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400" yWindow="1365" windowWidth="14445" windowHeight="10485" tabRatio="840"/>
  </bookViews>
  <sheets>
    <sheet name="intercalaire 0" sheetId="1" r:id="rId1"/>
    <sheet name="tabmat" sheetId="58" r:id="rId2"/>
    <sheet name="intercalaire 1" sheetId="12" r:id="rId3"/>
    <sheet name="recap 2015" sheetId="2" r:id="rId4"/>
    <sheet name="candidatures" sheetId="3" r:id="rId5"/>
    <sheet name="examinésqualifiésssHS" sheetId="37" r:id="rId6"/>
    <sheet name="examinésqualifiésavecHS" sheetId="38" r:id="rId7"/>
    <sheet name="examinésqualifiéster" sheetId="39" r:id="rId8"/>
    <sheet name="hors_section" sheetId="33" r:id="rId9"/>
    <sheet name="qualifsectsexe" sheetId="5" r:id="rId10"/>
    <sheet name="tableau qualifications" sheetId="35" r:id="rId11"/>
    <sheet name="age des qualifiés" sheetId="7" r:id="rId12"/>
    <sheet name="Feuil2" sheetId="53" state="hidden" r:id="rId13"/>
    <sheet name="Qualif PR" sheetId="8" r:id="rId14"/>
    <sheet name="Qualif MCF" sheetId="9" r:id="rId15"/>
    <sheet name="historique MCF 2005-2015" sheetId="10" r:id="rId16"/>
    <sheet name="historique PR 2005-2015" sheetId="11" r:id="rId17"/>
    <sheet name="qualifiés_pds_synth" sheetId="44" r:id="rId18"/>
    <sheet name="MCF et PR 1qualif" sheetId="13" r:id="rId19"/>
    <sheet name="MCF 2 qualif" sheetId="54" r:id="rId20"/>
    <sheet name="PR 2 qualif" sheetId="55" r:id="rId21"/>
    <sheet name="intercalaire 2" sheetId="22" r:id="rId22"/>
    <sheet name="non candidats" sheetId="23" r:id="rId23"/>
    <sheet name="qualif &amp; non conc" sheetId="24" r:id="rId24"/>
    <sheet name="qualif non conc postes" sheetId="25" r:id="rId25"/>
    <sheet name="2011" sheetId="57" r:id="rId26"/>
    <sheet name="BILAN_2011" sheetId="42" r:id="rId27"/>
    <sheet name="intercalaire 3" sheetId="26" r:id="rId28"/>
    <sheet name="Nomenclature CNU" sheetId="56" r:id="rId29"/>
    <sheet name="fiche technique" sheetId="28" state="hidden" r:id="rId30"/>
    <sheet name="Feuil3" sheetId="59"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BD1" localSheetId="25">#REF!</definedName>
    <definedName name="_BD1" localSheetId="19">#REF!</definedName>
    <definedName name="_BD1" localSheetId="20">#REF!</definedName>
    <definedName name="_BD1">#REF!</definedName>
    <definedName name="_CPT1" localSheetId="25">#REF!</definedName>
    <definedName name="_CPT1">#REF!</definedName>
    <definedName name="_xlnm._FilterDatabase" localSheetId="12" hidden="1">Feuil2!$E$2:$G$2</definedName>
    <definedName name="_xlnm._FilterDatabase" localSheetId="17" hidden="1">qualifiés_pds_synth!$A$6:$AA$6</definedName>
    <definedName name="_FRM1" localSheetId="25">#REF!</definedName>
    <definedName name="_FRM1" localSheetId="19">#REF!</definedName>
    <definedName name="_FRM1" localSheetId="20">#REF!</definedName>
    <definedName name="_FRM1">#REF!</definedName>
    <definedName name="_FRM2" localSheetId="25">#REF!</definedName>
    <definedName name="_FRM2" localSheetId="19">#REF!</definedName>
    <definedName name="_FRM2">#REF!</definedName>
    <definedName name="_IMP1" localSheetId="25">#REF!</definedName>
    <definedName name="_IMP1">#REF!</definedName>
    <definedName name="_IMP2" localSheetId="25">#REF!</definedName>
    <definedName name="_IMP2">#REF!</definedName>
    <definedName name="_lib1" localSheetId="25">#REF!</definedName>
    <definedName name="_lib1">#REF!</definedName>
    <definedName name="_mcf1" localSheetId="25">#REF!</definedName>
    <definedName name="_mcf1">#REF!</definedName>
    <definedName name="_mcf2" localSheetId="25">#REF!</definedName>
    <definedName name="_mcf2">#REF!</definedName>
    <definedName name="_mcf3" localSheetId="25">#REF!</definedName>
    <definedName name="_mcf3">#REF!</definedName>
    <definedName name="_pr92" localSheetId="25">#REF!</definedName>
    <definedName name="_pr92">#REF!</definedName>
    <definedName name="_tab1" localSheetId="25">#REF!</definedName>
    <definedName name="_tab1">#REF!</definedName>
    <definedName name="_tab2" localSheetId="25">#REF!</definedName>
    <definedName name="_tab2">#REF!</definedName>
    <definedName name="_tab3" localSheetId="25">#REF!</definedName>
    <definedName name="_tab3">#REF!</definedName>
    <definedName name="_tab7" localSheetId="25">#REF!</definedName>
    <definedName name="_tab7">#REF!</definedName>
    <definedName name="_tab8" localSheetId="25">#REF!</definedName>
    <definedName name="_tab8">#REF!</definedName>
    <definedName name="_tab9" localSheetId="25">#REF!</definedName>
    <definedName name="_tab9">#REF!</definedName>
    <definedName name="aa" localSheetId="25">#REF!</definedName>
    <definedName name="aa">#REF!</definedName>
    <definedName name="ab" localSheetId="25">#REF!</definedName>
    <definedName name="ab">#REF!</definedName>
    <definedName name="an">"donnee99!$B$1"</definedName>
    <definedName name="an_27">"gd98!$B$1"</definedName>
    <definedName name="ASSOCIE_GD" localSheetId="28">'[1]4_NON_PERMANENTS'!$AD$15:$AE$18</definedName>
    <definedName name="ASSOCIE_GD">'[2]4_NON_PERMANENTS'!$AD$15:$AE$18</definedName>
    <definedName name="ASSOCIE_GROUPE" localSheetId="28">'[1]4_NON_PERMANENTS'!$AD$1:$AE$12</definedName>
    <definedName name="ASSOCIE_GROUPE">'[2]4_NON_PERMANENTS'!$AD$1:$AE$12</definedName>
    <definedName name="ASSOCIE_SECTION" localSheetId="28">'[1]4_NON_PERMANENTS'!$AA$1:$AB$54</definedName>
    <definedName name="ASSOCIE_SECTION">'[2]4_NON_PERMANENTS'!$AA$1:$AB$53</definedName>
    <definedName name="ATER_GD" localSheetId="28">'[1]4_NON_PERMANENTS'!$L$15:$M$18</definedName>
    <definedName name="ATER_GD">'[2]4_NON_PERMANENTS'!$L$15:$M$18</definedName>
    <definedName name="ATER_GROUPE" localSheetId="28">'[1]4_NON_PERMANENTS'!$L$1:$M$13</definedName>
    <definedName name="ATER_GROUPE">'[2]4_NON_PERMANENTS'!$L$1:$M$13</definedName>
    <definedName name="ATER_SECTION" localSheetId="28">'[1]4_NON_PERMANENTS'!$I$1:$J$56</definedName>
    <definedName name="ATER_SECTION">'[2]4_NON_PERMANENTS'!$I$1:$J$55</definedName>
    <definedName name="azdf" localSheetId="25">#REF!</definedName>
    <definedName name="azdf" localSheetId="19">#REF!</definedName>
    <definedName name="azdf" localSheetId="20">#REF!</definedName>
    <definedName name="azdf">#REF!</definedName>
    <definedName name="_xlnm.Database" localSheetId="25">#REF!</definedName>
    <definedName name="_xlnm.Database">#REF!</definedName>
    <definedName name="base_nat">'[3]promos2009 via BO'!$A$1:'[3]promos2009 via BO'!$A$1:$N$1186</definedName>
    <definedName name="bb" localSheetId="25">#REF!</definedName>
    <definedName name="bb">#REF!</definedName>
    <definedName name="bbb">'[4]Tableau de données'!$A$2:$B$32</definedName>
    <definedName name="bbcc">[5]Feuil1!$A$2:$C$45</definedName>
    <definedName name="BCL_REC" localSheetId="25">#REF!</definedName>
    <definedName name="BCL_REC" localSheetId="19">#REF!</definedName>
    <definedName name="BCL_REC" localSheetId="20">#REF!</definedName>
    <definedName name="BCL_REC">#REF!</definedName>
    <definedName name="bd" localSheetId="25">#REF!</definedName>
    <definedName name="bd">#REF!</definedName>
    <definedName name="bdd" localSheetId="25">#REF!</definedName>
    <definedName name="bdd">#REF!</definedName>
    <definedName name="BOX_MCF_GD" localSheetId="28">'[1]2_2_BOXPLOT'!$B$96:$J$99</definedName>
    <definedName name="BOX_MCF_GD">'[2]2_2_BOXPLOT'!$B$96:$J$99</definedName>
    <definedName name="BOX_MCF_GROUPE" localSheetId="28">'[1]2_2_BOXPLOT'!$B$68:$J$80</definedName>
    <definedName name="BOX_MCF_GROUPE">'[2]2_2_BOXPLOT'!$B$68:$J$80</definedName>
    <definedName name="BOX_PR_GD" localSheetId="28">'[1]2_2_BOXPLOT'!$B$100:$J$103</definedName>
    <definedName name="BOX_PR_GD">'[2]2_2_BOXPLOT'!$B$100:$J$103</definedName>
    <definedName name="BOX_PR_GROUPE" localSheetId="28">'[1]2_2_BOXPLOT'!$B$81:$J$93</definedName>
    <definedName name="BOX_PR_GROUPE">'[2]2_2_BOXPLOT'!$B$81:$J$93</definedName>
    <definedName name="CANDIDATS_MCF_GD" localSheetId="28">'[1]3_2_CANDIDATS_MCF'!$A$84:$U$88</definedName>
    <definedName name="CANDIDATS_MCF_GD">'[2]3_2_CANDIDATS_MCF'!$A$84:$U$88</definedName>
    <definedName name="CANDIDATS_MCF_GROUPE" localSheetId="28">'[1]3_2_CANDIDATS_MCF'!$A$65:$U$78</definedName>
    <definedName name="CANDIDATS_MCF_GROUPE">'[2]3_2_CANDIDATS_MCF'!$A$65:$V$78</definedName>
    <definedName name="CANDIDATS_MCF_SECTION" localSheetId="28">'[1]3_2_CANDIDATS_MCF'!$A$2:$U$59</definedName>
    <definedName name="CANDIDATS_MCF_SECTION">'[2]3_2_CANDIDATS_MCF'!$A$2:$U$59</definedName>
    <definedName name="CANDIDATS_PR_GD" localSheetId="28">'[1]3_2_CANDIDATS_PR'!$A$80:$U$85</definedName>
    <definedName name="CANDIDATS_PR_GD">'[2]3_2_CANDIDATS_PR'!$A$80:$U$85</definedName>
    <definedName name="CANDIDATS_PR_GROUPE" localSheetId="28">'[1]3_2_CANDIDATS_PR'!$A$63:$U$75</definedName>
    <definedName name="CANDIDATS_PR_GROUPE">'[2]3_2_CANDIDATS_PR'!$A$63:$V$76</definedName>
    <definedName name="CANDIDATS_PR_SECTION" localSheetId="28">'[1]3_2_CANDIDATS_PR'!$A$1:$U$59</definedName>
    <definedName name="CANDIDATS_PR_SECTION">'[2]3_2_CANDIDATS_PR'!$A$1:$U$59</definedName>
    <definedName name="cb" localSheetId="25">#REF!</definedName>
    <definedName name="cb" localSheetId="19">#REF!</definedName>
    <definedName name="cb" localSheetId="28">#REF!</definedName>
    <definedName name="cb" localSheetId="20">#REF!</definedName>
    <definedName name="cb">#REF!</definedName>
    <definedName name="cc" localSheetId="25">#REF!</definedName>
    <definedName name="cc" localSheetId="19">#REF!</definedName>
    <definedName name="cc" localSheetId="20">#REF!</definedName>
    <definedName name="cc">#REF!</definedName>
    <definedName name="clecr" localSheetId="25">#REF!</definedName>
    <definedName name="clecr" localSheetId="19">#REF!</definedName>
    <definedName name="clecr" localSheetId="20">#REF!</definedName>
    <definedName name="clecr">#REF!</definedName>
    <definedName name="clecr_27" localSheetId="25">#REF!</definedName>
    <definedName name="clecr_27">#REF!</definedName>
    <definedName name="cledr" localSheetId="25">#REF!</definedName>
    <definedName name="cledr">#REF!</definedName>
    <definedName name="cledr_27" localSheetId="25">#REF!</definedName>
    <definedName name="cledr_27">#REF!</definedName>
    <definedName name="CPT1_25" localSheetId="25">#REF!</definedName>
    <definedName name="CPT1_25">#REF!</definedName>
    <definedName name="DATE" localSheetId="25">#REF!</definedName>
    <definedName name="DATE">#REF!</definedName>
    <definedName name="DC_GD" localSheetId="28">'[1]4_NON_PERMANENTS'!$E$19:$G$24</definedName>
    <definedName name="DC_GD">'[2]4_NON_PERMANENTS'!$E$19:$G$24</definedName>
    <definedName name="DC_GROUPE" localSheetId="28">'[1]4_NON_PERMANENTS'!$E$3:$G$17</definedName>
    <definedName name="DC_GROUPE">'[2]4_NON_PERMANENTS'!$E$3:$G$17</definedName>
    <definedName name="DC_SECTION" localSheetId="28">'[1]4_NON_PERMANENTS'!$A$3:$C$60</definedName>
    <definedName name="DC_SECTION">'[2]4_NON_PERMANENTS'!$A$3:$C$60</definedName>
    <definedName name="donnee99_cum_mcf">"donnee99!$A$9:$O$3749"</definedName>
    <definedName name="donnee99_cum_pr">"donnee99!$A$9:$N$3749"</definedName>
    <definedName name="donnee99_cum_tot">"donnee99!$A$9:$P$3749"</definedName>
    <definedName name="donnee99_eff_moyen">"donnee99!$A$9:$Q$3749"</definedName>
    <definedName name="donnee99_mcf_tot">"donnee99!$A$9:$I$3749"</definedName>
    <definedName name="donnee99_median_mcf">"donnee99!$A$9:$X$3750"</definedName>
    <definedName name="donnee99_median_pr">"donnee99!$A$9:$U$3750"</definedName>
    <definedName name="donnee99_median_tot">"donnee99!$A$9:$AA$3750"</definedName>
    <definedName name="donnee99_pr_tot">"donnee99!$A$9:$F$3749"</definedName>
    <definedName name="donnee99_tot_tot">"donnee99!$A$9:$L$3749"</definedName>
    <definedName name="EFF_PR_ETAB" localSheetId="28">'[1]5_EFFECTIF_PR'!$A$3:$EQ$61</definedName>
    <definedName name="EFF_PR_ETAB">'[2]5_EFFECTIF_PR'!$A$3:$EO$60</definedName>
    <definedName name="EFFECTIF_MCF_ETAB" localSheetId="28">'[1]5_EFFECTIF_MCF'!$A$2:$EQ$61</definedName>
    <definedName name="EFFECTIF_MCF_ETAB">'[2]5_EFFECTIF_MCF'!$A$2:$EO$61</definedName>
    <definedName name="Effectifs_en_Activité" localSheetId="25">#REF!</definedName>
    <definedName name="Effectifs_en_Activité" localSheetId="19">#REF!</definedName>
    <definedName name="Effectifs_en_Activité" localSheetId="20">#REF!</definedName>
    <definedName name="Effectifs_en_Activité">#REF!</definedName>
    <definedName name="Enseigndec2000" localSheetId="25">#REF!</definedName>
    <definedName name="Enseigndec2000">#REF!</definedName>
    <definedName name="enseigntotaldec2000" localSheetId="25">#REF!</definedName>
    <definedName name="enseigntotaldec2000">#REF!</definedName>
    <definedName name="etudiants_etab">[6]EFF_ETUDIANTS!$G$2:$H$145</definedName>
    <definedName name="etudiants_typo">[6]EFF_ETUDIANTS!$A$1:$B$11</definedName>
    <definedName name="Excel_BuiltIn_Database" localSheetId="25">#REF!</definedName>
    <definedName name="Excel_BuiltIn_Database" localSheetId="28">#REF!</definedName>
    <definedName name="Excel_BuiltIn_Database">#REF!</definedName>
    <definedName name="Excel_BuiltIn_Database_14" localSheetId="25">#REF!</definedName>
    <definedName name="Excel_BuiltIn_Database_14" localSheetId="28">#REF!</definedName>
    <definedName name="Excel_BuiltIn_Database_14">#REF!</definedName>
    <definedName name="Excel_BuiltIn_Database_15" localSheetId="25">#REF!</definedName>
    <definedName name="Excel_BuiltIn_Database_15">#REF!</definedName>
    <definedName name="Excel_BuiltIn_Database_16" localSheetId="25">#REF!</definedName>
    <definedName name="Excel_BuiltIn_Database_16">#REF!</definedName>
    <definedName name="Excel_BuiltIn_Database_17" localSheetId="25">#REF!</definedName>
    <definedName name="Excel_BuiltIn_Database_17">#REF!</definedName>
    <definedName name="Excel_BuiltIn_Database_18" localSheetId="25">#REF!</definedName>
    <definedName name="Excel_BuiltIn_Database_18">#REF!</definedName>
    <definedName name="Excel_BuiltIn_Database_19" localSheetId="25">#REF!</definedName>
    <definedName name="Excel_BuiltIn_Database_19">#REF!</definedName>
    <definedName name="Excel_BuiltIn_Database_21" localSheetId="25">#REF!</definedName>
    <definedName name="Excel_BuiltIn_Database_21">#REF!</definedName>
    <definedName name="Excel_BuiltIn_Database_23" localSheetId="25">'[7]non candidats'!#REF!</definedName>
    <definedName name="Excel_BuiltIn_Database_23" localSheetId="28">'[8]non candidats'!#REF!</definedName>
    <definedName name="Excel_BuiltIn_Database_23">'[7]non candidats'!#REF!</definedName>
    <definedName name="Excel_BuiltIn_Database_24" localSheetId="25">#REF!</definedName>
    <definedName name="Excel_BuiltIn_Database_24" localSheetId="19">#REF!</definedName>
    <definedName name="Excel_BuiltIn_Database_24" localSheetId="20">#REF!</definedName>
    <definedName name="Excel_BuiltIn_Database_24">#REF!</definedName>
    <definedName name="Excel_BuiltIn_Database_25" localSheetId="25">#REF!</definedName>
    <definedName name="Excel_BuiltIn_Database_25">#REF!</definedName>
    <definedName name="Excel_BuiltIn_Database_27" localSheetId="25">#REF!</definedName>
    <definedName name="Excel_BuiltIn_Database_27">#REF!</definedName>
    <definedName name="Excel_BuiltIn_Database_6" localSheetId="25">#REF!</definedName>
    <definedName name="Excel_BuiltIn_Database_6">#REF!</definedName>
    <definedName name="Excel_BuiltIn_Database_7" localSheetId="25">#REF!</definedName>
    <definedName name="Excel_BuiltIn_Database_7">#REF!</definedName>
    <definedName name="FORMAT" localSheetId="25">#REF!</definedName>
    <definedName name="FORMAT">#REF!</definedName>
    <definedName name="FORMAT2" localSheetId="25">#REF!</definedName>
    <definedName name="FORMAT2">#REF!</definedName>
    <definedName name="gd98_cum_mcf" localSheetId="25">#REF!</definedName>
    <definedName name="gd98_cum_mcf">#REF!</definedName>
    <definedName name="gd98_cum_pr" localSheetId="25">#REF!</definedName>
    <definedName name="gd98_cum_pr">#REF!</definedName>
    <definedName name="gd98_cum_tot" localSheetId="25">#REF!</definedName>
    <definedName name="gd98_cum_tot">#REF!</definedName>
    <definedName name="gd98_eff_moyen" localSheetId="25">#REF!</definedName>
    <definedName name="gd98_eff_moyen">#REF!</definedName>
    <definedName name="gd98_mcf_tot" localSheetId="25">#REF!</definedName>
    <definedName name="gd98_mcf_tot">#REF!</definedName>
    <definedName name="gd98_median_mcf" localSheetId="25">#REF!</definedName>
    <definedName name="gd98_median_mcf">#REF!</definedName>
    <definedName name="gd98_median_pr" localSheetId="25">#REF!</definedName>
    <definedName name="gd98_median_pr">#REF!</definedName>
    <definedName name="gd98_median_tot" localSheetId="25">#REF!</definedName>
    <definedName name="gd98_median_tot">#REF!</definedName>
    <definedName name="gd98_pr_tot" localSheetId="25">#REF!</definedName>
    <definedName name="gd98_pr_tot">#REF!</definedName>
    <definedName name="gd98_tot_tot" localSheetId="25">#REF!</definedName>
    <definedName name="gd98_tot_tot">#REF!</definedName>
    <definedName name="gp98_cum_mcf" localSheetId="25">#REF!</definedName>
    <definedName name="gp98_cum_mcf">#REF!</definedName>
    <definedName name="gp98_cum_mcf_19" localSheetId="25">#REF!</definedName>
    <definedName name="gp98_cum_mcf_19">#REF!</definedName>
    <definedName name="gp98_cum_mcf_21" localSheetId="25">#REF!</definedName>
    <definedName name="gp98_cum_mcf_21">#REF!</definedName>
    <definedName name="gp98_cum_mcf_23" localSheetId="25">#REF!</definedName>
    <definedName name="gp98_cum_mcf_23">#REF!</definedName>
    <definedName name="gp98_cum_mcf_25" localSheetId="25">#REF!</definedName>
    <definedName name="gp98_cum_mcf_25">#REF!</definedName>
    <definedName name="gp98_cum_mcf_27" localSheetId="25">#REF!</definedName>
    <definedName name="gp98_cum_mcf_27">#REF!</definedName>
    <definedName name="gp98_cum_mcf_6" localSheetId="25">#REF!</definedName>
    <definedName name="gp98_cum_mcf_6">#REF!</definedName>
    <definedName name="gp98_cum_pr" localSheetId="25">#REF!</definedName>
    <definedName name="gp98_cum_pr">#REF!</definedName>
    <definedName name="gp98_cum_pr_19" localSheetId="25">#REF!</definedName>
    <definedName name="gp98_cum_pr_19">#REF!</definedName>
    <definedName name="gp98_cum_pr_21" localSheetId="25">#REF!</definedName>
    <definedName name="gp98_cum_pr_21">#REF!</definedName>
    <definedName name="gp98_cum_pr_23" localSheetId="25">#REF!</definedName>
    <definedName name="gp98_cum_pr_23">#REF!</definedName>
    <definedName name="gp98_cum_pr_25" localSheetId="25">#REF!</definedName>
    <definedName name="gp98_cum_pr_25">#REF!</definedName>
    <definedName name="gp98_cum_pr_27" localSheetId="25">#REF!</definedName>
    <definedName name="gp98_cum_pr_27">#REF!</definedName>
    <definedName name="gp98_cum_pr_6" localSheetId="25">#REF!</definedName>
    <definedName name="gp98_cum_pr_6">#REF!</definedName>
    <definedName name="gp98_cum_tot" localSheetId="25">#REF!</definedName>
    <definedName name="gp98_cum_tot">#REF!</definedName>
    <definedName name="gp98_cum_tot_19" localSheetId="25">#REF!</definedName>
    <definedName name="gp98_cum_tot_19">#REF!</definedName>
    <definedName name="gp98_cum_tot_21" localSheetId="25">#REF!</definedName>
    <definedName name="gp98_cum_tot_21">#REF!</definedName>
    <definedName name="gp98_cum_tot_23" localSheetId="25">#REF!</definedName>
    <definedName name="gp98_cum_tot_23">#REF!</definedName>
    <definedName name="gp98_cum_tot_25" localSheetId="25">#REF!</definedName>
    <definedName name="gp98_cum_tot_25">#REF!</definedName>
    <definedName name="gp98_cum_tot_27" localSheetId="25">#REF!</definedName>
    <definedName name="gp98_cum_tot_27">#REF!</definedName>
    <definedName name="gp98_cum_tot_6" localSheetId="25">#REF!</definedName>
    <definedName name="gp98_cum_tot_6">#REF!</definedName>
    <definedName name="gp98_eff_moyen" localSheetId="25">#REF!</definedName>
    <definedName name="gp98_eff_moyen">#REF!</definedName>
    <definedName name="gp98_eff_moyen_19" localSheetId="25">#REF!</definedName>
    <definedName name="gp98_eff_moyen_19">#REF!</definedName>
    <definedName name="gp98_eff_moyen_21" localSheetId="25">#REF!</definedName>
    <definedName name="gp98_eff_moyen_21">#REF!</definedName>
    <definedName name="gp98_eff_moyen_23" localSheetId="25">#REF!</definedName>
    <definedName name="gp98_eff_moyen_23">#REF!</definedName>
    <definedName name="gp98_eff_moyen_25" localSheetId="25">#REF!</definedName>
    <definedName name="gp98_eff_moyen_25">#REF!</definedName>
    <definedName name="gp98_eff_moyen_27" localSheetId="25">#REF!</definedName>
    <definedName name="gp98_eff_moyen_27">#REF!</definedName>
    <definedName name="gp98_eff_moyen_6" localSheetId="25">#REF!</definedName>
    <definedName name="gp98_eff_moyen_6">#REF!</definedName>
    <definedName name="gp98_mcf_tot" localSheetId="25">#REF!</definedName>
    <definedName name="gp98_mcf_tot">#REF!</definedName>
    <definedName name="gp98_mcf_tot_19" localSheetId="25">#REF!</definedName>
    <definedName name="gp98_mcf_tot_19">#REF!</definedName>
    <definedName name="gp98_mcf_tot_21" localSheetId="25">#REF!</definedName>
    <definedName name="gp98_mcf_tot_21">#REF!</definedName>
    <definedName name="gp98_mcf_tot_23" localSheetId="25">#REF!</definedName>
    <definedName name="gp98_mcf_tot_23">#REF!</definedName>
    <definedName name="gp98_mcf_tot_25" localSheetId="25">#REF!</definedName>
    <definedName name="gp98_mcf_tot_25">#REF!</definedName>
    <definedName name="gp98_mcf_tot_27" localSheetId="25">#REF!</definedName>
    <definedName name="gp98_mcf_tot_27">#REF!</definedName>
    <definedName name="gp98_mcf_tot_6" localSheetId="25">#REF!</definedName>
    <definedName name="gp98_mcf_tot_6">#REF!</definedName>
    <definedName name="gp98_median_mcf" localSheetId="25">#REF!</definedName>
    <definedName name="gp98_median_mcf">#REF!</definedName>
    <definedName name="gp98_median_mcf_19" localSheetId="25">#REF!</definedName>
    <definedName name="gp98_median_mcf_19">#REF!</definedName>
    <definedName name="gp98_median_mcf_21" localSheetId="25">#REF!</definedName>
    <definedName name="gp98_median_mcf_21">#REF!</definedName>
    <definedName name="gp98_median_mcf_23" localSheetId="25">#REF!</definedName>
    <definedName name="gp98_median_mcf_23">#REF!</definedName>
    <definedName name="gp98_median_mcf_25" localSheetId="25">#REF!</definedName>
    <definedName name="gp98_median_mcf_25">#REF!</definedName>
    <definedName name="gp98_median_mcf_27" localSheetId="25">#REF!</definedName>
    <definedName name="gp98_median_mcf_27">#REF!</definedName>
    <definedName name="gp98_median_mcf_6" localSheetId="25">#REF!</definedName>
    <definedName name="gp98_median_mcf_6">#REF!</definedName>
    <definedName name="gp98_median_pr" localSheetId="25">#REF!</definedName>
    <definedName name="gp98_median_pr">#REF!</definedName>
    <definedName name="gp98_median_pr_19" localSheetId="25">#REF!</definedName>
    <definedName name="gp98_median_pr_19">#REF!</definedName>
    <definedName name="gp98_median_pr_21" localSheetId="25">#REF!</definedName>
    <definedName name="gp98_median_pr_21">#REF!</definedName>
    <definedName name="gp98_median_pr_23" localSheetId="25">#REF!</definedName>
    <definedName name="gp98_median_pr_23">#REF!</definedName>
    <definedName name="gp98_median_pr_25" localSheetId="25">#REF!</definedName>
    <definedName name="gp98_median_pr_25">#REF!</definedName>
    <definedName name="gp98_median_pr_27" localSheetId="25">#REF!</definedName>
    <definedName name="gp98_median_pr_27">#REF!</definedName>
    <definedName name="gp98_median_pr_6" localSheetId="25">#REF!</definedName>
    <definedName name="gp98_median_pr_6">#REF!</definedName>
    <definedName name="gp98_median_tot" localSheetId="25">#REF!</definedName>
    <definedName name="gp98_median_tot">#REF!</definedName>
    <definedName name="gp98_median_tot_19" localSheetId="25">#REF!</definedName>
    <definedName name="gp98_median_tot_19">#REF!</definedName>
    <definedName name="gp98_median_tot_21" localSheetId="25">#REF!</definedName>
    <definedName name="gp98_median_tot_21">#REF!</definedName>
    <definedName name="gp98_median_tot_23" localSheetId="25">#REF!</definedName>
    <definedName name="gp98_median_tot_23">#REF!</definedName>
    <definedName name="gp98_median_tot_25" localSheetId="25">#REF!</definedName>
    <definedName name="gp98_median_tot_25">#REF!</definedName>
    <definedName name="gp98_median_tot_27" localSheetId="25">#REF!</definedName>
    <definedName name="gp98_median_tot_27">#REF!</definedName>
    <definedName name="gp98_median_tot_6" localSheetId="25">#REF!</definedName>
    <definedName name="gp98_median_tot_6">#REF!</definedName>
    <definedName name="gp98_pr_tot" localSheetId="25">#REF!</definedName>
    <definedName name="gp98_pr_tot">#REF!</definedName>
    <definedName name="gp98_pr_tot_19" localSheetId="25">#REF!</definedName>
    <definedName name="gp98_pr_tot_19">#REF!</definedName>
    <definedName name="gp98_pr_tot_21" localSheetId="25">#REF!</definedName>
    <definedName name="gp98_pr_tot_21">#REF!</definedName>
    <definedName name="gp98_pr_tot_23" localSheetId="25">#REF!</definedName>
    <definedName name="gp98_pr_tot_23">#REF!</definedName>
    <definedName name="gp98_pr_tot_25" localSheetId="25">#REF!</definedName>
    <definedName name="gp98_pr_tot_25">#REF!</definedName>
    <definedName name="gp98_pr_tot_27" localSheetId="25">#REF!</definedName>
    <definedName name="gp98_pr_tot_27">#REF!</definedName>
    <definedName name="gp98_pr_tot_6" localSheetId="25">#REF!</definedName>
    <definedName name="gp98_pr_tot_6">#REF!</definedName>
    <definedName name="gp98_tot_tot" localSheetId="25">#REF!</definedName>
    <definedName name="gp98_tot_tot">#REF!</definedName>
    <definedName name="gp98_tot_tot_19" localSheetId="25">#REF!</definedName>
    <definedName name="gp98_tot_tot_19">#REF!</definedName>
    <definedName name="gp98_tot_tot_21" localSheetId="25">#REF!</definedName>
    <definedName name="gp98_tot_tot_21">#REF!</definedName>
    <definedName name="gp98_tot_tot_23" localSheetId="25">#REF!</definedName>
    <definedName name="gp98_tot_tot_23">#REF!</definedName>
    <definedName name="gp98_tot_tot_25" localSheetId="25">#REF!</definedName>
    <definedName name="gp98_tot_tot_25">#REF!</definedName>
    <definedName name="gp98_tot_tot_27" localSheetId="25">#REF!</definedName>
    <definedName name="gp98_tot_tot_27">#REF!</definedName>
    <definedName name="gp98_tot_tot_6" localSheetId="25">#REF!</definedName>
    <definedName name="gp98_tot_tot_6">#REF!</definedName>
    <definedName name="groupe" localSheetId="25">#REF!</definedName>
    <definedName name="groupe">#REF!</definedName>
    <definedName name="groupe_2008">[6]REDEPLOIEMENT!$A$158:$O$302</definedName>
    <definedName name="groupe_2012">[6]REDEPLOIEMENT!$A$5:$O$151</definedName>
    <definedName name="HISTO_GD" localSheetId="28">[1]HISTORI!$N$20:$X$26</definedName>
    <definedName name="HISTO_GD">[2]HISTORI!$N$20:$X$26</definedName>
    <definedName name="HISTO_GROUPE" localSheetId="28">[1]HISTORI!$N$1:$X$16</definedName>
    <definedName name="HISTO_GROUPE">[2]HISTORI!$N$1:$X$16</definedName>
    <definedName name="HISTO_SECTION" localSheetId="28">[1]HISTORI!$A$3:$K$60</definedName>
    <definedName name="HISTO_SECTION">[2]HISTORI!$A$3:$K$60</definedName>
    <definedName name="IMP" localSheetId="25">#REF!</definedName>
    <definedName name="IMP" localSheetId="19">#REF!</definedName>
    <definedName name="IMP" localSheetId="28">#REF!</definedName>
    <definedName name="IMP" localSheetId="20">#REF!</definedName>
    <definedName name="IMP">#REF!</definedName>
    <definedName name="_xlnm.Print_Titles" localSheetId="19">'MCF 2 qualif'!$1:$6</definedName>
    <definedName name="INVITE_GD" localSheetId="28">'[1]4_NON_PERMANENTS'!$X$15:$Y$18</definedName>
    <definedName name="INVITE_GD">'[2]4_NON_PERMANENTS'!$X$15:$Y$18</definedName>
    <definedName name="INVITE_GROUPE" localSheetId="28">'[1]4_NON_PERMANENTS'!$X$1:$Y$13</definedName>
    <definedName name="INVITE_GROUPE">'[2]4_NON_PERMANENTS'!$X$1:$Y$13</definedName>
    <definedName name="INVITE_SECTION" localSheetId="28">'[1]4_NON_PERMANENTS'!$U$1:$V$56</definedName>
    <definedName name="INVITE_SECTION">'[2]4_NON_PERMANENTS'!$U$1:$V$54</definedName>
    <definedName name="lib_section" localSheetId="25">#REF!</definedName>
    <definedName name="lib_section" localSheetId="19">#REF!</definedName>
    <definedName name="lib_section" localSheetId="20">#REF!</definedName>
    <definedName name="lib_section">#REF!</definedName>
    <definedName name="lib_section_27" localSheetId="25">#REF!</definedName>
    <definedName name="lib_section_27">#REF!</definedName>
    <definedName name="LIEN_CNU" localSheetId="28">[1]P1!$T$1</definedName>
    <definedName name="LIEN_CNU">[2]P1!$T$1</definedName>
    <definedName name="LIEN_GD" localSheetId="28">[1]P1!$V$1</definedName>
    <definedName name="LIEN_GD">[2]P1!$V$1</definedName>
    <definedName name="LIEN_GROUPE" localSheetId="28">[1]P1!$U$1</definedName>
    <definedName name="LIEN_GROUPE">[2]P1!$U$1</definedName>
    <definedName name="LISTE_SECTION" localSheetId="28">[1]LISTE_SECTION!$A$2:$E$58</definedName>
    <definedName name="LISTE_SECTION">[2]LISTE_SECTION!$A$2:$E$58</definedName>
    <definedName name="LML_GD" localSheetId="28">'[1]4_NON_PERMANENTS'!$R$17:$S$20</definedName>
    <definedName name="LML_GD">'[2]4_NON_PERMANENTS'!$R$17:$S$20</definedName>
    <definedName name="LML_GROUPE" localSheetId="28">'[1]4_NON_PERMANENTS'!$R$1:$S$13</definedName>
    <definedName name="LML_GROUPE">'[2]4_NON_PERMANENTS'!$R$1:$S$13</definedName>
    <definedName name="LML_SECTION" localSheetId="28">'[1]4_NON_PERMANENTS'!$O$1:$P$56</definedName>
    <definedName name="LML_SECTION">'[2]4_NON_PERMANENTS'!$O$1:$P$56</definedName>
    <definedName name="MED_MCF_FEMME" localSheetId="28">'[1]2_2_MEDIANE'!$C$62:$E$118</definedName>
    <definedName name="MED_MCF_FEMME">'[2]2_2_MEDIANE'!$C$62:$E$118</definedName>
    <definedName name="MED_MCF_HOMME" localSheetId="28">'[1]2_2_MEDIANE'!$I$62:$K$118</definedName>
    <definedName name="MED_MCF_HOMME">'[2]2_2_MEDIANE'!$I$62:$K$118</definedName>
    <definedName name="MED_MCF_TOTAL" localSheetId="28">'[1]2_2_MEDIANE'!$O$62:$Q$118</definedName>
    <definedName name="MED_MCF_TOTAL">'[2]2_2_MEDIANE'!$O$62:$Q$118</definedName>
    <definedName name="MED_PR_FEMME" localSheetId="28">'[1]2_2_MEDIANE'!$C$2:$E$58</definedName>
    <definedName name="MED_PR_FEMME">'[2]2_2_MEDIANE'!$C$2:$E$58</definedName>
    <definedName name="MED_PR_HOMME" localSheetId="28">'[1]2_2_MEDIANE'!$I$1:$K$58</definedName>
    <definedName name="MED_PR_HOMME">'[2]2_2_MEDIANE'!$I$1:$K$58</definedName>
    <definedName name="MED_PR_TOTAL" localSheetId="28">'[1]2_2_MEDIANE'!$O$2:$Q$58</definedName>
    <definedName name="MED_PR_TOTAL">'[2]2_2_MEDIANE'!$O$2:$Q$58</definedName>
    <definedName name="Medecine" localSheetId="25">#REF!</definedName>
    <definedName name="Medecine" localSheetId="28">#REF!</definedName>
    <definedName name="Medecine">#REF!</definedName>
    <definedName name="Médecine" localSheetId="25">#REF!</definedName>
    <definedName name="Médecine" localSheetId="28">#REF!</definedName>
    <definedName name="Médecine">#REF!</definedName>
    <definedName name="moy" localSheetId="25">#REF!</definedName>
    <definedName name="moy">#REF!</definedName>
    <definedName name="nnn">[5]Feuil1!$A$2:$B$45</definedName>
    <definedName name="Odonto" localSheetId="25">#REF!</definedName>
    <definedName name="Odonto" localSheetId="19">#REF!</definedName>
    <definedName name="Odonto" localSheetId="20">#REF!</definedName>
    <definedName name="Odonto">#REF!</definedName>
    <definedName name="Odontologie" localSheetId="25">#REF!</definedName>
    <definedName name="Odontologie">#REF!</definedName>
    <definedName name="Pharma" localSheetId="25">#REF!</definedName>
    <definedName name="Pharma">#REF!</definedName>
    <definedName name="Pharmacie" localSheetId="25">#REF!</definedName>
    <definedName name="Pharmacie">#REF!</definedName>
    <definedName name="PLOT_MCF_SECTION" localSheetId="28">'[1]2_2_BOXPLOT'!$O$2:$W$58</definedName>
    <definedName name="PLOT_MCF_SECTION">'[2]2_2_BOXPLOT'!$O$2:$W$58</definedName>
    <definedName name="PLOT_PR_SECTION" localSheetId="28">'[1]2_2_BOXPLOT'!$C$2:$K$58</definedName>
    <definedName name="PLOT_PR_SECTION">'[2]2_2_BOXPLOT'!$C$2:$K$58</definedName>
    <definedName name="POSTES_PUBLIES" localSheetId="28">'[1]3_2_PUBLIES'!$A$2:$L$63</definedName>
    <definedName name="POSTES_PUBLIES">'[2]3_2_PUBLIES'!$A$2:$K$63</definedName>
    <definedName name="POSTES_PUBLIES_GD" localSheetId="28">'[1]3_2_PUBLIES'!$A$67:$K$72</definedName>
    <definedName name="POSTES_PUBLIES_GD">'[2]3_2_PUBLIES'!$A$68:$K$72</definedName>
    <definedName name="POSTES_PUBLIES_GROUPE" localSheetId="28">'[1]3_2_PUBLIES'!$A$76:$K$89</definedName>
    <definedName name="POSTES_PUBLIES_GROUPE">'[2]3_2_PUBLIES'!$A$76:$K$89</definedName>
    <definedName name="POURVUS_MCF_GD" localSheetId="28">'[1]3_2_POURVUS_MCF'!$A$80:$U$86</definedName>
    <definedName name="POURVUS_MCF_GD">'[2]3_2_POURVUS_MCF'!$A$81:$U$85</definedName>
    <definedName name="POURVUS_MCF_GROUPE" localSheetId="28">'[1]3_2_POURVUS_MCF'!$A$63:$U$78</definedName>
    <definedName name="POURVUS_MCF_GROUPE">'[2]3_2_POURVUS_MCF'!$A$65:$U$77</definedName>
    <definedName name="POURVUS_MCF_SECTION" localSheetId="28">'[1]3_2_POURVUS_MCF'!$A$1:$U$60</definedName>
    <definedName name="POURVUS_MCF_SECTION">'[2]3_2_POURVUS_MCF'!$A$1:$U$59</definedName>
    <definedName name="POURVUS_PR_GD" localSheetId="28">'[1]3_2_POURVUS_PR'!$A$85:$U$89</definedName>
    <definedName name="POURVUS_PR_GD">'[2]3_2_POURVUS_PR'!$A$85:$U$89</definedName>
    <definedName name="POURVUS_PR_GROUPE" localSheetId="28">'[1]3_2_POURVUS_PR'!$A$68:$U$82</definedName>
    <definedName name="POURVUS_PR_GROUPE">'[2]3_2_POURVUS_PR'!$A$68:$U$82</definedName>
    <definedName name="POURVUS_PR_SECTION" localSheetId="28">'[1]3_2_POURVUS_PR'!$A$1:$U$63</definedName>
    <definedName name="POURVUS_PR_SECTION">'[2]3_2_POURVUS_PR'!$A$1:$U$62</definedName>
    <definedName name="PREVISION_RETRAITE_GD" localSheetId="28">'[1]2_3_PREVISION_AGE'!$N$19:$X$25</definedName>
    <definedName name="PREVISION_RETRAITE_GD">'[2]2_3_PREVISION_AGE'!$N$19:$X$25</definedName>
    <definedName name="PREVISION_RETRAITE_GROUPE" localSheetId="28">'[1]2_3_PREVISION_AGE'!$N$1:$X$15</definedName>
    <definedName name="PREVISION_RETRAITE_GROUPE">'[2]2_3_PREVISION_AGE'!$N$1:$X$15</definedName>
    <definedName name="PREVISION_RETRAITE_SECTION" localSheetId="28">'[1]2_3_PREVISION_AGE'!$A$1:$K$59</definedName>
    <definedName name="PREVISION_RETRAITE_SECTION">'[2]2_3_PREVISION_AGE'!$A$1:$K$59</definedName>
    <definedName name="PRINCIPAL" localSheetId="25">#REF!</definedName>
    <definedName name="PRINCIPAL" localSheetId="28">#REF!</definedName>
    <definedName name="PRINCIPAL">#REF!</definedName>
    <definedName name="PYRAMIDE_MCF" localSheetId="28">'[1]2_1_PYRAMIDE'!$L$1:$U$59</definedName>
    <definedName name="PYRAMIDE_MCF">'[2]2_1_PYRAMIDE'!$L$1:$U$59</definedName>
    <definedName name="PYRAMIDE_PR" localSheetId="28">'[1]2_1_PYRAMIDE'!$A$1:$J$59</definedName>
    <definedName name="PYRAMIDE_PR">'[2]2_1_PYRAMIDE'!$A$1:$J$59</definedName>
    <definedName name="qual06" localSheetId="25">#REF!</definedName>
    <definedName name="qual06" localSheetId="28">#REF!</definedName>
    <definedName name="qual06">#REF!</definedName>
    <definedName name="qual06_25" localSheetId="25">#REF!</definedName>
    <definedName name="qual06_25" localSheetId="28">#REF!</definedName>
    <definedName name="qual06_25">#REF!</definedName>
    <definedName name="QUALIF_CANDID_MCF_GD" localSheetId="28">'[1]3_1_QUALIF_MCF'!$A$79:$U$85</definedName>
    <definedName name="QUALIF_CANDID_MCF_GD">'[2]3_1_QUALIF_MCF'!$A$80:$V$84</definedName>
    <definedName name="QUALIF_CANDID_MCF_GROUPE" localSheetId="28">'[1]3_1_QUALIF_MCF'!$A$62:$U$76</definedName>
    <definedName name="QUALIF_CANDID_MCF_GROUPE">'[2]3_1_QUALIF_MCF'!$A$62:$U$76</definedName>
    <definedName name="QUALIF_CANDID_MCF_SECTION" localSheetId="28">'[1]3_1_QUALIF_MCF'!$A$1:$U$59</definedName>
    <definedName name="QUALIF_CANDID_MCF_SECTION">'[2]3_1_QUALIF_MCF'!$A$1:$U$59</definedName>
    <definedName name="QUALIF_CANDID_PR_GD" localSheetId="28">'[1]3_1_QUALIF_PR'!$A$83:$U$89</definedName>
    <definedName name="QUALIF_CANDID_PR_GD">'[2]3_1_QUALIF_PR'!$A$83:$V$89</definedName>
    <definedName name="QUALIF_CANDID_PR_GROUPE" localSheetId="28">'[1]3_1_QUALIF_PR'!$A$65:$U$80</definedName>
    <definedName name="QUALIF_CANDID_PR_GROUPE">'[2]3_1_QUALIF_PR'!$A$67:$V$80</definedName>
    <definedName name="QUALIF_CANDID_PR_SECTION" localSheetId="28">'[1]3_1_QUALIF_PR'!$A$1:$U$60</definedName>
    <definedName name="QUALIF_CANDID_PR_SECTION">'[2]3_1_QUALIF_PR'!$A$1:$U$60</definedName>
    <definedName name="QUALIF_OK_MCF_GD" localSheetId="28">'[1]3_1_RESULT_MCF'!$A$79:$U$85</definedName>
    <definedName name="QUALIF_OK_MCF_GD">'[2]3_1_RESULT_MCF'!$A$79:$U$85</definedName>
    <definedName name="QUALIF_OK_MCF_GROUPE" localSheetId="28">'[1]3_1_RESULT_MCF'!$A$62:$U$76</definedName>
    <definedName name="QUALIF_OK_MCF_GROUPE">'[2]3_1_RESULT_MCF'!$A$62:$V$76</definedName>
    <definedName name="QUALIF_OK_MCF_SECTION" localSheetId="28">'[1]3_1_RESULT_MCF'!$A$1:$U$59</definedName>
    <definedName name="QUALIF_OK_MCF_SECTION">'[2]3_1_RESULT_MCF'!$A$1:$U$59</definedName>
    <definedName name="QUALIF_OK_PR_GD" localSheetId="28">'[1]3_1_RESULT_PR'!$A$78:$U$84</definedName>
    <definedName name="QUALIF_OK_PR_GD">'[2]3_1_RESULT_PR'!$A$79:$U$84</definedName>
    <definedName name="QUALIF_OK_PR_GROUPE" localSheetId="28">'[1]3_1_RESULT_PR'!$A$60:$U$74</definedName>
    <definedName name="QUALIF_OK_PR_GROUPE">'[2]3_1_RESULT_PR'!$A$60:$U$74</definedName>
    <definedName name="QUALIF_OK_PR_SECTION" localSheetId="28">'[1]3_1_RESULT_PR'!$A$1:$U$57</definedName>
    <definedName name="QUALIF_OK_PR_SECTION">'[2]3_1_RESULT_PR'!$A$1:$U$57</definedName>
    <definedName name="qualif06" localSheetId="25">#REF!</definedName>
    <definedName name="qualif06" localSheetId="28">#REF!</definedName>
    <definedName name="qualif06">#REF!</definedName>
    <definedName name="qualif06_25" localSheetId="25">#REF!</definedName>
    <definedName name="qualif06_25" localSheetId="28">#REF!</definedName>
    <definedName name="qualif06_25">#REF!</definedName>
    <definedName name="redeploiement_typo">[6]REDEPLOIEMENT_TYPO!$A$2:$B$11</definedName>
    <definedName name="RETRAITES_GD" localSheetId="28">'[1]2_3_RETRAITES'!$F$18:$H$22</definedName>
    <definedName name="RETRAITES_GD">'[2]2_3_RETRAITES'!$F$18:$H$22</definedName>
    <definedName name="RETRAITES_GROUPE" localSheetId="28">'[1]2_3_RETRAITES'!$F$1:$H$14</definedName>
    <definedName name="RETRAITES_GROUPE">'[2]2_3_RETRAITES'!$F$1:$H$14</definedName>
    <definedName name="RETRAITES_SECTION" localSheetId="28">'[1]2_3_RETRAITES'!$A$1:$C$61</definedName>
    <definedName name="RETRAITES_SECTION">'[2]2_3_RETRAITES'!$A$1:$C$61</definedName>
    <definedName name="Sciences" localSheetId="25">#REF!</definedName>
    <definedName name="Sciences" localSheetId="28">#REF!</definedName>
    <definedName name="Sciences">#REF!</definedName>
    <definedName name="STAPS" localSheetId="25">#REF!</definedName>
    <definedName name="STAPS" localSheetId="28">#REF!</definedName>
    <definedName name="STAPS">#REF!</definedName>
    <definedName name="tabcod" localSheetId="25">#REF!</definedName>
    <definedName name="tabcod" localSheetId="28">#REF!</definedName>
    <definedName name="tabcod">#REF!</definedName>
    <definedName name="TABDS" localSheetId="25">#REF!</definedName>
    <definedName name="TABDS">#REF!</definedName>
    <definedName name="TABDS_27" localSheetId="25">#REF!</definedName>
    <definedName name="TABDS_27">#REF!</definedName>
    <definedName name="TABLE">'[9]table  origines professionelles'!$B$3:$C$42</definedName>
    <definedName name="TCNU" localSheetId="25">#REF!</definedName>
    <definedName name="TCNU" localSheetId="28">#REF!</definedName>
    <definedName name="TCNU">#REF!</definedName>
    <definedName name="TDIORIG" localSheetId="25">#REF!</definedName>
    <definedName name="TDIORIG">#REF!</definedName>
    <definedName name="TDIORIG_25" localSheetId="25">#REF!</definedName>
    <definedName name="TDIORIG_25">#REF!</definedName>
    <definedName name="TE_Droit" localSheetId="25">#REF!</definedName>
    <definedName name="TE_Droit">#REF!</definedName>
    <definedName name="TE_Lettres" localSheetId="25">#REF!</definedName>
    <definedName name="TE_Lettres">#REF!</definedName>
    <definedName name="TE_Médecine" localSheetId="25">#REF!</definedName>
    <definedName name="TE_Médecine">#REF!</definedName>
    <definedName name="TE_Odonto" localSheetId="25">#REF!</definedName>
    <definedName name="TE_Odonto">#REF!</definedName>
    <definedName name="TE_Pharma" localSheetId="25">#REF!</definedName>
    <definedName name="TE_Pharma">#REF!</definedName>
    <definedName name="TE_Sciences" localSheetId="25">#REF!</definedName>
    <definedName name="TE_Sciences">#REF!</definedName>
    <definedName name="tetab" localSheetId="25">#REF!</definedName>
    <definedName name="tetab">#REF!</definedName>
    <definedName name="TGD" localSheetId="25">#REF!</definedName>
    <definedName name="TGD">#REF!</definedName>
    <definedName name="tgrade" localSheetId="25">#REF!</definedName>
    <definedName name="tgrade">#REF!</definedName>
    <definedName name="titi" localSheetId="25">#REF!</definedName>
    <definedName name="titi">#REF!</definedName>
    <definedName name="titi_27" localSheetId="25">#REF!</definedName>
    <definedName name="titi_27">#REF!</definedName>
    <definedName name="tlibc" localSheetId="25">#REF!</definedName>
    <definedName name="tlibc">#REF!</definedName>
    <definedName name="tlibc_25" localSheetId="25">#REF!</definedName>
    <definedName name="tlibc_25">#REF!</definedName>
    <definedName name="tnom" localSheetId="25">#REF!</definedName>
    <definedName name="tnom">#REF!</definedName>
    <definedName name="tnomm" localSheetId="25">#REF!</definedName>
    <definedName name="tnomm">#REF!</definedName>
    <definedName name="tnumetab" localSheetId="25">#REF!</definedName>
    <definedName name="tnumetab">#REF!</definedName>
    <definedName name="tnumetab_25" localSheetId="25">#REF!</definedName>
    <definedName name="tnumetab_25">#REF!</definedName>
    <definedName name="tot_cr" localSheetId="25">#REF!</definedName>
    <definedName name="tot_cr">#REF!</definedName>
    <definedName name="tot_cr_27" localSheetId="25">#REF!</definedName>
    <definedName name="tot_cr_27">#REF!</definedName>
    <definedName name="tot_dr" localSheetId="25">#REF!</definedName>
    <definedName name="tot_dr">#REF!</definedName>
    <definedName name="tot_dr_27" localSheetId="25">#REF!</definedName>
    <definedName name="tot_dr_27">#REF!</definedName>
    <definedName name="total_aut" localSheetId="25">#REF!</definedName>
    <definedName name="total_aut">#REF!</definedName>
    <definedName name="totalagre" localSheetId="25">#REF!</definedName>
    <definedName name="totalagre">#REF!</definedName>
    <definedName name="totalaut" localSheetId="25">#REF!</definedName>
    <definedName name="totalaut">#REF!</definedName>
    <definedName name="totalcert" localSheetId="25">#REF!</definedName>
    <definedName name="totalcert">#REF!</definedName>
    <definedName name="totalfrance" localSheetId="25">#REF!</definedName>
    <definedName name="totalfrance">#REF!</definedName>
    <definedName name="totalplp" localSheetId="25">#REF!</definedName>
    <definedName name="totalplp">#REF!</definedName>
    <definedName name="toto" localSheetId="25">#REF!</definedName>
    <definedName name="toto">#REF!</definedName>
    <definedName name="tprenom" localSheetId="25">#REF!</definedName>
    <definedName name="tprenom">#REF!</definedName>
    <definedName name="TPROMO" localSheetId="25">#REF!</definedName>
    <definedName name="TPROMO">#REF!</definedName>
    <definedName name="TRACE1" localSheetId="25">#REF!</definedName>
    <definedName name="TRACE1">#REF!</definedName>
    <definedName name="TRACE2" localSheetId="25">#REF!</definedName>
    <definedName name="TRACE2">#REF!</definedName>
    <definedName name="TRANCHE_MCF" localSheetId="28">'[1]2_2_TRANCHE'!$U$2:$AM$60</definedName>
    <definedName name="TRANCHE_MCF">'[2]2_2_TRANCHE'!$U$2:$AM$60</definedName>
    <definedName name="TRANCHE_PR" localSheetId="28">'[1]2_2_TRANCHE'!$A$1:$S$61</definedName>
    <definedName name="TRANCHE_PR">'[2]2_2_TRANCHE'!$A$1:$S$61</definedName>
    <definedName name="Ttypepromo" localSheetId="25">#REF!</definedName>
    <definedName name="Ttypepromo" localSheetId="28">#REF!</definedName>
    <definedName name="Ttypepromo">#REF!</definedName>
    <definedName name="vv">[5]Section!$A$2:$B$43</definedName>
    <definedName name="xxxx" localSheetId="25">#REF!</definedName>
    <definedName name="xxxx" localSheetId="28">#REF!</definedName>
    <definedName name="xxxx">#REF!</definedName>
    <definedName name="xxxx_25" localSheetId="25">#REF!</definedName>
    <definedName name="xxxx_25">#REF!</definedName>
    <definedName name="_xlnm.Print_Area" localSheetId="25">'2011'!$A$1:$AB$80</definedName>
    <definedName name="_xlnm.Print_Area" localSheetId="11">'age des qualifiés'!$A$2:$K$56</definedName>
    <definedName name="_xlnm.Print_Area" localSheetId="26">BILAN_2011!$A$1:$J$42</definedName>
    <definedName name="_xlnm.Print_Area" localSheetId="4">candidatures!$A$1:$F$70</definedName>
    <definedName name="_xlnm.Print_Area" localSheetId="6">examinésqualifiésavecHS!$A$1:$O$72</definedName>
    <definedName name="_xlnm.Print_Area" localSheetId="5">examinésqualifiésssHS!$A$1:$O$72</definedName>
    <definedName name="_xlnm.Print_Area" localSheetId="7">examinésqualifiéster!$A$1:$P$78</definedName>
    <definedName name="_xlnm.Print_Area" localSheetId="29">'fiche technique'!$A$1:$N$11</definedName>
    <definedName name="_xlnm.Print_Area" localSheetId="15">'historique MCF 2005-2015'!$A$1:$AA$73</definedName>
    <definedName name="_xlnm.Print_Area" localSheetId="16">'historique PR 2005-2015'!$A$1:$AA$73</definedName>
    <definedName name="_xlnm.Print_Area" localSheetId="8">hors_section!$A$1:$G$74</definedName>
    <definedName name="_xlnm.Print_Area" localSheetId="0">'intercalaire 0'!$A$1:$J$58</definedName>
    <definedName name="_xlnm.Print_Area" localSheetId="2">'intercalaire 1'!$A$1:$J$40</definedName>
    <definedName name="_xlnm.Print_Area" localSheetId="21">'intercalaire 2'!$A$1:$J$40</definedName>
    <definedName name="_xlnm.Print_Area" localSheetId="27">'intercalaire 3'!$A$1:$J$41</definedName>
    <definedName name="_xlnm.Print_Area" localSheetId="19">'MCF 2 qualif'!$A$1:$AZ$61</definedName>
    <definedName name="_xlnm.Print_Area" localSheetId="18">'MCF et PR 1qualif'!$A$1:$I$75</definedName>
    <definedName name="_xlnm.Print_Area" localSheetId="28">'Nomenclature CNU'!$A$1:$E$66</definedName>
    <definedName name="_xlnm.Print_Area" localSheetId="22">'non candidats'!$B$1:$F$49</definedName>
    <definedName name="_xlnm.Print_Area" localSheetId="20">'PR 2 qualif'!$A$1:$AQ$49</definedName>
    <definedName name="_xlnm.Print_Area" localSheetId="23">'qualif &amp; non conc'!$A$1:$I$77</definedName>
    <definedName name="_xlnm.Print_Area" localSheetId="14">'Qualif MCF'!$A$1:$L$42</definedName>
    <definedName name="_xlnm.Print_Area" localSheetId="24">'qualif non conc postes'!$H$1:$P$72</definedName>
    <definedName name="_xlnm.Print_Area" localSheetId="13">'Qualif PR'!$A$1:$L$41</definedName>
    <definedName name="_xlnm.Print_Area" localSheetId="17">qualifiés_pds_synth!$A$1:$H$86</definedName>
    <definedName name="_xlnm.Print_Area" localSheetId="9">qualifsectsexe!$A$1:$I$72</definedName>
    <definedName name="_xlnm.Print_Area" localSheetId="3">'recap 2015'!$B$1:$I$38</definedName>
    <definedName name="_xlnm.Print_Area" localSheetId="10">'tableau qualifications'!$B$1:$K$44</definedName>
    <definedName name="_xlnm.Print_Area" localSheetId="1">tabmat!$A$1:$A$30</definedName>
  </definedNames>
  <calcPr calcId="145621"/>
</workbook>
</file>

<file path=xl/calcChain.xml><?xml version="1.0" encoding="utf-8"?>
<calcChain xmlns="http://schemas.openxmlformats.org/spreadsheetml/2006/main">
  <c r="E27" i="2" l="1"/>
  <c r="A70" i="3" l="1"/>
  <c r="P7" i="25" l="1"/>
  <c r="P8" i="25"/>
  <c r="P9" i="25"/>
  <c r="P10" i="25"/>
  <c r="I39" i="25"/>
  <c r="A70" i="5"/>
  <c r="H80" i="44" l="1"/>
  <c r="D67" i="44"/>
  <c r="AB79" i="57" l="1"/>
  <c r="AB78" i="57"/>
  <c r="AB77" i="57"/>
  <c r="AB76" i="57"/>
  <c r="AB75" i="57"/>
  <c r="AA80" i="57"/>
  <c r="Z80" i="57"/>
  <c r="Y80" i="57"/>
  <c r="X80" i="57"/>
  <c r="W80" i="57"/>
  <c r="AB80" i="57" l="1"/>
  <c r="AA42" i="57"/>
  <c r="Z42" i="57"/>
  <c r="X42" i="57"/>
  <c r="W42" i="57"/>
  <c r="U42" i="57"/>
  <c r="T42" i="57"/>
  <c r="P42" i="57"/>
  <c r="O42" i="57"/>
  <c r="Q9" i="57" s="1"/>
  <c r="L42" i="57"/>
  <c r="K42" i="57"/>
  <c r="H42" i="57"/>
  <c r="G42" i="57"/>
  <c r="I22" i="57" s="1"/>
  <c r="AB40" i="57"/>
  <c r="AB39" i="57"/>
  <c r="AB38" i="57"/>
  <c r="AB37" i="57"/>
  <c r="AB36" i="57"/>
  <c r="AB35" i="57"/>
  <c r="AB34" i="57"/>
  <c r="AB33" i="57"/>
  <c r="AB32" i="57"/>
  <c r="AB31" i="57"/>
  <c r="AB30" i="57"/>
  <c r="AB29" i="57"/>
  <c r="AB28" i="57"/>
  <c r="AB27" i="57"/>
  <c r="AB26" i="57"/>
  <c r="AB25" i="57"/>
  <c r="AB24" i="57"/>
  <c r="AB23" i="57"/>
  <c r="AB22" i="57"/>
  <c r="AB21" i="57"/>
  <c r="AB20" i="57"/>
  <c r="AB19" i="57"/>
  <c r="AB18" i="57"/>
  <c r="AB17" i="57"/>
  <c r="AB16" i="57"/>
  <c r="AB15" i="57"/>
  <c r="AB14" i="57"/>
  <c r="AB13" i="57"/>
  <c r="AB12" i="57"/>
  <c r="AB11" i="57"/>
  <c r="AB10" i="57"/>
  <c r="W43" i="57" l="1"/>
  <c r="W46" i="57" s="1"/>
  <c r="T43" i="57"/>
  <c r="T46" i="57" s="1"/>
  <c r="U45" i="57"/>
  <c r="AB42" i="57"/>
  <c r="AB45" i="57" s="1"/>
  <c r="I16" i="57"/>
  <c r="I24" i="57"/>
  <c r="I14" i="57"/>
  <c r="I10" i="57"/>
  <c r="I18" i="57"/>
  <c r="I12" i="57"/>
  <c r="I20" i="57"/>
  <c r="I37" i="57"/>
  <c r="X45" i="57"/>
  <c r="M9" i="57"/>
  <c r="I11" i="57"/>
  <c r="I13" i="57"/>
  <c r="I15" i="57"/>
  <c r="I17" i="57"/>
  <c r="I19" i="57"/>
  <c r="I21" i="57"/>
  <c r="I23" i="57"/>
  <c r="I25" i="57"/>
  <c r="I27" i="57"/>
  <c r="I29" i="57"/>
  <c r="I31" i="57"/>
  <c r="I33" i="57"/>
  <c r="I35" i="57"/>
  <c r="T45" i="57"/>
  <c r="I26" i="57"/>
  <c r="I28" i="57"/>
  <c r="I30" i="57"/>
  <c r="I32" i="57"/>
  <c r="I34" i="57"/>
  <c r="I36" i="57"/>
  <c r="I38" i="57"/>
  <c r="I42" i="57"/>
  <c r="Q40" i="57"/>
  <c r="Z45" i="57"/>
  <c r="M42" i="57"/>
  <c r="Q42" i="57"/>
  <c r="W45" i="57"/>
  <c r="I9" i="57"/>
  <c r="M10" i="57"/>
  <c r="M11" i="57"/>
  <c r="M12" i="57"/>
  <c r="M13" i="57"/>
  <c r="M14" i="57"/>
  <c r="M15" i="57"/>
  <c r="M16" i="57"/>
  <c r="M17" i="57"/>
  <c r="M18" i="57"/>
  <c r="M19" i="57"/>
  <c r="M20" i="57"/>
  <c r="M21" i="57"/>
  <c r="M22" i="57"/>
  <c r="M23" i="57"/>
  <c r="M24" i="57"/>
  <c r="M25" i="57"/>
  <c r="M26" i="57"/>
  <c r="M27" i="57"/>
  <c r="M28" i="57"/>
  <c r="M29" i="57"/>
  <c r="M30" i="57"/>
  <c r="M31" i="57"/>
  <c r="M32" i="57"/>
  <c r="M33" i="57"/>
  <c r="M34" i="57"/>
  <c r="M35" i="57"/>
  <c r="M36" i="57"/>
  <c r="M37" i="57"/>
  <c r="M38" i="57"/>
  <c r="M39" i="57"/>
  <c r="M40" i="57"/>
  <c r="AA45" i="57"/>
  <c r="I39" i="57"/>
  <c r="I40" i="57"/>
  <c r="Q10" i="57"/>
  <c r="Q11" i="57"/>
  <c r="Q12" i="57"/>
  <c r="Q13" i="57"/>
  <c r="Q14" i="57"/>
  <c r="Q15" i="57"/>
  <c r="Q16" i="57"/>
  <c r="Q17" i="57"/>
  <c r="Q18" i="57"/>
  <c r="Q19" i="57"/>
  <c r="Q20" i="57"/>
  <c r="Q21" i="57"/>
  <c r="Q22" i="57"/>
  <c r="Q23" i="57"/>
  <c r="Q24" i="57"/>
  <c r="Q25" i="57"/>
  <c r="Q26" i="57"/>
  <c r="Q27" i="57"/>
  <c r="Q28" i="57"/>
  <c r="Q29" i="57"/>
  <c r="Q30" i="57"/>
  <c r="Q31" i="57"/>
  <c r="Q32" i="57"/>
  <c r="Q33" i="57"/>
  <c r="Q34" i="57"/>
  <c r="Q35" i="57"/>
  <c r="Q36" i="57"/>
  <c r="Q37" i="57"/>
  <c r="Q38" i="57"/>
  <c r="Q39" i="57"/>
  <c r="D35" i="23"/>
  <c r="C35" i="23"/>
  <c r="D33" i="23"/>
  <c r="C33" i="23"/>
  <c r="E17" i="23" l="1"/>
  <c r="E18" i="23"/>
  <c r="G30" i="42" l="1"/>
  <c r="B30" i="42"/>
  <c r="B24" i="42"/>
  <c r="B18" i="42"/>
  <c r="C28" i="42" l="1"/>
  <c r="C18" i="42"/>
  <c r="D18" i="42"/>
  <c r="E18" i="42"/>
  <c r="G18" i="42"/>
  <c r="D5" i="42"/>
  <c r="AQ46" i="55" l="1"/>
  <c r="AQ45" i="55"/>
  <c r="AQ44" i="55"/>
  <c r="AQ43" i="55"/>
  <c r="AQ42" i="55"/>
  <c r="AQ41" i="55"/>
  <c r="AQ40" i="55"/>
  <c r="AQ39" i="55"/>
  <c r="AQ38" i="55"/>
  <c r="AQ37" i="55"/>
  <c r="AQ36" i="55"/>
  <c r="AQ35" i="55"/>
  <c r="AQ34" i="55"/>
  <c r="AQ33" i="55"/>
  <c r="AQ32" i="55"/>
  <c r="AQ31" i="55"/>
  <c r="AQ30" i="55"/>
  <c r="AQ29" i="55"/>
  <c r="AQ28" i="55"/>
  <c r="AQ27" i="55"/>
  <c r="AQ26" i="55"/>
  <c r="AQ25" i="55"/>
  <c r="AQ23" i="55"/>
  <c r="AQ22" i="55"/>
  <c r="AQ21" i="55"/>
  <c r="AQ20" i="55"/>
  <c r="AQ19" i="55"/>
  <c r="AQ18" i="55"/>
  <c r="AQ17" i="55"/>
  <c r="AQ16" i="55"/>
  <c r="AQ15" i="55"/>
  <c r="AQ14" i="55"/>
  <c r="AQ13" i="55"/>
  <c r="AQ12" i="55"/>
  <c r="AQ11" i="55"/>
  <c r="AQ10" i="55"/>
  <c r="AQ9" i="55"/>
  <c r="AQ7" i="55"/>
  <c r="AQ6" i="55"/>
  <c r="C47" i="55"/>
  <c r="D47" i="55"/>
  <c r="E47" i="55"/>
  <c r="F47" i="55"/>
  <c r="G47" i="55"/>
  <c r="H47" i="55"/>
  <c r="I47" i="55"/>
  <c r="J47" i="55"/>
  <c r="K47" i="55"/>
  <c r="L47" i="55"/>
  <c r="M47" i="55"/>
  <c r="N47" i="55"/>
  <c r="O47" i="55"/>
  <c r="O48" i="55" s="1"/>
  <c r="P47" i="55"/>
  <c r="Q47" i="55"/>
  <c r="R47" i="55"/>
  <c r="S47" i="55"/>
  <c r="S48" i="55" s="1"/>
  <c r="T47" i="55"/>
  <c r="U47" i="55"/>
  <c r="V47" i="55"/>
  <c r="W47" i="55"/>
  <c r="W48" i="55" s="1"/>
  <c r="X47" i="55"/>
  <c r="Y47" i="55"/>
  <c r="Z47" i="55"/>
  <c r="AA47" i="55"/>
  <c r="AA48" i="55" s="1"/>
  <c r="AB47" i="55"/>
  <c r="AC47" i="55"/>
  <c r="AD47" i="55"/>
  <c r="AE47" i="55"/>
  <c r="AE48" i="55" s="1"/>
  <c r="AF47" i="55"/>
  <c r="AG47" i="55"/>
  <c r="AH47" i="55"/>
  <c r="AI47" i="55"/>
  <c r="AI48" i="55" s="1"/>
  <c r="AJ47" i="55"/>
  <c r="AK47" i="55"/>
  <c r="AL47" i="55"/>
  <c r="AM47" i="55"/>
  <c r="AM48" i="55" s="1"/>
  <c r="AN47" i="55"/>
  <c r="AO47" i="55"/>
  <c r="AP47" i="55"/>
  <c r="B47" i="55"/>
  <c r="C24" i="55"/>
  <c r="D24" i="55"/>
  <c r="E24" i="55"/>
  <c r="F24" i="55"/>
  <c r="F48" i="55" s="1"/>
  <c r="G24" i="55"/>
  <c r="H24" i="55"/>
  <c r="I24" i="55"/>
  <c r="J24" i="55"/>
  <c r="J48" i="55" s="1"/>
  <c r="K24" i="55"/>
  <c r="L24" i="55"/>
  <c r="M24" i="55"/>
  <c r="N24" i="55"/>
  <c r="O24" i="55"/>
  <c r="P24" i="55"/>
  <c r="Q24" i="55"/>
  <c r="R24" i="55"/>
  <c r="S24" i="55"/>
  <c r="T24" i="55"/>
  <c r="U24" i="55"/>
  <c r="V24" i="55"/>
  <c r="V48" i="55" s="1"/>
  <c r="W24" i="55"/>
  <c r="X24" i="55"/>
  <c r="Y24" i="55"/>
  <c r="Z24" i="55"/>
  <c r="AA24" i="55"/>
  <c r="AB24" i="55"/>
  <c r="AC24" i="55"/>
  <c r="AD24" i="55"/>
  <c r="AE24" i="55"/>
  <c r="AF24" i="55"/>
  <c r="AG24" i="55"/>
  <c r="AH24" i="55"/>
  <c r="AI24" i="55"/>
  <c r="AJ24" i="55"/>
  <c r="AK24" i="55"/>
  <c r="AL24" i="55"/>
  <c r="AL48" i="55" s="1"/>
  <c r="AM24" i="55"/>
  <c r="AN24" i="55"/>
  <c r="AO24" i="55"/>
  <c r="AP24" i="55"/>
  <c r="B24" i="55"/>
  <c r="C8" i="55"/>
  <c r="D8" i="55"/>
  <c r="E8" i="55"/>
  <c r="F8" i="55"/>
  <c r="G8" i="55"/>
  <c r="H8" i="55"/>
  <c r="H48" i="55" s="1"/>
  <c r="I8" i="55"/>
  <c r="J8" i="55"/>
  <c r="K8" i="55"/>
  <c r="L8" i="55"/>
  <c r="M8" i="55"/>
  <c r="M48" i="55" s="1"/>
  <c r="N8" i="55"/>
  <c r="O8" i="55"/>
  <c r="P8" i="55"/>
  <c r="P48" i="55" s="1"/>
  <c r="Q8" i="55"/>
  <c r="R8" i="55"/>
  <c r="S8" i="55"/>
  <c r="T8" i="55"/>
  <c r="U8" i="55"/>
  <c r="V8" i="55"/>
  <c r="W8" i="55"/>
  <c r="X8" i="55"/>
  <c r="Y8" i="55"/>
  <c r="Z8" i="55"/>
  <c r="AA8" i="55"/>
  <c r="AB8" i="55"/>
  <c r="AB48" i="55" s="1"/>
  <c r="AC8" i="55"/>
  <c r="AD8" i="55"/>
  <c r="AE8" i="55"/>
  <c r="AF8" i="55"/>
  <c r="AF48" i="55" s="1"/>
  <c r="AG8" i="55"/>
  <c r="AG48" i="55" s="1"/>
  <c r="AH8" i="55"/>
  <c r="AI8" i="55"/>
  <c r="AJ8" i="55"/>
  <c r="AK8" i="55"/>
  <c r="AL8" i="55"/>
  <c r="AM8" i="55"/>
  <c r="AN8" i="55"/>
  <c r="AO8" i="55"/>
  <c r="AP8" i="55"/>
  <c r="B8" i="55"/>
  <c r="AK48" i="55" l="1"/>
  <c r="AP48" i="55"/>
  <c r="N48" i="55"/>
  <c r="AJ48" i="55"/>
  <c r="AO48" i="55"/>
  <c r="AC48" i="55"/>
  <c r="Y48" i="55"/>
  <c r="E48" i="55"/>
  <c r="X48" i="55"/>
  <c r="I48" i="55"/>
  <c r="AH48" i="55"/>
  <c r="AD48" i="55"/>
  <c r="Z48" i="55"/>
  <c r="R48" i="55"/>
  <c r="AQ8" i="55"/>
  <c r="L48" i="55"/>
  <c r="D48" i="55"/>
  <c r="U48" i="55"/>
  <c r="B48" i="55"/>
  <c r="K48" i="55"/>
  <c r="G48" i="55"/>
  <c r="C48" i="55"/>
  <c r="AN48" i="55"/>
  <c r="T48" i="55"/>
  <c r="AQ47" i="55"/>
  <c r="Q48" i="55"/>
  <c r="AQ24" i="55"/>
  <c r="AQ48" i="55" l="1"/>
  <c r="C59" i="54" l="1"/>
  <c r="D59" i="54"/>
  <c r="E59" i="54"/>
  <c r="F59" i="54"/>
  <c r="G59" i="54"/>
  <c r="H59" i="54"/>
  <c r="I59" i="54"/>
  <c r="J59" i="54"/>
  <c r="K59" i="54"/>
  <c r="L59" i="54"/>
  <c r="M59" i="54"/>
  <c r="N59" i="54"/>
  <c r="O59" i="54"/>
  <c r="P59" i="54"/>
  <c r="Q59" i="54"/>
  <c r="R59" i="54"/>
  <c r="S59" i="54"/>
  <c r="T59" i="54"/>
  <c r="U59" i="54"/>
  <c r="V59" i="54"/>
  <c r="W59" i="54"/>
  <c r="X59" i="54"/>
  <c r="Y59" i="54"/>
  <c r="Z59" i="54"/>
  <c r="AA59" i="54"/>
  <c r="AB59" i="54"/>
  <c r="AC59" i="54"/>
  <c r="AD59" i="54"/>
  <c r="AE59" i="54"/>
  <c r="AF59" i="54"/>
  <c r="AG59" i="54"/>
  <c r="AH59" i="54"/>
  <c r="AI59" i="54"/>
  <c r="AJ59" i="54"/>
  <c r="AK59" i="54"/>
  <c r="AL59" i="54"/>
  <c r="AM59" i="54"/>
  <c r="AN59" i="54"/>
  <c r="AO59" i="54"/>
  <c r="AP59" i="54"/>
  <c r="AQ59" i="54"/>
  <c r="AR59" i="54"/>
  <c r="AS59" i="54"/>
  <c r="AT59" i="54"/>
  <c r="AU59" i="54"/>
  <c r="AV59" i="54"/>
  <c r="AW59" i="54"/>
  <c r="AX59" i="54"/>
  <c r="AY59" i="54"/>
  <c r="B59" i="54"/>
  <c r="C56" i="54"/>
  <c r="D56" i="54"/>
  <c r="E56" i="54"/>
  <c r="F56" i="54"/>
  <c r="G56" i="54"/>
  <c r="H56" i="54"/>
  <c r="I56" i="54"/>
  <c r="J56" i="54"/>
  <c r="K56" i="54"/>
  <c r="L56" i="54"/>
  <c r="M56" i="54"/>
  <c r="N56" i="54"/>
  <c r="O56" i="54"/>
  <c r="P56" i="54"/>
  <c r="Q56" i="54"/>
  <c r="R56" i="54"/>
  <c r="S56" i="54"/>
  <c r="T56" i="54"/>
  <c r="U56" i="54"/>
  <c r="V56" i="54"/>
  <c r="W56" i="54"/>
  <c r="X56" i="54"/>
  <c r="Y56" i="54"/>
  <c r="Z56" i="54"/>
  <c r="AA56" i="54"/>
  <c r="AB56" i="54"/>
  <c r="AC56" i="54"/>
  <c r="AD56" i="54"/>
  <c r="AE56" i="54"/>
  <c r="AF56" i="54"/>
  <c r="AG56" i="54"/>
  <c r="AH56" i="54"/>
  <c r="AI56" i="54"/>
  <c r="AJ56" i="54"/>
  <c r="AK56" i="54"/>
  <c r="AL56" i="54"/>
  <c r="AM56" i="54"/>
  <c r="AN56" i="54"/>
  <c r="AO56" i="54"/>
  <c r="AP56" i="54"/>
  <c r="AQ56" i="54"/>
  <c r="AR56" i="54"/>
  <c r="AS56" i="54"/>
  <c r="AT56" i="54"/>
  <c r="AU56" i="54"/>
  <c r="AV56" i="54"/>
  <c r="AW56" i="54"/>
  <c r="AX56" i="54"/>
  <c r="AY56" i="54"/>
  <c r="B56" i="54"/>
  <c r="C33" i="54"/>
  <c r="D33" i="54"/>
  <c r="E33" i="54"/>
  <c r="F33" i="54"/>
  <c r="G33" i="54"/>
  <c r="H33" i="54"/>
  <c r="I33" i="54"/>
  <c r="J33" i="54"/>
  <c r="K33" i="54"/>
  <c r="L33" i="54"/>
  <c r="M33" i="54"/>
  <c r="N33" i="54"/>
  <c r="O33" i="54"/>
  <c r="P33" i="54"/>
  <c r="Q33" i="54"/>
  <c r="R33" i="54"/>
  <c r="S33" i="54"/>
  <c r="T33" i="54"/>
  <c r="U33" i="54"/>
  <c r="V33" i="54"/>
  <c r="W33" i="54"/>
  <c r="X33" i="54"/>
  <c r="Y33" i="54"/>
  <c r="Z33" i="54"/>
  <c r="AA33" i="54"/>
  <c r="AB33" i="54"/>
  <c r="AC33" i="54"/>
  <c r="AD33" i="54"/>
  <c r="AE33" i="54"/>
  <c r="AF33" i="54"/>
  <c r="AG33" i="54"/>
  <c r="AH33" i="54"/>
  <c r="AI33" i="54"/>
  <c r="AJ33" i="54"/>
  <c r="AK33" i="54"/>
  <c r="AL33" i="54"/>
  <c r="AM33" i="54"/>
  <c r="AN33" i="54"/>
  <c r="AO33" i="54"/>
  <c r="AP33" i="54"/>
  <c r="AQ33" i="54"/>
  <c r="AR33" i="54"/>
  <c r="AS33" i="54"/>
  <c r="AT33" i="54"/>
  <c r="AU33" i="54"/>
  <c r="AV33" i="54"/>
  <c r="AW33" i="54"/>
  <c r="AX33" i="54"/>
  <c r="AY33" i="54"/>
  <c r="B33" i="54"/>
  <c r="AZ15" i="54"/>
  <c r="AZ16" i="54"/>
  <c r="AZ17" i="54"/>
  <c r="AZ18" i="54"/>
  <c r="AZ19" i="54"/>
  <c r="AZ20" i="54"/>
  <c r="AZ21" i="54"/>
  <c r="AZ22" i="54"/>
  <c r="AZ23" i="54"/>
  <c r="AZ24" i="54"/>
  <c r="AZ25" i="54"/>
  <c r="AZ26" i="54"/>
  <c r="AZ27" i="54"/>
  <c r="AZ28" i="54"/>
  <c r="AZ29" i="54"/>
  <c r="AZ30" i="54"/>
  <c r="AZ31" i="54"/>
  <c r="AZ32" i="54"/>
  <c r="AZ34" i="54"/>
  <c r="AZ35" i="54"/>
  <c r="AZ36" i="54"/>
  <c r="AZ37" i="54"/>
  <c r="AZ38" i="54"/>
  <c r="AZ39" i="54"/>
  <c r="AZ40" i="54"/>
  <c r="AZ41" i="54"/>
  <c r="AZ42" i="54"/>
  <c r="AZ43" i="54"/>
  <c r="AZ44" i="54"/>
  <c r="AZ45" i="54"/>
  <c r="AZ46" i="54"/>
  <c r="AZ47" i="54"/>
  <c r="AZ48" i="54"/>
  <c r="AZ49" i="54"/>
  <c r="AZ50" i="54"/>
  <c r="AZ51" i="54"/>
  <c r="AZ52" i="54"/>
  <c r="AZ53" i="54"/>
  <c r="AZ54" i="54"/>
  <c r="AZ55" i="54"/>
  <c r="AZ57" i="54"/>
  <c r="AZ58" i="54"/>
  <c r="AZ8" i="54"/>
  <c r="AZ9" i="54"/>
  <c r="AZ10" i="54"/>
  <c r="AZ11" i="54"/>
  <c r="AZ12" i="54"/>
  <c r="AZ14" i="54"/>
  <c r="AZ7" i="54"/>
  <c r="C13" i="54"/>
  <c r="D13" i="54"/>
  <c r="E13" i="54"/>
  <c r="F13" i="54"/>
  <c r="G13" i="54"/>
  <c r="H13" i="54"/>
  <c r="I13" i="54"/>
  <c r="J13" i="54"/>
  <c r="K13" i="54"/>
  <c r="L13" i="54"/>
  <c r="M13" i="54"/>
  <c r="N13" i="54"/>
  <c r="O13" i="54"/>
  <c r="P13" i="54"/>
  <c r="Q13" i="54"/>
  <c r="R13" i="54"/>
  <c r="S13" i="54"/>
  <c r="T13" i="54"/>
  <c r="U13" i="54"/>
  <c r="V13" i="54"/>
  <c r="W13" i="54"/>
  <c r="X13" i="54"/>
  <c r="Y13" i="54"/>
  <c r="Z13" i="54"/>
  <c r="AA13" i="54"/>
  <c r="AB13" i="54"/>
  <c r="AC13" i="54"/>
  <c r="AD13" i="54"/>
  <c r="AE13" i="54"/>
  <c r="AF13" i="54"/>
  <c r="AG13" i="54"/>
  <c r="AH13" i="54"/>
  <c r="AI13" i="54"/>
  <c r="AJ13" i="54"/>
  <c r="AK13" i="54"/>
  <c r="AL13" i="54"/>
  <c r="AM13" i="54"/>
  <c r="AN13" i="54"/>
  <c r="AO13" i="54"/>
  <c r="AP13" i="54"/>
  <c r="AQ13" i="54"/>
  <c r="AR13" i="54"/>
  <c r="AS13" i="54"/>
  <c r="AT13" i="54"/>
  <c r="AU13" i="54"/>
  <c r="AV13" i="54"/>
  <c r="AW13" i="54"/>
  <c r="AX13" i="54"/>
  <c r="AY13" i="54"/>
  <c r="B13" i="54"/>
  <c r="AW60" i="54" l="1"/>
  <c r="AS60" i="54"/>
  <c r="AO60" i="54"/>
  <c r="AK60" i="54"/>
  <c r="AG60" i="54"/>
  <c r="AC60" i="54"/>
  <c r="Y60" i="54"/>
  <c r="U60" i="54"/>
  <c r="Q60" i="54"/>
  <c r="M60" i="54"/>
  <c r="I60" i="54"/>
  <c r="E60" i="54"/>
  <c r="AZ13" i="54"/>
  <c r="B60" i="54"/>
  <c r="AV60" i="54"/>
  <c r="AR60" i="54"/>
  <c r="AN60" i="54"/>
  <c r="AJ60" i="54"/>
  <c r="AF60" i="54"/>
  <c r="AB60" i="54"/>
  <c r="X60" i="54"/>
  <c r="T60" i="54"/>
  <c r="P60" i="54"/>
  <c r="L60" i="54"/>
  <c r="H60" i="54"/>
  <c r="D60" i="54"/>
  <c r="AY60" i="54"/>
  <c r="AU60" i="54"/>
  <c r="AQ60" i="54"/>
  <c r="AM60" i="54"/>
  <c r="AI60" i="54"/>
  <c r="AE60" i="54"/>
  <c r="AA60" i="54"/>
  <c r="W60" i="54"/>
  <c r="S60" i="54"/>
  <c r="O60" i="54"/>
  <c r="K60" i="54"/>
  <c r="G60" i="54"/>
  <c r="C60" i="54"/>
  <c r="AX60" i="54"/>
  <c r="AT60" i="54"/>
  <c r="AP60" i="54"/>
  <c r="AL60" i="54"/>
  <c r="AH60" i="54"/>
  <c r="AD60" i="54"/>
  <c r="Z60" i="54"/>
  <c r="V60" i="54"/>
  <c r="R60" i="54"/>
  <c r="N60" i="54"/>
  <c r="J60" i="54"/>
  <c r="F60" i="54"/>
  <c r="AZ56" i="54"/>
  <c r="AZ59" i="54"/>
  <c r="AZ33" i="54"/>
  <c r="D24" i="13"/>
  <c r="E24" i="13" s="1"/>
  <c r="D25" i="13"/>
  <c r="E25" i="13" s="1"/>
  <c r="D26" i="13"/>
  <c r="E26" i="13" s="1"/>
  <c r="AZ60" i="54" l="1"/>
  <c r="H21" i="44"/>
  <c r="H22" i="44"/>
  <c r="H23" i="44"/>
  <c r="H24" i="44"/>
  <c r="H25" i="44"/>
  <c r="H26" i="44"/>
  <c r="H27" i="44"/>
  <c r="H28" i="44"/>
  <c r="H29" i="44"/>
  <c r="D24" i="44"/>
  <c r="D25" i="44"/>
  <c r="D26" i="44"/>
  <c r="D76" i="44"/>
  <c r="D35" i="7" l="1"/>
  <c r="C35" i="7"/>
  <c r="E27" i="7"/>
  <c r="E28" i="7"/>
  <c r="E29" i="7"/>
  <c r="E30" i="7"/>
  <c r="E31" i="7"/>
  <c r="E32" i="7"/>
  <c r="E33" i="7"/>
  <c r="E34" i="7"/>
  <c r="E26" i="7"/>
  <c r="E15" i="7"/>
  <c r="E16" i="7"/>
  <c r="E17" i="7"/>
  <c r="E18" i="7"/>
  <c r="E19" i="7"/>
  <c r="E20" i="7"/>
  <c r="E21" i="7"/>
  <c r="E14" i="7"/>
  <c r="E13" i="7"/>
  <c r="E38" i="35"/>
  <c r="E35" i="7" l="1"/>
  <c r="F31" i="7" s="1"/>
  <c r="B68" i="5"/>
  <c r="C68" i="5"/>
  <c r="F68" i="5"/>
  <c r="G68" i="5"/>
  <c r="F64" i="5"/>
  <c r="G64" i="5"/>
  <c r="C64" i="5"/>
  <c r="B64" i="5"/>
  <c r="G40" i="5"/>
  <c r="F40" i="5"/>
  <c r="C40" i="5"/>
  <c r="B40" i="5"/>
  <c r="G14" i="5"/>
  <c r="F14" i="5"/>
  <c r="F69" i="5" s="1"/>
  <c r="C14" i="5"/>
  <c r="B14" i="5"/>
  <c r="D24" i="5"/>
  <c r="E24" i="5" s="1"/>
  <c r="D25" i="5"/>
  <c r="D24" i="33"/>
  <c r="G69" i="5" l="1"/>
  <c r="B69" i="5"/>
  <c r="C69" i="5"/>
  <c r="F30" i="7"/>
  <c r="F26" i="7"/>
  <c r="F33" i="7"/>
  <c r="F34" i="7"/>
  <c r="F35" i="7"/>
  <c r="F32" i="7"/>
  <c r="H27" i="7"/>
  <c r="I27" i="7"/>
  <c r="F29" i="7"/>
  <c r="F27" i="7"/>
  <c r="J27" i="7"/>
  <c r="F28" i="7"/>
  <c r="E18" i="39" l="1"/>
  <c r="E19" i="39"/>
  <c r="E20" i="39"/>
  <c r="E21" i="39"/>
  <c r="E22" i="39"/>
  <c r="E23" i="39"/>
  <c r="E24" i="39"/>
  <c r="E25" i="39"/>
  <c r="E26" i="39"/>
  <c r="E27" i="39"/>
  <c r="E28" i="39"/>
  <c r="B15" i="38" l="1"/>
  <c r="C15" i="38"/>
  <c r="I15" i="38"/>
  <c r="J15" i="38"/>
  <c r="M69" i="38"/>
  <c r="L69" i="38"/>
  <c r="M65" i="38"/>
  <c r="L65" i="38"/>
  <c r="M41" i="38"/>
  <c r="L41" i="38"/>
  <c r="M15" i="38"/>
  <c r="L15" i="38"/>
  <c r="D24" i="38"/>
  <c r="I41" i="37"/>
  <c r="J41" i="37"/>
  <c r="F15" i="3"/>
  <c r="F16" i="3"/>
  <c r="F17" i="3"/>
  <c r="D24" i="37"/>
  <c r="L24" i="10" s="1"/>
  <c r="E7" i="2" l="1"/>
  <c r="E8" i="2"/>
  <c r="E9" i="2"/>
  <c r="E10" i="2"/>
  <c r="E11" i="2"/>
  <c r="E12" i="2"/>
  <c r="E13" i="2"/>
  <c r="AA9" i="1" l="1"/>
  <c r="AA7" i="2"/>
  <c r="AA9" i="3"/>
  <c r="AA9" i="37"/>
  <c r="AA9" i="38"/>
  <c r="AA9" i="33"/>
  <c r="AA9" i="5"/>
  <c r="AA9" i="35"/>
  <c r="AA9" i="8"/>
  <c r="AA9" i="9"/>
  <c r="AA9" i="44"/>
  <c r="AA9" i="12"/>
  <c r="AA9" i="13"/>
  <c r="AA9" i="26"/>
  <c r="AA10" i="1"/>
  <c r="AA8" i="2"/>
  <c r="AA10" i="3"/>
  <c r="AA10" i="37"/>
  <c r="AA10" i="38"/>
  <c r="AA10" i="33"/>
  <c r="AA10" i="5"/>
  <c r="AA10" i="35"/>
  <c r="AA10" i="8"/>
  <c r="AA10" i="9"/>
  <c r="AA10" i="44"/>
  <c r="AA10" i="12"/>
  <c r="AA10" i="13"/>
  <c r="AA10" i="26"/>
  <c r="D62" i="44"/>
  <c r="D61" i="44"/>
  <c r="D52" i="44"/>
  <c r="D46" i="44"/>
  <c r="D40" i="44"/>
  <c r="D15" i="44"/>
  <c r="D8" i="44"/>
  <c r="C77" i="44"/>
  <c r="B77" i="44"/>
  <c r="B79" i="44" s="1"/>
  <c r="B80" i="44" s="1"/>
  <c r="C79" i="44" l="1"/>
  <c r="C80" i="44" s="1"/>
  <c r="D80" i="44"/>
  <c r="B81" i="44"/>
  <c r="I68" i="39"/>
  <c r="I67" i="39"/>
  <c r="I66" i="39"/>
  <c r="I64" i="39"/>
  <c r="I63" i="39"/>
  <c r="I61" i="39"/>
  <c r="I60" i="39"/>
  <c r="I59" i="39"/>
  <c r="I58" i="39"/>
  <c r="I57" i="39"/>
  <c r="I56" i="39"/>
  <c r="I55" i="39"/>
  <c r="I54" i="39"/>
  <c r="I53" i="39"/>
  <c r="I52" i="39"/>
  <c r="I51" i="39"/>
  <c r="I50" i="39"/>
  <c r="I49" i="39"/>
  <c r="I48" i="39"/>
  <c r="I47" i="39"/>
  <c r="I46" i="39"/>
  <c r="I45" i="39"/>
  <c r="I44" i="39"/>
  <c r="I43" i="39"/>
  <c r="I42" i="39"/>
  <c r="I40" i="39"/>
  <c r="I39" i="39"/>
  <c r="I38" i="39"/>
  <c r="I36" i="39"/>
  <c r="I35" i="39"/>
  <c r="I34" i="39"/>
  <c r="I33" i="39"/>
  <c r="I32" i="39"/>
  <c r="I31" i="39"/>
  <c r="I30" i="39"/>
  <c r="I28" i="39"/>
  <c r="I27" i="39"/>
  <c r="I26" i="39"/>
  <c r="I25" i="39"/>
  <c r="I24" i="39"/>
  <c r="I23" i="39"/>
  <c r="I22" i="39"/>
  <c r="I21" i="39"/>
  <c r="I20" i="39"/>
  <c r="I19" i="39"/>
  <c r="I18" i="39"/>
  <c r="I17" i="39"/>
  <c r="I16" i="39"/>
  <c r="I14" i="39"/>
  <c r="I13" i="39"/>
  <c r="I12" i="39"/>
  <c r="I11" i="39"/>
  <c r="I9" i="39"/>
  <c r="B68" i="39"/>
  <c r="B67" i="39"/>
  <c r="B66" i="39"/>
  <c r="B64" i="39"/>
  <c r="B63" i="39"/>
  <c r="B62" i="39"/>
  <c r="B61" i="39"/>
  <c r="B60" i="39"/>
  <c r="B59" i="39"/>
  <c r="B58" i="39"/>
  <c r="B57" i="39"/>
  <c r="B56" i="39"/>
  <c r="B55" i="39"/>
  <c r="B54" i="39"/>
  <c r="B52" i="39"/>
  <c r="B51" i="39"/>
  <c r="B50" i="39"/>
  <c r="B49" i="39"/>
  <c r="B48" i="39"/>
  <c r="B47" i="39"/>
  <c r="B46" i="39"/>
  <c r="B45" i="39"/>
  <c r="B44" i="39"/>
  <c r="B43" i="39"/>
  <c r="B42" i="39"/>
  <c r="B40" i="39"/>
  <c r="B39" i="39"/>
  <c r="B38" i="39"/>
  <c r="B37" i="39"/>
  <c r="B36" i="39"/>
  <c r="B35" i="39"/>
  <c r="B34" i="39"/>
  <c r="B33" i="39"/>
  <c r="B32" i="39"/>
  <c r="B31" i="39"/>
  <c r="B30" i="39"/>
  <c r="B29" i="39"/>
  <c r="B28" i="39"/>
  <c r="B27" i="39"/>
  <c r="B25" i="39"/>
  <c r="B24" i="39"/>
  <c r="B23" i="39"/>
  <c r="B22" i="39"/>
  <c r="B21" i="39"/>
  <c r="B20" i="39"/>
  <c r="B19" i="39"/>
  <c r="B18" i="39"/>
  <c r="B17" i="39"/>
  <c r="B16" i="39"/>
  <c r="B14" i="39"/>
  <c r="B13" i="39"/>
  <c r="B12" i="39"/>
  <c r="B11" i="39"/>
  <c r="B10" i="39"/>
  <c r="B9" i="39"/>
  <c r="G68" i="33"/>
  <c r="G67" i="33"/>
  <c r="G66" i="33"/>
  <c r="G64" i="33"/>
  <c r="G63" i="33"/>
  <c r="G62" i="33"/>
  <c r="G61" i="33"/>
  <c r="G60" i="33"/>
  <c r="G59" i="33"/>
  <c r="G58" i="33"/>
  <c r="G57" i="33"/>
  <c r="G56" i="33"/>
  <c r="G55" i="33"/>
  <c r="G54" i="33"/>
  <c r="G53" i="33"/>
  <c r="G52" i="33"/>
  <c r="G51" i="33"/>
  <c r="G50" i="33"/>
  <c r="G49" i="33"/>
  <c r="G48" i="33"/>
  <c r="G47" i="33"/>
  <c r="G46" i="33"/>
  <c r="G45" i="33"/>
  <c r="G44" i="33"/>
  <c r="G43" i="33"/>
  <c r="G42"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4" i="33"/>
  <c r="G13" i="33"/>
  <c r="G12" i="33"/>
  <c r="G11" i="33"/>
  <c r="G10" i="33"/>
  <c r="D68" i="33"/>
  <c r="D67" i="33"/>
  <c r="D66" i="33"/>
  <c r="D64" i="33"/>
  <c r="D63" i="33"/>
  <c r="D62" i="33"/>
  <c r="D61" i="33"/>
  <c r="D60" i="33"/>
  <c r="D59" i="33"/>
  <c r="D58" i="33"/>
  <c r="D57" i="33"/>
  <c r="D56" i="33"/>
  <c r="D55" i="33"/>
  <c r="D54" i="33"/>
  <c r="D53" i="33"/>
  <c r="D52" i="33"/>
  <c r="D51" i="33"/>
  <c r="D50" i="33"/>
  <c r="D49" i="33"/>
  <c r="D48" i="33"/>
  <c r="D47" i="33"/>
  <c r="D46" i="33"/>
  <c r="D45" i="33"/>
  <c r="D44" i="33"/>
  <c r="D43" i="33"/>
  <c r="D42" i="33"/>
  <c r="D40" i="33"/>
  <c r="D39" i="33"/>
  <c r="D38" i="33"/>
  <c r="D37" i="33"/>
  <c r="D36" i="33"/>
  <c r="D35" i="33"/>
  <c r="D34" i="33"/>
  <c r="D33" i="33"/>
  <c r="D32" i="33"/>
  <c r="D31" i="33"/>
  <c r="D30" i="33"/>
  <c r="D29" i="33"/>
  <c r="D28" i="33"/>
  <c r="D27" i="33"/>
  <c r="D26" i="33"/>
  <c r="D25" i="33"/>
  <c r="D23" i="33"/>
  <c r="D22" i="33"/>
  <c r="D21" i="33"/>
  <c r="D20" i="33"/>
  <c r="D19" i="33"/>
  <c r="D18" i="33"/>
  <c r="D17" i="33"/>
  <c r="D16" i="33"/>
  <c r="D14" i="33"/>
  <c r="D13" i="33"/>
  <c r="D12" i="33"/>
  <c r="D11" i="33"/>
  <c r="D10" i="33"/>
  <c r="G9" i="33"/>
  <c r="D9" i="33"/>
  <c r="F69" i="33"/>
  <c r="E69" i="33"/>
  <c r="C69" i="33"/>
  <c r="B69" i="33"/>
  <c r="F65" i="33"/>
  <c r="E65" i="33"/>
  <c r="C65" i="33"/>
  <c r="B65" i="33"/>
  <c r="F41" i="33"/>
  <c r="E41" i="33"/>
  <c r="C41" i="33"/>
  <c r="B41" i="33"/>
  <c r="F15" i="33"/>
  <c r="F70" i="33" s="1"/>
  <c r="E15" i="33"/>
  <c r="C15" i="33"/>
  <c r="C70" i="33" s="1"/>
  <c r="B15" i="33"/>
  <c r="B70" i="33" s="1"/>
  <c r="I62" i="39"/>
  <c r="I37" i="39"/>
  <c r="I29" i="39"/>
  <c r="L68" i="39"/>
  <c r="L67" i="39"/>
  <c r="L66" i="39"/>
  <c r="L64" i="39"/>
  <c r="L63" i="39"/>
  <c r="L62" i="39"/>
  <c r="L61" i="39"/>
  <c r="L60" i="39"/>
  <c r="L59" i="39"/>
  <c r="L58" i="39"/>
  <c r="L57" i="39"/>
  <c r="L56" i="39"/>
  <c r="L55" i="39"/>
  <c r="L54" i="39"/>
  <c r="L53" i="39"/>
  <c r="L52" i="39"/>
  <c r="L51" i="39"/>
  <c r="L50" i="39"/>
  <c r="L49" i="39"/>
  <c r="L48" i="39"/>
  <c r="L47" i="39"/>
  <c r="L46" i="39"/>
  <c r="L45" i="39"/>
  <c r="L44" i="39"/>
  <c r="L43" i="39"/>
  <c r="L42" i="39"/>
  <c r="L40" i="39"/>
  <c r="L39" i="39"/>
  <c r="L38" i="39"/>
  <c r="L37" i="39"/>
  <c r="L36" i="39"/>
  <c r="L35" i="39"/>
  <c r="L34" i="39"/>
  <c r="L33" i="39"/>
  <c r="L32" i="39"/>
  <c r="L31" i="39"/>
  <c r="L30" i="39"/>
  <c r="L29" i="39"/>
  <c r="L28" i="39"/>
  <c r="L27" i="39"/>
  <c r="L26" i="39"/>
  <c r="L25" i="39"/>
  <c r="L24" i="39"/>
  <c r="L23" i="39"/>
  <c r="L22" i="39"/>
  <c r="L21" i="39"/>
  <c r="L20" i="39"/>
  <c r="L19" i="39"/>
  <c r="L18" i="39"/>
  <c r="L17" i="39"/>
  <c r="L16" i="39"/>
  <c r="L14" i="39"/>
  <c r="L13" i="39"/>
  <c r="L12" i="39"/>
  <c r="L11" i="39"/>
  <c r="L10" i="39"/>
  <c r="I10" i="39"/>
  <c r="L9" i="39"/>
  <c r="B53" i="39"/>
  <c r="E68" i="39"/>
  <c r="E67" i="39"/>
  <c r="E66" i="39"/>
  <c r="E64" i="39"/>
  <c r="E63" i="39"/>
  <c r="E62" i="39"/>
  <c r="E61" i="39"/>
  <c r="E60" i="39"/>
  <c r="E59" i="39"/>
  <c r="E58" i="39"/>
  <c r="E57" i="39"/>
  <c r="E56" i="39"/>
  <c r="E55" i="39"/>
  <c r="E54" i="39"/>
  <c r="E53" i="39"/>
  <c r="E52" i="39"/>
  <c r="E51" i="39"/>
  <c r="E50" i="39"/>
  <c r="E49" i="39"/>
  <c r="E48" i="39"/>
  <c r="E47" i="39"/>
  <c r="E46" i="39"/>
  <c r="E45" i="39"/>
  <c r="E44" i="39"/>
  <c r="E43" i="39"/>
  <c r="E42" i="39"/>
  <c r="E40" i="39"/>
  <c r="E39" i="39"/>
  <c r="E38" i="39"/>
  <c r="E37" i="39"/>
  <c r="E36" i="39"/>
  <c r="E35" i="39"/>
  <c r="E34" i="39"/>
  <c r="E33" i="39"/>
  <c r="E32" i="39"/>
  <c r="E31" i="39"/>
  <c r="E30" i="39"/>
  <c r="E29" i="39"/>
  <c r="E17" i="39"/>
  <c r="E16" i="39"/>
  <c r="E14" i="39"/>
  <c r="E13" i="39"/>
  <c r="E12" i="39"/>
  <c r="E11" i="39"/>
  <c r="E10" i="39"/>
  <c r="E9" i="39"/>
  <c r="B26" i="39"/>
  <c r="J38" i="35"/>
  <c r="I38" i="35"/>
  <c r="H38" i="35"/>
  <c r="G16" i="35"/>
  <c r="G15" i="35"/>
  <c r="G14" i="35"/>
  <c r="G13" i="35"/>
  <c r="G12" i="35"/>
  <c r="G81" i="44"/>
  <c r="G80" i="44"/>
  <c r="H79" i="44"/>
  <c r="H77" i="44"/>
  <c r="H76" i="44"/>
  <c r="H75" i="44"/>
  <c r="H73" i="44"/>
  <c r="H72" i="44"/>
  <c r="H71" i="44"/>
  <c r="H70" i="44"/>
  <c r="H69" i="44"/>
  <c r="H67" i="44"/>
  <c r="H65" i="44"/>
  <c r="H64" i="44"/>
  <c r="H63" i="44"/>
  <c r="H62" i="44"/>
  <c r="H61" i="44"/>
  <c r="H60" i="44"/>
  <c r="H59" i="44"/>
  <c r="H58" i="44"/>
  <c r="H57" i="44"/>
  <c r="H56" i="44"/>
  <c r="H55" i="44"/>
  <c r="H54" i="44"/>
  <c r="H53" i="44"/>
  <c r="H51" i="44"/>
  <c r="H50" i="44"/>
  <c r="H49" i="44"/>
  <c r="H48" i="44"/>
  <c r="H47" i="44"/>
  <c r="H45" i="44"/>
  <c r="H44" i="44"/>
  <c r="H43" i="44"/>
  <c r="H42" i="44"/>
  <c r="H41" i="44"/>
  <c r="H39" i="44"/>
  <c r="H38" i="44"/>
  <c r="H37" i="44"/>
  <c r="H36" i="44"/>
  <c r="H35" i="44"/>
  <c r="H34" i="44"/>
  <c r="H33" i="44"/>
  <c r="H32" i="44"/>
  <c r="H31" i="44"/>
  <c r="H30" i="44"/>
  <c r="H20" i="44"/>
  <c r="H19" i="44"/>
  <c r="H18" i="44"/>
  <c r="H17" i="44"/>
  <c r="H16" i="44"/>
  <c r="H14" i="44"/>
  <c r="H13" i="44"/>
  <c r="H12" i="44"/>
  <c r="H11" i="44"/>
  <c r="H10" i="44"/>
  <c r="H9" i="44"/>
  <c r="H7" i="44"/>
  <c r="A82" i="44"/>
  <c r="A1" i="44"/>
  <c r="C81" i="44"/>
  <c r="D77" i="44"/>
  <c r="D75" i="44"/>
  <c r="D71" i="44"/>
  <c r="D70" i="44"/>
  <c r="D69" i="44"/>
  <c r="D65" i="44"/>
  <c r="D64" i="44"/>
  <c r="D60" i="44"/>
  <c r="D59" i="44"/>
  <c r="D58" i="44"/>
  <c r="D57" i="44"/>
  <c r="D56" i="44"/>
  <c r="D55" i="44"/>
  <c r="D54" i="44"/>
  <c r="D51" i="44"/>
  <c r="D50" i="44"/>
  <c r="D49" i="44"/>
  <c r="D47" i="44"/>
  <c r="D45" i="44"/>
  <c r="D43" i="44"/>
  <c r="D42" i="44"/>
  <c r="D41" i="44"/>
  <c r="D39" i="44"/>
  <c r="D37" i="44"/>
  <c r="D36" i="44"/>
  <c r="D35" i="44"/>
  <c r="D34" i="44"/>
  <c r="D33" i="44"/>
  <c r="D32" i="44"/>
  <c r="D31" i="44"/>
  <c r="D30" i="44"/>
  <c r="D29" i="44"/>
  <c r="D28" i="44"/>
  <c r="D21" i="44"/>
  <c r="D20" i="44"/>
  <c r="D19" i="44"/>
  <c r="D18" i="44"/>
  <c r="D17" i="44"/>
  <c r="D16" i="44"/>
  <c r="D14" i="44"/>
  <c r="D13" i="44"/>
  <c r="D12" i="44"/>
  <c r="D11" i="44"/>
  <c r="D10" i="44"/>
  <c r="D9" i="44"/>
  <c r="D7" i="44"/>
  <c r="E41" i="39" l="1"/>
  <c r="G41" i="33"/>
  <c r="G15" i="33"/>
  <c r="E70" i="33"/>
  <c r="D79" i="44"/>
  <c r="I15" i="39"/>
  <c r="D15" i="33"/>
  <c r="D65" i="33"/>
  <c r="D41" i="33"/>
  <c r="D69" i="33"/>
  <c r="G65" i="33"/>
  <c r="G69" i="33"/>
  <c r="H68" i="13"/>
  <c r="I68" i="13" s="1"/>
  <c r="H67" i="13"/>
  <c r="I67" i="13" s="1"/>
  <c r="H66" i="13"/>
  <c r="I66" i="13" s="1"/>
  <c r="H64" i="13"/>
  <c r="I64" i="13" s="1"/>
  <c r="H63" i="13"/>
  <c r="I63" i="13" s="1"/>
  <c r="H62" i="13"/>
  <c r="I62" i="13" s="1"/>
  <c r="H61" i="13"/>
  <c r="I61" i="13" s="1"/>
  <c r="H60" i="13"/>
  <c r="I60" i="13" s="1"/>
  <c r="H59" i="13"/>
  <c r="I59" i="13" s="1"/>
  <c r="H58" i="13"/>
  <c r="I58" i="13" s="1"/>
  <c r="H57" i="13"/>
  <c r="I57" i="13" s="1"/>
  <c r="H56" i="13"/>
  <c r="I56" i="13" s="1"/>
  <c r="H55" i="13"/>
  <c r="I55" i="13" s="1"/>
  <c r="H54" i="13"/>
  <c r="I54" i="13" s="1"/>
  <c r="H53" i="13"/>
  <c r="I53" i="13" s="1"/>
  <c r="H52" i="13"/>
  <c r="I52" i="13" s="1"/>
  <c r="H51" i="13"/>
  <c r="I51" i="13" s="1"/>
  <c r="H50" i="13"/>
  <c r="I50" i="13" s="1"/>
  <c r="H49" i="13"/>
  <c r="I49" i="13" s="1"/>
  <c r="H48" i="13"/>
  <c r="I48" i="13" s="1"/>
  <c r="H47" i="13"/>
  <c r="I47" i="13" s="1"/>
  <c r="H46" i="13"/>
  <c r="I46" i="13" s="1"/>
  <c r="H45" i="13"/>
  <c r="I45" i="13" s="1"/>
  <c r="H44" i="13"/>
  <c r="I44" i="13" s="1"/>
  <c r="H43" i="13"/>
  <c r="I43" i="13" s="1"/>
  <c r="H42" i="13"/>
  <c r="I42" i="13" s="1"/>
  <c r="H40" i="13"/>
  <c r="I40" i="13" s="1"/>
  <c r="H39" i="13"/>
  <c r="I39" i="13" s="1"/>
  <c r="H38" i="13"/>
  <c r="I38" i="13" s="1"/>
  <c r="H37" i="13"/>
  <c r="I37" i="13" s="1"/>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4" i="13"/>
  <c r="I14" i="13" s="1"/>
  <c r="H13" i="13"/>
  <c r="I13" i="13" s="1"/>
  <c r="H12" i="13"/>
  <c r="I12" i="13" s="1"/>
  <c r="H11" i="13"/>
  <c r="I11" i="13" s="1"/>
  <c r="H10" i="13"/>
  <c r="I10" i="13" s="1"/>
  <c r="H9" i="13"/>
  <c r="I9" i="13" s="1"/>
  <c r="D68" i="13"/>
  <c r="E68" i="13" s="1"/>
  <c r="D67" i="13"/>
  <c r="E67" i="13" s="1"/>
  <c r="D66" i="13"/>
  <c r="E66" i="13" s="1"/>
  <c r="D64" i="13"/>
  <c r="E64" i="13" s="1"/>
  <c r="D63" i="13"/>
  <c r="E63" i="13" s="1"/>
  <c r="D62" i="13"/>
  <c r="E62" i="13" s="1"/>
  <c r="D61" i="13"/>
  <c r="E61" i="13" s="1"/>
  <c r="D60" i="13"/>
  <c r="E60" i="13" s="1"/>
  <c r="D59" i="13"/>
  <c r="E59" i="13" s="1"/>
  <c r="D58" i="13"/>
  <c r="E58" i="13" s="1"/>
  <c r="D57" i="13"/>
  <c r="E57" i="13" s="1"/>
  <c r="D56" i="13"/>
  <c r="E56" i="13" s="1"/>
  <c r="D55" i="13"/>
  <c r="E55" i="13" s="1"/>
  <c r="D54" i="13"/>
  <c r="E54" i="13" s="1"/>
  <c r="D53" i="13"/>
  <c r="E53" i="13" s="1"/>
  <c r="D52" i="13"/>
  <c r="E52" i="13" s="1"/>
  <c r="D51" i="13"/>
  <c r="E51" i="13" s="1"/>
  <c r="D50" i="13"/>
  <c r="E50" i="13" s="1"/>
  <c r="D49" i="13"/>
  <c r="E49" i="13" s="1"/>
  <c r="D48" i="13"/>
  <c r="E48" i="13" s="1"/>
  <c r="D47" i="13"/>
  <c r="E47" i="13" s="1"/>
  <c r="D46" i="13"/>
  <c r="E46" i="13" s="1"/>
  <c r="D45" i="13"/>
  <c r="E45" i="13" s="1"/>
  <c r="D44" i="13"/>
  <c r="E44" i="13" s="1"/>
  <c r="D43" i="13"/>
  <c r="E43" i="13" s="1"/>
  <c r="D42" i="13"/>
  <c r="E42" i="13" s="1"/>
  <c r="D40" i="13"/>
  <c r="E40" i="13" s="1"/>
  <c r="D39" i="13"/>
  <c r="E39" i="13" s="1"/>
  <c r="D38" i="13"/>
  <c r="E38" i="13" s="1"/>
  <c r="D37" i="13"/>
  <c r="E37" i="13" s="1"/>
  <c r="D36" i="13"/>
  <c r="E36" i="13" s="1"/>
  <c r="D35" i="13"/>
  <c r="E35" i="13" s="1"/>
  <c r="D34" i="13"/>
  <c r="E34" i="13" s="1"/>
  <c r="D33" i="13"/>
  <c r="E33" i="13" s="1"/>
  <c r="D32" i="13"/>
  <c r="E32" i="13" s="1"/>
  <c r="D31" i="13"/>
  <c r="E31" i="13" s="1"/>
  <c r="D30" i="13"/>
  <c r="E30" i="13" s="1"/>
  <c r="D29" i="13"/>
  <c r="E29" i="13" s="1"/>
  <c r="D28" i="13"/>
  <c r="E28" i="13" s="1"/>
  <c r="D27" i="13"/>
  <c r="E27" i="13" s="1"/>
  <c r="D23" i="13"/>
  <c r="E23" i="13" s="1"/>
  <c r="D22" i="13"/>
  <c r="E22" i="13" s="1"/>
  <c r="D21" i="13"/>
  <c r="E21" i="13" s="1"/>
  <c r="D20" i="13"/>
  <c r="E20" i="13" s="1"/>
  <c r="D19" i="13"/>
  <c r="E19" i="13" s="1"/>
  <c r="D18" i="13"/>
  <c r="E18" i="13" s="1"/>
  <c r="D17" i="13"/>
  <c r="E17" i="13" s="1"/>
  <c r="D16" i="13"/>
  <c r="E16" i="13" s="1"/>
  <c r="D14" i="13"/>
  <c r="E14" i="13" s="1"/>
  <c r="D13" i="13"/>
  <c r="E13" i="13" s="1"/>
  <c r="D12" i="13"/>
  <c r="E12" i="13" s="1"/>
  <c r="D11" i="13"/>
  <c r="E11" i="13" s="1"/>
  <c r="D10" i="13"/>
  <c r="E10" i="13" s="1"/>
  <c r="D9" i="13"/>
  <c r="E9" i="13" s="1"/>
  <c r="D70" i="33" l="1"/>
  <c r="G70" i="33"/>
  <c r="H30" i="42"/>
  <c r="H29" i="42"/>
  <c r="F29" i="42"/>
  <c r="E29" i="42"/>
  <c r="D29" i="42"/>
  <c r="C29" i="42"/>
  <c r="H28" i="42"/>
  <c r="F28" i="42"/>
  <c r="E28" i="42"/>
  <c r="D28" i="42"/>
  <c r="G24" i="42"/>
  <c r="H24" i="42" s="1"/>
  <c r="F24" i="42"/>
  <c r="E24" i="42"/>
  <c r="E30" i="42" s="1"/>
  <c r="D24" i="42"/>
  <c r="D30" i="42" s="1"/>
  <c r="C24" i="42"/>
  <c r="C30" i="42" s="1"/>
  <c r="H23" i="42"/>
  <c r="H22" i="42"/>
  <c r="H18" i="42"/>
  <c r="F18" i="42"/>
  <c r="H17" i="42"/>
  <c r="H16" i="42"/>
  <c r="F30" i="42" l="1"/>
  <c r="D34" i="23"/>
  <c r="C34" i="23"/>
  <c r="A71" i="39"/>
  <c r="A3" i="39"/>
  <c r="A71" i="38"/>
  <c r="A3" i="38"/>
  <c r="A71" i="37"/>
  <c r="A3" i="37"/>
  <c r="L69" i="39"/>
  <c r="I69" i="39"/>
  <c r="E69" i="39"/>
  <c r="B69" i="39"/>
  <c r="L65" i="39"/>
  <c r="I65" i="39"/>
  <c r="E65" i="39"/>
  <c r="B65" i="39"/>
  <c r="L41" i="39"/>
  <c r="I41" i="39"/>
  <c r="I70" i="39" s="1"/>
  <c r="B41" i="39"/>
  <c r="L15" i="39"/>
  <c r="E15" i="39"/>
  <c r="B15" i="39"/>
  <c r="J69" i="38"/>
  <c r="I69" i="38"/>
  <c r="C69" i="38"/>
  <c r="B69" i="38"/>
  <c r="N68" i="38"/>
  <c r="O68" i="39" s="1"/>
  <c r="N68" i="39" s="1"/>
  <c r="K68" i="38"/>
  <c r="K68" i="39" s="1"/>
  <c r="J68" i="39" s="1"/>
  <c r="G68" i="38"/>
  <c r="G68" i="39" s="1"/>
  <c r="F68" i="39" s="1"/>
  <c r="H68" i="39" s="1"/>
  <c r="D68" i="38"/>
  <c r="D68" i="39" s="1"/>
  <c r="C68" i="39" s="1"/>
  <c r="N67" i="38"/>
  <c r="O67" i="39" s="1"/>
  <c r="N67" i="39" s="1"/>
  <c r="K67" i="38"/>
  <c r="K67" i="39" s="1"/>
  <c r="J67" i="39" s="1"/>
  <c r="G67" i="38"/>
  <c r="G67" i="39" s="1"/>
  <c r="F67" i="39" s="1"/>
  <c r="H67" i="39" s="1"/>
  <c r="D67" i="38"/>
  <c r="D67" i="39" s="1"/>
  <c r="C67" i="39" s="1"/>
  <c r="N66" i="38"/>
  <c r="O66" i="39" s="1"/>
  <c r="N66" i="39" s="1"/>
  <c r="K66" i="38"/>
  <c r="K66" i="39" s="1"/>
  <c r="J66" i="39" s="1"/>
  <c r="G66" i="38"/>
  <c r="G66" i="39" s="1"/>
  <c r="F66" i="39" s="1"/>
  <c r="H66" i="39" s="1"/>
  <c r="D66" i="38"/>
  <c r="D66" i="39" s="1"/>
  <c r="C66" i="39" s="1"/>
  <c r="J65" i="38"/>
  <c r="I65" i="38"/>
  <c r="C65" i="38"/>
  <c r="B65" i="38"/>
  <c r="N64" i="38"/>
  <c r="O64" i="39" s="1"/>
  <c r="N64" i="39" s="1"/>
  <c r="K64" i="38"/>
  <c r="K64" i="39" s="1"/>
  <c r="J64" i="39" s="1"/>
  <c r="G64" i="38"/>
  <c r="G64" i="39" s="1"/>
  <c r="F64" i="39" s="1"/>
  <c r="H64" i="39" s="1"/>
  <c r="D64" i="38"/>
  <c r="D64" i="39" s="1"/>
  <c r="C64" i="39" s="1"/>
  <c r="N63" i="38"/>
  <c r="O63" i="39" s="1"/>
  <c r="N63" i="39" s="1"/>
  <c r="K63" i="38"/>
  <c r="K63" i="39" s="1"/>
  <c r="J63" i="39" s="1"/>
  <c r="G63" i="38"/>
  <c r="G63" i="39" s="1"/>
  <c r="F63" i="39" s="1"/>
  <c r="H63" i="39" s="1"/>
  <c r="D63" i="38"/>
  <c r="D63" i="39" s="1"/>
  <c r="C63" i="39" s="1"/>
  <c r="N62" i="38"/>
  <c r="O62" i="39" s="1"/>
  <c r="N62" i="39" s="1"/>
  <c r="K62" i="38"/>
  <c r="K62" i="39" s="1"/>
  <c r="J62" i="39" s="1"/>
  <c r="G62" i="38"/>
  <c r="G62" i="39" s="1"/>
  <c r="F62" i="39" s="1"/>
  <c r="H62" i="39" s="1"/>
  <c r="D62" i="38"/>
  <c r="D62" i="39" s="1"/>
  <c r="C62" i="39" s="1"/>
  <c r="N61" i="38"/>
  <c r="O61" i="39" s="1"/>
  <c r="N61" i="39" s="1"/>
  <c r="K61" i="38"/>
  <c r="K61" i="39" s="1"/>
  <c r="J61" i="39" s="1"/>
  <c r="G61" i="38"/>
  <c r="G61" i="39" s="1"/>
  <c r="F61" i="39" s="1"/>
  <c r="H61" i="39" s="1"/>
  <c r="D61" i="38"/>
  <c r="D61" i="39" s="1"/>
  <c r="C61" i="39" s="1"/>
  <c r="N60" i="38"/>
  <c r="O60" i="39" s="1"/>
  <c r="N60" i="39" s="1"/>
  <c r="K60" i="38"/>
  <c r="K60" i="39" s="1"/>
  <c r="J60" i="39" s="1"/>
  <c r="G60" i="38"/>
  <c r="G60" i="39" s="1"/>
  <c r="F60" i="39" s="1"/>
  <c r="H60" i="39" s="1"/>
  <c r="D60" i="38"/>
  <c r="D60" i="39" s="1"/>
  <c r="C60" i="39" s="1"/>
  <c r="N59" i="38"/>
  <c r="O59" i="39" s="1"/>
  <c r="N59" i="39" s="1"/>
  <c r="K59" i="38"/>
  <c r="K59" i="39" s="1"/>
  <c r="J59" i="39" s="1"/>
  <c r="G59" i="38"/>
  <c r="G59" i="39" s="1"/>
  <c r="F59" i="39" s="1"/>
  <c r="H59" i="39" s="1"/>
  <c r="D59" i="38"/>
  <c r="D59" i="39" s="1"/>
  <c r="C59" i="39" s="1"/>
  <c r="N58" i="38"/>
  <c r="O58" i="39" s="1"/>
  <c r="N58" i="39" s="1"/>
  <c r="K58" i="38"/>
  <c r="K58" i="39" s="1"/>
  <c r="J58" i="39" s="1"/>
  <c r="G58" i="38"/>
  <c r="G58" i="39" s="1"/>
  <c r="F58" i="39" s="1"/>
  <c r="H58" i="39" s="1"/>
  <c r="D58" i="38"/>
  <c r="D58" i="39" s="1"/>
  <c r="C58" i="39" s="1"/>
  <c r="N57" i="38"/>
  <c r="O57" i="39" s="1"/>
  <c r="N57" i="39" s="1"/>
  <c r="K57" i="38"/>
  <c r="K57" i="39" s="1"/>
  <c r="J57" i="39" s="1"/>
  <c r="G57" i="38"/>
  <c r="G57" i="39" s="1"/>
  <c r="F57" i="39" s="1"/>
  <c r="H57" i="39" s="1"/>
  <c r="D57" i="38"/>
  <c r="D57" i="39" s="1"/>
  <c r="C57" i="39" s="1"/>
  <c r="N56" i="38"/>
  <c r="O56" i="39" s="1"/>
  <c r="N56" i="39" s="1"/>
  <c r="K56" i="38"/>
  <c r="K56" i="39" s="1"/>
  <c r="J56" i="39" s="1"/>
  <c r="G56" i="38"/>
  <c r="G56" i="39" s="1"/>
  <c r="F56" i="39" s="1"/>
  <c r="H56" i="39" s="1"/>
  <c r="D56" i="38"/>
  <c r="D56" i="39" s="1"/>
  <c r="C56" i="39" s="1"/>
  <c r="N55" i="38"/>
  <c r="O55" i="39" s="1"/>
  <c r="N55" i="39" s="1"/>
  <c r="K55" i="38"/>
  <c r="K55" i="39" s="1"/>
  <c r="J55" i="39" s="1"/>
  <c r="G55" i="38"/>
  <c r="G55" i="39" s="1"/>
  <c r="F55" i="39" s="1"/>
  <c r="H55" i="39" s="1"/>
  <c r="D55" i="38"/>
  <c r="D55" i="39" s="1"/>
  <c r="C55" i="39" s="1"/>
  <c r="N54" i="38"/>
  <c r="O54" i="39" s="1"/>
  <c r="N54" i="39" s="1"/>
  <c r="K54" i="38"/>
  <c r="K54" i="39" s="1"/>
  <c r="J54" i="39" s="1"/>
  <c r="G54" i="38"/>
  <c r="G54" i="39" s="1"/>
  <c r="F54" i="39" s="1"/>
  <c r="H54" i="39" s="1"/>
  <c r="D54" i="38"/>
  <c r="D54" i="39" s="1"/>
  <c r="C54" i="39" s="1"/>
  <c r="N53" i="38"/>
  <c r="O53" i="39" s="1"/>
  <c r="N53" i="39" s="1"/>
  <c r="K53" i="38"/>
  <c r="K53" i="39" s="1"/>
  <c r="J53" i="39" s="1"/>
  <c r="G53" i="38"/>
  <c r="G53" i="39" s="1"/>
  <c r="F53" i="39" s="1"/>
  <c r="H53" i="39" s="1"/>
  <c r="D53" i="38"/>
  <c r="D53" i="39" s="1"/>
  <c r="C53" i="39" s="1"/>
  <c r="N52" i="38"/>
  <c r="O52" i="39" s="1"/>
  <c r="N52" i="39" s="1"/>
  <c r="K52" i="38"/>
  <c r="K52" i="39" s="1"/>
  <c r="J52" i="39" s="1"/>
  <c r="G52" i="38"/>
  <c r="G52" i="39" s="1"/>
  <c r="F52" i="39" s="1"/>
  <c r="H52" i="39" s="1"/>
  <c r="D52" i="38"/>
  <c r="D52" i="39" s="1"/>
  <c r="C52" i="39" s="1"/>
  <c r="N51" i="38"/>
  <c r="O51" i="39" s="1"/>
  <c r="N51" i="39" s="1"/>
  <c r="K51" i="38"/>
  <c r="K51" i="39" s="1"/>
  <c r="J51" i="39" s="1"/>
  <c r="G51" i="38"/>
  <c r="G51" i="39" s="1"/>
  <c r="F51" i="39" s="1"/>
  <c r="H51" i="39" s="1"/>
  <c r="D51" i="38"/>
  <c r="D51" i="39" s="1"/>
  <c r="C51" i="39" s="1"/>
  <c r="N50" i="38"/>
  <c r="O50" i="39" s="1"/>
  <c r="N50" i="39" s="1"/>
  <c r="K50" i="38"/>
  <c r="K50" i="39" s="1"/>
  <c r="J50" i="39" s="1"/>
  <c r="G50" i="38"/>
  <c r="G50" i="39" s="1"/>
  <c r="F50" i="39" s="1"/>
  <c r="H50" i="39" s="1"/>
  <c r="D50" i="38"/>
  <c r="D50" i="39" s="1"/>
  <c r="C50" i="39" s="1"/>
  <c r="N49" i="38"/>
  <c r="O49" i="39" s="1"/>
  <c r="N49" i="39" s="1"/>
  <c r="K49" i="38"/>
  <c r="K49" i="39" s="1"/>
  <c r="J49" i="39" s="1"/>
  <c r="G49" i="38"/>
  <c r="G49" i="39" s="1"/>
  <c r="F49" i="39" s="1"/>
  <c r="H49" i="39" s="1"/>
  <c r="D49" i="38"/>
  <c r="D49" i="39" s="1"/>
  <c r="C49" i="39" s="1"/>
  <c r="N48" i="38"/>
  <c r="O48" i="39" s="1"/>
  <c r="N48" i="39" s="1"/>
  <c r="K48" i="38"/>
  <c r="K48" i="39" s="1"/>
  <c r="J48" i="39" s="1"/>
  <c r="G48" i="38"/>
  <c r="G48" i="39" s="1"/>
  <c r="F48" i="39" s="1"/>
  <c r="H48" i="39" s="1"/>
  <c r="D48" i="38"/>
  <c r="D48" i="39" s="1"/>
  <c r="C48" i="39" s="1"/>
  <c r="N47" i="38"/>
  <c r="O47" i="39" s="1"/>
  <c r="N47" i="39" s="1"/>
  <c r="K47" i="38"/>
  <c r="K47" i="39" s="1"/>
  <c r="J47" i="39" s="1"/>
  <c r="G47" i="38"/>
  <c r="G47" i="39" s="1"/>
  <c r="F47" i="39" s="1"/>
  <c r="H47" i="39" s="1"/>
  <c r="D47" i="38"/>
  <c r="D47" i="39" s="1"/>
  <c r="C47" i="39" s="1"/>
  <c r="N46" i="38"/>
  <c r="O46" i="39" s="1"/>
  <c r="N46" i="39" s="1"/>
  <c r="K46" i="38"/>
  <c r="K46" i="39" s="1"/>
  <c r="J46" i="39" s="1"/>
  <c r="G46" i="38"/>
  <c r="G46" i="39" s="1"/>
  <c r="F46" i="39" s="1"/>
  <c r="H46" i="39" s="1"/>
  <c r="D46" i="38"/>
  <c r="D46" i="39" s="1"/>
  <c r="C46" i="39" s="1"/>
  <c r="N45" i="38"/>
  <c r="O45" i="39" s="1"/>
  <c r="N45" i="39" s="1"/>
  <c r="K45" i="38"/>
  <c r="K45" i="39" s="1"/>
  <c r="J45" i="39" s="1"/>
  <c r="G45" i="38"/>
  <c r="G45" i="39" s="1"/>
  <c r="F45" i="39" s="1"/>
  <c r="H45" i="39" s="1"/>
  <c r="D45" i="38"/>
  <c r="D45" i="39" s="1"/>
  <c r="C45" i="39" s="1"/>
  <c r="N44" i="38"/>
  <c r="O44" i="39" s="1"/>
  <c r="N44" i="39" s="1"/>
  <c r="K44" i="38"/>
  <c r="K44" i="39" s="1"/>
  <c r="J44" i="39" s="1"/>
  <c r="G44" i="38"/>
  <c r="G44" i="39" s="1"/>
  <c r="F44" i="39" s="1"/>
  <c r="H44" i="39" s="1"/>
  <c r="D44" i="38"/>
  <c r="D44" i="39" s="1"/>
  <c r="C44" i="39" s="1"/>
  <c r="N43" i="38"/>
  <c r="O43" i="39" s="1"/>
  <c r="N43" i="39" s="1"/>
  <c r="K43" i="38"/>
  <c r="K43" i="39" s="1"/>
  <c r="J43" i="39" s="1"/>
  <c r="G43" i="38"/>
  <c r="G43" i="39" s="1"/>
  <c r="F43" i="39" s="1"/>
  <c r="H43" i="39" s="1"/>
  <c r="D43" i="38"/>
  <c r="D43" i="39" s="1"/>
  <c r="C43" i="39" s="1"/>
  <c r="N42" i="38"/>
  <c r="O42" i="39" s="1"/>
  <c r="N42" i="39" s="1"/>
  <c r="K42" i="38"/>
  <c r="K42" i="39" s="1"/>
  <c r="J42" i="39" s="1"/>
  <c r="G42" i="38"/>
  <c r="G42" i="39" s="1"/>
  <c r="F42" i="39" s="1"/>
  <c r="H42" i="39" s="1"/>
  <c r="D42" i="38"/>
  <c r="D42" i="39" s="1"/>
  <c r="C42" i="39" s="1"/>
  <c r="J41" i="38"/>
  <c r="I41" i="38"/>
  <c r="C41" i="38"/>
  <c r="B41" i="38"/>
  <c r="N40" i="38"/>
  <c r="K40" i="38"/>
  <c r="K40" i="39" s="1"/>
  <c r="J40" i="39" s="1"/>
  <c r="G40" i="38"/>
  <c r="G40" i="39" s="1"/>
  <c r="F40" i="39" s="1"/>
  <c r="H40" i="39" s="1"/>
  <c r="D40" i="38"/>
  <c r="D40" i="39" s="1"/>
  <c r="C40" i="39" s="1"/>
  <c r="N39" i="38"/>
  <c r="K39" i="38"/>
  <c r="K39" i="39" s="1"/>
  <c r="J39" i="39" s="1"/>
  <c r="G39" i="38"/>
  <c r="D39" i="38"/>
  <c r="D39" i="39" s="1"/>
  <c r="C39" i="39" s="1"/>
  <c r="N38" i="38"/>
  <c r="O38" i="39" s="1"/>
  <c r="N38" i="39" s="1"/>
  <c r="K38" i="38"/>
  <c r="K38" i="39" s="1"/>
  <c r="J38" i="39" s="1"/>
  <c r="G38" i="38"/>
  <c r="G38" i="39" s="1"/>
  <c r="F38" i="39" s="1"/>
  <c r="H38" i="39" s="1"/>
  <c r="D38" i="38"/>
  <c r="D38" i="39" s="1"/>
  <c r="C38" i="39" s="1"/>
  <c r="N37" i="38"/>
  <c r="O37" i="39" s="1"/>
  <c r="N37" i="39" s="1"/>
  <c r="K37" i="38"/>
  <c r="K37" i="39" s="1"/>
  <c r="J37" i="39" s="1"/>
  <c r="G37" i="38"/>
  <c r="G37" i="39" s="1"/>
  <c r="F37" i="39" s="1"/>
  <c r="H37" i="39" s="1"/>
  <c r="D37" i="38"/>
  <c r="D37" i="39" s="1"/>
  <c r="C37" i="39" s="1"/>
  <c r="N36" i="38"/>
  <c r="O36" i="39" s="1"/>
  <c r="N36" i="39" s="1"/>
  <c r="K36" i="38"/>
  <c r="K36" i="39" s="1"/>
  <c r="J36" i="39" s="1"/>
  <c r="G36" i="38"/>
  <c r="G36" i="39" s="1"/>
  <c r="F36" i="39" s="1"/>
  <c r="H36" i="39" s="1"/>
  <c r="D36" i="38"/>
  <c r="D36" i="39" s="1"/>
  <c r="C36" i="39" s="1"/>
  <c r="N35" i="38"/>
  <c r="O35" i="39" s="1"/>
  <c r="N35" i="39" s="1"/>
  <c r="K35" i="38"/>
  <c r="K35" i="39" s="1"/>
  <c r="J35" i="39" s="1"/>
  <c r="G35" i="38"/>
  <c r="G35" i="39" s="1"/>
  <c r="F35" i="39" s="1"/>
  <c r="H35" i="39" s="1"/>
  <c r="D35" i="38"/>
  <c r="D35" i="39" s="1"/>
  <c r="C35" i="39" s="1"/>
  <c r="N34" i="38"/>
  <c r="O34" i="39" s="1"/>
  <c r="N34" i="39" s="1"/>
  <c r="K34" i="38"/>
  <c r="K34" i="39" s="1"/>
  <c r="J34" i="39" s="1"/>
  <c r="G34" i="38"/>
  <c r="G34" i="39" s="1"/>
  <c r="F34" i="39" s="1"/>
  <c r="H34" i="39" s="1"/>
  <c r="D34" i="38"/>
  <c r="D34" i="39" s="1"/>
  <c r="C34" i="39" s="1"/>
  <c r="N33" i="38"/>
  <c r="O33" i="39" s="1"/>
  <c r="N33" i="39" s="1"/>
  <c r="K33" i="38"/>
  <c r="K33" i="39" s="1"/>
  <c r="J33" i="39" s="1"/>
  <c r="G33" i="38"/>
  <c r="D33" i="38"/>
  <c r="D33" i="39" s="1"/>
  <c r="C33" i="39" s="1"/>
  <c r="N32" i="38"/>
  <c r="O32" i="39" s="1"/>
  <c r="N32" i="39" s="1"/>
  <c r="K32" i="38"/>
  <c r="K32" i="39" s="1"/>
  <c r="J32" i="39" s="1"/>
  <c r="G32" i="38"/>
  <c r="G32" i="39" s="1"/>
  <c r="F32" i="39" s="1"/>
  <c r="H32" i="39" s="1"/>
  <c r="D32" i="38"/>
  <c r="D32" i="39" s="1"/>
  <c r="C32" i="39" s="1"/>
  <c r="N31" i="38"/>
  <c r="O31" i="39" s="1"/>
  <c r="N31" i="39" s="1"/>
  <c r="K31" i="38"/>
  <c r="K31" i="39" s="1"/>
  <c r="J31" i="39" s="1"/>
  <c r="G31" i="38"/>
  <c r="G31" i="39" s="1"/>
  <c r="F31" i="39" s="1"/>
  <c r="H31" i="39" s="1"/>
  <c r="D31" i="38"/>
  <c r="D31" i="39" s="1"/>
  <c r="C31" i="39" s="1"/>
  <c r="N30" i="38"/>
  <c r="O30" i="39" s="1"/>
  <c r="N30" i="39" s="1"/>
  <c r="K30" i="38"/>
  <c r="K30" i="39" s="1"/>
  <c r="J30" i="39" s="1"/>
  <c r="G30" i="38"/>
  <c r="G30" i="39" s="1"/>
  <c r="F30" i="39" s="1"/>
  <c r="H30" i="39" s="1"/>
  <c r="D30" i="38"/>
  <c r="D30" i="39" s="1"/>
  <c r="C30" i="39" s="1"/>
  <c r="N29" i="38"/>
  <c r="O29" i="39" s="1"/>
  <c r="N29" i="39" s="1"/>
  <c r="K29" i="38"/>
  <c r="K29" i="39" s="1"/>
  <c r="J29" i="39" s="1"/>
  <c r="G29" i="38"/>
  <c r="G29" i="39" s="1"/>
  <c r="F29" i="39" s="1"/>
  <c r="H29" i="39" s="1"/>
  <c r="D29" i="38"/>
  <c r="D29" i="39" s="1"/>
  <c r="C29" i="39" s="1"/>
  <c r="N28" i="38"/>
  <c r="O28" i="39" s="1"/>
  <c r="N28" i="39" s="1"/>
  <c r="K28" i="38"/>
  <c r="K28" i="39" s="1"/>
  <c r="J28" i="39" s="1"/>
  <c r="G28" i="38"/>
  <c r="G28" i="39" s="1"/>
  <c r="F28" i="39" s="1"/>
  <c r="H28" i="39" s="1"/>
  <c r="D28" i="38"/>
  <c r="D28" i="39" s="1"/>
  <c r="C28" i="39" s="1"/>
  <c r="N27" i="38"/>
  <c r="O27" i="39" s="1"/>
  <c r="N27" i="39" s="1"/>
  <c r="K27" i="38"/>
  <c r="K27" i="39" s="1"/>
  <c r="J27" i="39" s="1"/>
  <c r="G27" i="38"/>
  <c r="G27" i="39" s="1"/>
  <c r="F27" i="39" s="1"/>
  <c r="H27" i="39" s="1"/>
  <c r="D27" i="38"/>
  <c r="D27" i="39" s="1"/>
  <c r="C27" i="39" s="1"/>
  <c r="N26" i="38"/>
  <c r="O26" i="39" s="1"/>
  <c r="N26" i="39" s="1"/>
  <c r="K26" i="38"/>
  <c r="K26" i="39" s="1"/>
  <c r="J26" i="39" s="1"/>
  <c r="G26" i="38"/>
  <c r="D26" i="38"/>
  <c r="D26" i="39" s="1"/>
  <c r="C26" i="39" s="1"/>
  <c r="N25" i="38"/>
  <c r="O25" i="39" s="1"/>
  <c r="N25" i="39" s="1"/>
  <c r="K25" i="38"/>
  <c r="K25" i="39" s="1"/>
  <c r="J25" i="39" s="1"/>
  <c r="G25" i="38"/>
  <c r="G25" i="39" s="1"/>
  <c r="F25" i="39" s="1"/>
  <c r="H25" i="39" s="1"/>
  <c r="D25" i="38"/>
  <c r="D25" i="39" s="1"/>
  <c r="C25" i="39" s="1"/>
  <c r="N24" i="38"/>
  <c r="O24" i="39" s="1"/>
  <c r="N24" i="39" s="1"/>
  <c r="K24" i="38"/>
  <c r="K24" i="39" s="1"/>
  <c r="J24" i="39" s="1"/>
  <c r="G24" i="38"/>
  <c r="G24" i="39" s="1"/>
  <c r="F24" i="39" s="1"/>
  <c r="N23" i="38"/>
  <c r="O23" i="39" s="1"/>
  <c r="N23" i="39" s="1"/>
  <c r="K23" i="38"/>
  <c r="K23" i="39" s="1"/>
  <c r="J23" i="39" s="1"/>
  <c r="G23" i="38"/>
  <c r="G23" i="39" s="1"/>
  <c r="F23" i="39" s="1"/>
  <c r="D23" i="38"/>
  <c r="D23" i="39" s="1"/>
  <c r="C23" i="39" s="1"/>
  <c r="N22" i="38"/>
  <c r="O22" i="39" s="1"/>
  <c r="N22" i="39" s="1"/>
  <c r="K22" i="38"/>
  <c r="K22" i="39" s="1"/>
  <c r="J22" i="39" s="1"/>
  <c r="G22" i="38"/>
  <c r="G22" i="39" s="1"/>
  <c r="F22" i="39" s="1"/>
  <c r="D22" i="38"/>
  <c r="D22" i="39" s="1"/>
  <c r="C22" i="39" s="1"/>
  <c r="N21" i="38"/>
  <c r="O21" i="39" s="1"/>
  <c r="N21" i="39" s="1"/>
  <c r="K21" i="38"/>
  <c r="K21" i="39" s="1"/>
  <c r="J21" i="39" s="1"/>
  <c r="G21" i="38"/>
  <c r="G21" i="39" s="1"/>
  <c r="F21" i="39" s="1"/>
  <c r="D21" i="38"/>
  <c r="D21" i="39" s="1"/>
  <c r="C21" i="39" s="1"/>
  <c r="N20" i="38"/>
  <c r="O20" i="39" s="1"/>
  <c r="N20" i="39" s="1"/>
  <c r="K20" i="38"/>
  <c r="K20" i="39" s="1"/>
  <c r="J20" i="39" s="1"/>
  <c r="G20" i="38"/>
  <c r="G20" i="39" s="1"/>
  <c r="F20" i="39" s="1"/>
  <c r="D20" i="38"/>
  <c r="D20" i="39" s="1"/>
  <c r="C20" i="39" s="1"/>
  <c r="N19" i="38"/>
  <c r="O19" i="39" s="1"/>
  <c r="N19" i="39" s="1"/>
  <c r="K19" i="38"/>
  <c r="K19" i="39" s="1"/>
  <c r="J19" i="39" s="1"/>
  <c r="G19" i="38"/>
  <c r="G19" i="39" s="1"/>
  <c r="F19" i="39" s="1"/>
  <c r="D19" i="38"/>
  <c r="D19" i="39" s="1"/>
  <c r="C19" i="39" s="1"/>
  <c r="N18" i="38"/>
  <c r="O18" i="39" s="1"/>
  <c r="N18" i="39" s="1"/>
  <c r="K18" i="38"/>
  <c r="K18" i="39" s="1"/>
  <c r="J18" i="39" s="1"/>
  <c r="G18" i="38"/>
  <c r="D18" i="38"/>
  <c r="D18" i="39" s="1"/>
  <c r="C18" i="39" s="1"/>
  <c r="N17" i="38"/>
  <c r="O17" i="39" s="1"/>
  <c r="N17" i="39" s="1"/>
  <c r="K17" i="38"/>
  <c r="K17" i="39" s="1"/>
  <c r="J17" i="39" s="1"/>
  <c r="G17" i="38"/>
  <c r="G17" i="39" s="1"/>
  <c r="F17" i="39" s="1"/>
  <c r="D17" i="38"/>
  <c r="D17" i="39" s="1"/>
  <c r="C17" i="39" s="1"/>
  <c r="N16" i="38"/>
  <c r="O16" i="39" s="1"/>
  <c r="N16" i="39" s="1"/>
  <c r="K16" i="38"/>
  <c r="K16" i="39" s="1"/>
  <c r="J16" i="39" s="1"/>
  <c r="G16" i="38"/>
  <c r="G16" i="39" s="1"/>
  <c r="F16" i="39" s="1"/>
  <c r="D16" i="38"/>
  <c r="D16" i="39" s="1"/>
  <c r="C16" i="39" s="1"/>
  <c r="M70" i="38"/>
  <c r="N14" i="38"/>
  <c r="O14" i="39" s="1"/>
  <c r="N14" i="39" s="1"/>
  <c r="K14" i="38"/>
  <c r="K14" i="39" s="1"/>
  <c r="J14" i="39" s="1"/>
  <c r="G14" i="38"/>
  <c r="G14" i="39" s="1"/>
  <c r="F14" i="39" s="1"/>
  <c r="H14" i="39" s="1"/>
  <c r="D14" i="38"/>
  <c r="D14" i="39" s="1"/>
  <c r="C14" i="39" s="1"/>
  <c r="N13" i="38"/>
  <c r="O13" i="39" s="1"/>
  <c r="N13" i="39" s="1"/>
  <c r="K13" i="38"/>
  <c r="K13" i="39" s="1"/>
  <c r="J13" i="39" s="1"/>
  <c r="G13" i="38"/>
  <c r="G13" i="39" s="1"/>
  <c r="F13" i="39" s="1"/>
  <c r="H13" i="39" s="1"/>
  <c r="D13" i="38"/>
  <c r="D13" i="39" s="1"/>
  <c r="C13" i="39" s="1"/>
  <c r="N12" i="38"/>
  <c r="O12" i="39" s="1"/>
  <c r="N12" i="39" s="1"/>
  <c r="K12" i="38"/>
  <c r="G12" i="38"/>
  <c r="G12" i="39" s="1"/>
  <c r="F12" i="39" s="1"/>
  <c r="H12" i="39" s="1"/>
  <c r="D12" i="38"/>
  <c r="D12" i="39" s="1"/>
  <c r="C12" i="39" s="1"/>
  <c r="N11" i="38"/>
  <c r="O11" i="39" s="1"/>
  <c r="N11" i="39" s="1"/>
  <c r="K11" i="38"/>
  <c r="G11" i="38"/>
  <c r="G11" i="39" s="1"/>
  <c r="F11" i="39" s="1"/>
  <c r="H11" i="39" s="1"/>
  <c r="D11" i="38"/>
  <c r="D11" i="39" s="1"/>
  <c r="C11" i="39" s="1"/>
  <c r="N10" i="38"/>
  <c r="O10" i="39" s="1"/>
  <c r="N10" i="39" s="1"/>
  <c r="K10" i="38"/>
  <c r="K10" i="39" s="1"/>
  <c r="J10" i="39" s="1"/>
  <c r="G10" i="38"/>
  <c r="G10" i="39" s="1"/>
  <c r="F10" i="39" s="1"/>
  <c r="H10" i="39" s="1"/>
  <c r="D10" i="38"/>
  <c r="D10" i="39" s="1"/>
  <c r="C10" i="39" s="1"/>
  <c r="N9" i="38"/>
  <c r="O9" i="39" s="1"/>
  <c r="N9" i="39" s="1"/>
  <c r="K9" i="38"/>
  <c r="K9" i="39" s="1"/>
  <c r="J9" i="39" s="1"/>
  <c r="G9" i="38"/>
  <c r="G9" i="39" s="1"/>
  <c r="F9" i="39" s="1"/>
  <c r="H9" i="39" s="1"/>
  <c r="D9" i="38"/>
  <c r="D9" i="39" s="1"/>
  <c r="C9" i="39" s="1"/>
  <c r="M69" i="37"/>
  <c r="L69" i="37"/>
  <c r="J69" i="37"/>
  <c r="I69" i="37"/>
  <c r="F69" i="37"/>
  <c r="E69" i="37"/>
  <c r="C69" i="37"/>
  <c r="B69" i="37"/>
  <c r="N68" i="37"/>
  <c r="Y68" i="11" s="1"/>
  <c r="Z68" i="11" s="1"/>
  <c r="AA68" i="11" s="1"/>
  <c r="K68" i="37"/>
  <c r="L68" i="11" s="1"/>
  <c r="M68" i="11" s="1"/>
  <c r="N68" i="11" s="1"/>
  <c r="G68" i="37"/>
  <c r="Y68" i="10" s="1"/>
  <c r="Z68" i="10" s="1"/>
  <c r="AA68" i="10" s="1"/>
  <c r="D68" i="37"/>
  <c r="L68" i="10" s="1"/>
  <c r="M68" i="10" s="1"/>
  <c r="N68" i="10" s="1"/>
  <c r="N67" i="37"/>
  <c r="Y67" i="11" s="1"/>
  <c r="Z67" i="11" s="1"/>
  <c r="AA67" i="11" s="1"/>
  <c r="K67" i="37"/>
  <c r="L67" i="11" s="1"/>
  <c r="M67" i="11" s="1"/>
  <c r="N67" i="11" s="1"/>
  <c r="G67" i="37"/>
  <c r="Y67" i="10" s="1"/>
  <c r="Z67" i="10" s="1"/>
  <c r="AA67" i="10" s="1"/>
  <c r="D67" i="37"/>
  <c r="L67" i="10" s="1"/>
  <c r="M67" i="10" s="1"/>
  <c r="N67" i="10" s="1"/>
  <c r="N66" i="37"/>
  <c r="K66" i="37"/>
  <c r="L66" i="11" s="1"/>
  <c r="M66" i="11" s="1"/>
  <c r="N66" i="11" s="1"/>
  <c r="G66" i="37"/>
  <c r="Y66" i="10" s="1"/>
  <c r="Z66" i="10" s="1"/>
  <c r="AA66" i="10" s="1"/>
  <c r="D66" i="37"/>
  <c r="L66" i="10" s="1"/>
  <c r="M66" i="10" s="1"/>
  <c r="N66" i="10" s="1"/>
  <c r="M65" i="37"/>
  <c r="L65" i="37"/>
  <c r="J65" i="37"/>
  <c r="I65" i="37"/>
  <c r="F65" i="37"/>
  <c r="E65" i="37"/>
  <c r="C65" i="37"/>
  <c r="B65" i="37"/>
  <c r="N64" i="37"/>
  <c r="Y64" i="11" s="1"/>
  <c r="Z64" i="11" s="1"/>
  <c r="AA64" i="11" s="1"/>
  <c r="K64" i="37"/>
  <c r="L64" i="11" s="1"/>
  <c r="M64" i="11" s="1"/>
  <c r="N64" i="11" s="1"/>
  <c r="G64" i="37"/>
  <c r="Y64" i="10" s="1"/>
  <c r="Z64" i="10" s="1"/>
  <c r="AA64" i="10" s="1"/>
  <c r="D64" i="37"/>
  <c r="L64" i="10" s="1"/>
  <c r="M64" i="10" s="1"/>
  <c r="N64" i="10" s="1"/>
  <c r="N63" i="37"/>
  <c r="Y63" i="11" s="1"/>
  <c r="Z63" i="11" s="1"/>
  <c r="AA63" i="11" s="1"/>
  <c r="K63" i="37"/>
  <c r="L63" i="11" s="1"/>
  <c r="M63" i="11" s="1"/>
  <c r="N63" i="11" s="1"/>
  <c r="G63" i="37"/>
  <c r="Y63" i="10" s="1"/>
  <c r="Z63" i="10" s="1"/>
  <c r="AA63" i="10" s="1"/>
  <c r="D63" i="37"/>
  <c r="L63" i="10" s="1"/>
  <c r="M63" i="10" s="1"/>
  <c r="N63" i="10" s="1"/>
  <c r="N62" i="37"/>
  <c r="Y62" i="11" s="1"/>
  <c r="Z62" i="11" s="1"/>
  <c r="AA62" i="11" s="1"/>
  <c r="K62" i="37"/>
  <c r="L62" i="11" s="1"/>
  <c r="M62" i="11" s="1"/>
  <c r="N62" i="11" s="1"/>
  <c r="G62" i="37"/>
  <c r="Y62" i="10" s="1"/>
  <c r="Z62" i="10" s="1"/>
  <c r="AA62" i="10" s="1"/>
  <c r="D62" i="37"/>
  <c r="L62" i="10" s="1"/>
  <c r="M62" i="10" s="1"/>
  <c r="N62" i="10" s="1"/>
  <c r="N61" i="37"/>
  <c r="Y61" i="11" s="1"/>
  <c r="Z61" i="11" s="1"/>
  <c r="AA61" i="11" s="1"/>
  <c r="K61" i="37"/>
  <c r="L61" i="11" s="1"/>
  <c r="M61" i="11" s="1"/>
  <c r="N61" i="11" s="1"/>
  <c r="G61" i="37"/>
  <c r="Y61" i="10" s="1"/>
  <c r="Z61" i="10" s="1"/>
  <c r="AA61" i="10" s="1"/>
  <c r="D61" i="37"/>
  <c r="L61" i="10" s="1"/>
  <c r="M61" i="10" s="1"/>
  <c r="N61" i="10" s="1"/>
  <c r="N60" i="37"/>
  <c r="Y60" i="11" s="1"/>
  <c r="Z60" i="11" s="1"/>
  <c r="AA60" i="11" s="1"/>
  <c r="K60" i="37"/>
  <c r="L60" i="11" s="1"/>
  <c r="M60" i="11" s="1"/>
  <c r="N60" i="11" s="1"/>
  <c r="G60" i="37"/>
  <c r="Y60" i="10" s="1"/>
  <c r="Z60" i="10" s="1"/>
  <c r="AA60" i="10" s="1"/>
  <c r="D60" i="37"/>
  <c r="L60" i="10" s="1"/>
  <c r="M60" i="10" s="1"/>
  <c r="N60" i="10" s="1"/>
  <c r="N59" i="37"/>
  <c r="Y59" i="11" s="1"/>
  <c r="Z59" i="11" s="1"/>
  <c r="AA59" i="11" s="1"/>
  <c r="K59" i="37"/>
  <c r="L59" i="11" s="1"/>
  <c r="M59" i="11" s="1"/>
  <c r="N59" i="11" s="1"/>
  <c r="G59" i="37"/>
  <c r="Y59" i="10" s="1"/>
  <c r="Z59" i="10" s="1"/>
  <c r="AA59" i="10" s="1"/>
  <c r="D59" i="37"/>
  <c r="L59" i="10" s="1"/>
  <c r="M59" i="10" s="1"/>
  <c r="N59" i="10" s="1"/>
  <c r="N58" i="37"/>
  <c r="Y58" i="11" s="1"/>
  <c r="Z58" i="11" s="1"/>
  <c r="AA58" i="11" s="1"/>
  <c r="K58" i="37"/>
  <c r="L58" i="11" s="1"/>
  <c r="M58" i="11" s="1"/>
  <c r="N58" i="11" s="1"/>
  <c r="G58" i="37"/>
  <c r="Y58" i="10" s="1"/>
  <c r="Z58" i="10" s="1"/>
  <c r="AA58" i="10" s="1"/>
  <c r="D58" i="37"/>
  <c r="L58" i="10" s="1"/>
  <c r="M58" i="10" s="1"/>
  <c r="N58" i="10" s="1"/>
  <c r="N57" i="37"/>
  <c r="Y57" i="11" s="1"/>
  <c r="Z57" i="11" s="1"/>
  <c r="AA57" i="11" s="1"/>
  <c r="K57" i="37"/>
  <c r="L57" i="11" s="1"/>
  <c r="M57" i="11" s="1"/>
  <c r="N57" i="11" s="1"/>
  <c r="G57" i="37"/>
  <c r="Y57" i="10" s="1"/>
  <c r="Z57" i="10" s="1"/>
  <c r="AA57" i="10" s="1"/>
  <c r="D57" i="37"/>
  <c r="L57" i="10" s="1"/>
  <c r="M57" i="10" s="1"/>
  <c r="N57" i="10" s="1"/>
  <c r="N56" i="37"/>
  <c r="Y56" i="11" s="1"/>
  <c r="Z56" i="11" s="1"/>
  <c r="AA56" i="11" s="1"/>
  <c r="K56" i="37"/>
  <c r="L56" i="11" s="1"/>
  <c r="M56" i="11" s="1"/>
  <c r="N56" i="11" s="1"/>
  <c r="G56" i="37"/>
  <c r="Y56" i="10" s="1"/>
  <c r="Z56" i="10" s="1"/>
  <c r="AA56" i="10" s="1"/>
  <c r="D56" i="37"/>
  <c r="L56" i="10" s="1"/>
  <c r="M56" i="10" s="1"/>
  <c r="N56" i="10" s="1"/>
  <c r="N55" i="37"/>
  <c r="Y55" i="11" s="1"/>
  <c r="Z55" i="11" s="1"/>
  <c r="AA55" i="11" s="1"/>
  <c r="K55" i="37"/>
  <c r="L55" i="11" s="1"/>
  <c r="M55" i="11" s="1"/>
  <c r="N55" i="11" s="1"/>
  <c r="G55" i="37"/>
  <c r="Y55" i="10" s="1"/>
  <c r="Z55" i="10" s="1"/>
  <c r="AA55" i="10" s="1"/>
  <c r="D55" i="37"/>
  <c r="L55" i="10" s="1"/>
  <c r="M55" i="10" s="1"/>
  <c r="N55" i="10" s="1"/>
  <c r="N54" i="37"/>
  <c r="Y54" i="11" s="1"/>
  <c r="Z54" i="11" s="1"/>
  <c r="AA54" i="11" s="1"/>
  <c r="K54" i="37"/>
  <c r="L54" i="11" s="1"/>
  <c r="M54" i="11" s="1"/>
  <c r="N54" i="11" s="1"/>
  <c r="G54" i="37"/>
  <c r="Y54" i="10" s="1"/>
  <c r="Z54" i="10" s="1"/>
  <c r="AA54" i="10" s="1"/>
  <c r="D54" i="37"/>
  <c r="L54" i="10" s="1"/>
  <c r="M54" i="10" s="1"/>
  <c r="N54" i="10" s="1"/>
  <c r="N53" i="37"/>
  <c r="Y53" i="11" s="1"/>
  <c r="Z53" i="11" s="1"/>
  <c r="AA53" i="11" s="1"/>
  <c r="K53" i="37"/>
  <c r="L53" i="11" s="1"/>
  <c r="M53" i="11" s="1"/>
  <c r="N53" i="11" s="1"/>
  <c r="G53" i="37"/>
  <c r="Y53" i="10" s="1"/>
  <c r="Z53" i="10" s="1"/>
  <c r="AA53" i="10" s="1"/>
  <c r="D53" i="37"/>
  <c r="L53" i="10" s="1"/>
  <c r="M53" i="10" s="1"/>
  <c r="N53" i="10" s="1"/>
  <c r="N52" i="37"/>
  <c r="Y52" i="11" s="1"/>
  <c r="Z52" i="11" s="1"/>
  <c r="AA52" i="11" s="1"/>
  <c r="K52" i="37"/>
  <c r="L52" i="11" s="1"/>
  <c r="M52" i="11" s="1"/>
  <c r="N52" i="11" s="1"/>
  <c r="G52" i="37"/>
  <c r="Y52" i="10" s="1"/>
  <c r="Z52" i="10" s="1"/>
  <c r="AA52" i="10" s="1"/>
  <c r="D52" i="37"/>
  <c r="L52" i="10" s="1"/>
  <c r="M52" i="10" s="1"/>
  <c r="N52" i="10" s="1"/>
  <c r="N51" i="37"/>
  <c r="Y51" i="11" s="1"/>
  <c r="Z51" i="11" s="1"/>
  <c r="AA51" i="11" s="1"/>
  <c r="K51" i="37"/>
  <c r="L51" i="11" s="1"/>
  <c r="M51" i="11" s="1"/>
  <c r="N51" i="11" s="1"/>
  <c r="G51" i="37"/>
  <c r="Y51" i="10" s="1"/>
  <c r="Z51" i="10" s="1"/>
  <c r="AA51" i="10" s="1"/>
  <c r="D51" i="37"/>
  <c r="L51" i="10" s="1"/>
  <c r="M51" i="10" s="1"/>
  <c r="N51" i="10" s="1"/>
  <c r="N50" i="37"/>
  <c r="Y50" i="11" s="1"/>
  <c r="Z50" i="11" s="1"/>
  <c r="AA50" i="11" s="1"/>
  <c r="K50" i="37"/>
  <c r="L50" i="11" s="1"/>
  <c r="M50" i="11" s="1"/>
  <c r="N50" i="11" s="1"/>
  <c r="G50" i="37"/>
  <c r="Y50" i="10" s="1"/>
  <c r="Z50" i="10" s="1"/>
  <c r="AA50" i="10" s="1"/>
  <c r="D50" i="37"/>
  <c r="L50" i="10" s="1"/>
  <c r="M50" i="10" s="1"/>
  <c r="N50" i="10" s="1"/>
  <c r="N49" i="37"/>
  <c r="Y49" i="11" s="1"/>
  <c r="Z49" i="11" s="1"/>
  <c r="AA49" i="11" s="1"/>
  <c r="K49" i="37"/>
  <c r="L49" i="11" s="1"/>
  <c r="M49" i="11" s="1"/>
  <c r="N49" i="11" s="1"/>
  <c r="G49" i="37"/>
  <c r="Y49" i="10" s="1"/>
  <c r="Z49" i="10" s="1"/>
  <c r="AA49" i="10" s="1"/>
  <c r="D49" i="37"/>
  <c r="L49" i="10" s="1"/>
  <c r="M49" i="10" s="1"/>
  <c r="N49" i="10" s="1"/>
  <c r="N48" i="37"/>
  <c r="Y48" i="11" s="1"/>
  <c r="Z48" i="11" s="1"/>
  <c r="AA48" i="11" s="1"/>
  <c r="K48" i="37"/>
  <c r="L48" i="11" s="1"/>
  <c r="M48" i="11" s="1"/>
  <c r="N48" i="11" s="1"/>
  <c r="G48" i="37"/>
  <c r="Y48" i="10" s="1"/>
  <c r="Z48" i="10" s="1"/>
  <c r="AA48" i="10" s="1"/>
  <c r="D48" i="37"/>
  <c r="L48" i="10" s="1"/>
  <c r="M48" i="10" s="1"/>
  <c r="N48" i="10" s="1"/>
  <c r="N47" i="37"/>
  <c r="Y47" i="11" s="1"/>
  <c r="Z47" i="11" s="1"/>
  <c r="AA47" i="11" s="1"/>
  <c r="K47" i="37"/>
  <c r="L47" i="11" s="1"/>
  <c r="M47" i="11" s="1"/>
  <c r="N47" i="11" s="1"/>
  <c r="G47" i="37"/>
  <c r="Y47" i="10" s="1"/>
  <c r="Z47" i="10" s="1"/>
  <c r="AA47" i="10" s="1"/>
  <c r="D47" i="37"/>
  <c r="L47" i="10" s="1"/>
  <c r="M47" i="10" s="1"/>
  <c r="N47" i="10" s="1"/>
  <c r="N46" i="37"/>
  <c r="Y46" i="11" s="1"/>
  <c r="Z46" i="11" s="1"/>
  <c r="AA46" i="11" s="1"/>
  <c r="K46" i="37"/>
  <c r="L46" i="11" s="1"/>
  <c r="M46" i="11" s="1"/>
  <c r="N46" i="11" s="1"/>
  <c r="G46" i="37"/>
  <c r="Y46" i="10" s="1"/>
  <c r="Z46" i="10" s="1"/>
  <c r="AA46" i="10" s="1"/>
  <c r="D46" i="37"/>
  <c r="L46" i="10" s="1"/>
  <c r="M46" i="10" s="1"/>
  <c r="N46" i="10" s="1"/>
  <c r="N45" i="37"/>
  <c r="Y45" i="11" s="1"/>
  <c r="Z45" i="11" s="1"/>
  <c r="AA45" i="11" s="1"/>
  <c r="K45" i="37"/>
  <c r="L45" i="11" s="1"/>
  <c r="M45" i="11" s="1"/>
  <c r="N45" i="11" s="1"/>
  <c r="G45" i="37"/>
  <c r="Y45" i="10" s="1"/>
  <c r="Z45" i="10" s="1"/>
  <c r="AA45" i="10" s="1"/>
  <c r="D45" i="37"/>
  <c r="L45" i="10" s="1"/>
  <c r="M45" i="10" s="1"/>
  <c r="N45" i="10" s="1"/>
  <c r="N44" i="37"/>
  <c r="Y44" i="11" s="1"/>
  <c r="Z44" i="11" s="1"/>
  <c r="AA44" i="11" s="1"/>
  <c r="K44" i="37"/>
  <c r="L44" i="11" s="1"/>
  <c r="M44" i="11" s="1"/>
  <c r="N44" i="11" s="1"/>
  <c r="G44" i="37"/>
  <c r="Y44" i="10" s="1"/>
  <c r="Z44" i="10" s="1"/>
  <c r="AA44" i="10" s="1"/>
  <c r="D44" i="37"/>
  <c r="L44" i="10" s="1"/>
  <c r="M44" i="10" s="1"/>
  <c r="N44" i="10" s="1"/>
  <c r="N43" i="37"/>
  <c r="Y43" i="11" s="1"/>
  <c r="Z43" i="11" s="1"/>
  <c r="AA43" i="11" s="1"/>
  <c r="K43" i="37"/>
  <c r="L43" i="11" s="1"/>
  <c r="M43" i="11" s="1"/>
  <c r="N43" i="11" s="1"/>
  <c r="G43" i="37"/>
  <c r="Y43" i="10" s="1"/>
  <c r="Z43" i="10" s="1"/>
  <c r="AA43" i="10" s="1"/>
  <c r="D43" i="37"/>
  <c r="L43" i="10" s="1"/>
  <c r="M43" i="10" s="1"/>
  <c r="N43" i="10" s="1"/>
  <c r="N42" i="37"/>
  <c r="Y42" i="11" s="1"/>
  <c r="Z42" i="11" s="1"/>
  <c r="AA42" i="11" s="1"/>
  <c r="K42" i="37"/>
  <c r="L42" i="11" s="1"/>
  <c r="M42" i="11" s="1"/>
  <c r="N42" i="11" s="1"/>
  <c r="G42" i="37"/>
  <c r="Y42" i="10" s="1"/>
  <c r="Z42" i="10" s="1"/>
  <c r="AA42" i="10" s="1"/>
  <c r="D42" i="37"/>
  <c r="L42" i="10" s="1"/>
  <c r="M42" i="10" s="1"/>
  <c r="N42" i="10" s="1"/>
  <c r="M41" i="37"/>
  <c r="L41" i="37"/>
  <c r="F41" i="37"/>
  <c r="E41" i="37"/>
  <c r="C41" i="37"/>
  <c r="B41" i="37"/>
  <c r="N40" i="37"/>
  <c r="Y40" i="11" s="1"/>
  <c r="Z40" i="11" s="1"/>
  <c r="AA40" i="11" s="1"/>
  <c r="K40" i="37"/>
  <c r="L40" i="11" s="1"/>
  <c r="M40" i="11" s="1"/>
  <c r="N40" i="11" s="1"/>
  <c r="G40" i="37"/>
  <c r="Y40" i="10" s="1"/>
  <c r="Z40" i="10" s="1"/>
  <c r="AA40" i="10" s="1"/>
  <c r="D40" i="37"/>
  <c r="L40" i="10" s="1"/>
  <c r="M40" i="10" s="1"/>
  <c r="N40" i="10" s="1"/>
  <c r="N39" i="37"/>
  <c r="Y39" i="11" s="1"/>
  <c r="Z39" i="11" s="1"/>
  <c r="AA39" i="11" s="1"/>
  <c r="K39" i="37"/>
  <c r="L39" i="11" s="1"/>
  <c r="M39" i="11" s="1"/>
  <c r="N39" i="11" s="1"/>
  <c r="G39" i="37"/>
  <c r="Y39" i="10" s="1"/>
  <c r="Z39" i="10" s="1"/>
  <c r="AA39" i="10" s="1"/>
  <c r="D39" i="37"/>
  <c r="L39" i="10" s="1"/>
  <c r="M39" i="10" s="1"/>
  <c r="N39" i="10" s="1"/>
  <c r="N38" i="37"/>
  <c r="Y38" i="11" s="1"/>
  <c r="Z38" i="11" s="1"/>
  <c r="AA38" i="11" s="1"/>
  <c r="K38" i="37"/>
  <c r="L38" i="11" s="1"/>
  <c r="M38" i="11" s="1"/>
  <c r="N38" i="11" s="1"/>
  <c r="G38" i="37"/>
  <c r="Y38" i="10" s="1"/>
  <c r="Z38" i="10" s="1"/>
  <c r="AA38" i="10" s="1"/>
  <c r="D38" i="37"/>
  <c r="L38" i="10" s="1"/>
  <c r="M38" i="10" s="1"/>
  <c r="N38" i="10" s="1"/>
  <c r="N37" i="37"/>
  <c r="Y37" i="11" s="1"/>
  <c r="Z37" i="11" s="1"/>
  <c r="AA37" i="11" s="1"/>
  <c r="K37" i="37"/>
  <c r="L37" i="11" s="1"/>
  <c r="M37" i="11" s="1"/>
  <c r="N37" i="11" s="1"/>
  <c r="G37" i="37"/>
  <c r="Y37" i="10" s="1"/>
  <c r="Z37" i="10" s="1"/>
  <c r="AA37" i="10" s="1"/>
  <c r="D37" i="37"/>
  <c r="L37" i="10" s="1"/>
  <c r="M37" i="10" s="1"/>
  <c r="N37" i="10" s="1"/>
  <c r="N36" i="37"/>
  <c r="Y36" i="11" s="1"/>
  <c r="Z36" i="11" s="1"/>
  <c r="AA36" i="11" s="1"/>
  <c r="K36" i="37"/>
  <c r="L36" i="11" s="1"/>
  <c r="M36" i="11" s="1"/>
  <c r="N36" i="11" s="1"/>
  <c r="G36" i="37"/>
  <c r="Y36" i="10" s="1"/>
  <c r="Z36" i="10" s="1"/>
  <c r="AA36" i="10" s="1"/>
  <c r="D36" i="37"/>
  <c r="L36" i="10" s="1"/>
  <c r="M36" i="10" s="1"/>
  <c r="N36" i="10" s="1"/>
  <c r="N35" i="37"/>
  <c r="Y35" i="11" s="1"/>
  <c r="Z35" i="11" s="1"/>
  <c r="AA35" i="11" s="1"/>
  <c r="K35" i="37"/>
  <c r="L35" i="11" s="1"/>
  <c r="M35" i="11" s="1"/>
  <c r="N35" i="11" s="1"/>
  <c r="G35" i="37"/>
  <c r="Y35" i="10" s="1"/>
  <c r="Z35" i="10" s="1"/>
  <c r="AA35" i="10" s="1"/>
  <c r="D35" i="37"/>
  <c r="L35" i="10" s="1"/>
  <c r="M35" i="10" s="1"/>
  <c r="N35" i="10" s="1"/>
  <c r="N34" i="37"/>
  <c r="Y34" i="11" s="1"/>
  <c r="Z34" i="11" s="1"/>
  <c r="AA34" i="11" s="1"/>
  <c r="K34" i="37"/>
  <c r="L34" i="11" s="1"/>
  <c r="M34" i="11" s="1"/>
  <c r="N34" i="11" s="1"/>
  <c r="G34" i="37"/>
  <c r="Y34" i="10" s="1"/>
  <c r="Z34" i="10" s="1"/>
  <c r="AA34" i="10" s="1"/>
  <c r="D34" i="37"/>
  <c r="L34" i="10" s="1"/>
  <c r="M34" i="10" s="1"/>
  <c r="N34" i="10" s="1"/>
  <c r="N33" i="37"/>
  <c r="Y33" i="11" s="1"/>
  <c r="Z33" i="11" s="1"/>
  <c r="AA33" i="11" s="1"/>
  <c r="K33" i="37"/>
  <c r="L33" i="11" s="1"/>
  <c r="M33" i="11" s="1"/>
  <c r="N33" i="11" s="1"/>
  <c r="G33" i="37"/>
  <c r="Y33" i="10" s="1"/>
  <c r="Z33" i="10" s="1"/>
  <c r="AA33" i="10" s="1"/>
  <c r="D33" i="37"/>
  <c r="L33" i="10" s="1"/>
  <c r="M33" i="10" s="1"/>
  <c r="N33" i="10" s="1"/>
  <c r="N32" i="37"/>
  <c r="Y32" i="11" s="1"/>
  <c r="Z32" i="11" s="1"/>
  <c r="AA32" i="11" s="1"/>
  <c r="K32" i="37"/>
  <c r="L32" i="11" s="1"/>
  <c r="M32" i="11" s="1"/>
  <c r="N32" i="11" s="1"/>
  <c r="G32" i="37"/>
  <c r="Y32" i="10" s="1"/>
  <c r="Z32" i="10" s="1"/>
  <c r="AA32" i="10" s="1"/>
  <c r="D32" i="37"/>
  <c r="L32" i="10" s="1"/>
  <c r="M32" i="10" s="1"/>
  <c r="N32" i="10" s="1"/>
  <c r="N31" i="37"/>
  <c r="Y31" i="11" s="1"/>
  <c r="Z31" i="11" s="1"/>
  <c r="AA31" i="11" s="1"/>
  <c r="K31" i="37"/>
  <c r="L31" i="11" s="1"/>
  <c r="M31" i="11" s="1"/>
  <c r="N31" i="11" s="1"/>
  <c r="G31" i="37"/>
  <c r="Y31" i="10" s="1"/>
  <c r="Z31" i="10" s="1"/>
  <c r="AA31" i="10" s="1"/>
  <c r="D31" i="37"/>
  <c r="L31" i="10" s="1"/>
  <c r="M31" i="10" s="1"/>
  <c r="N31" i="10" s="1"/>
  <c r="N30" i="37"/>
  <c r="Y30" i="11" s="1"/>
  <c r="Z30" i="11" s="1"/>
  <c r="AA30" i="11" s="1"/>
  <c r="K30" i="37"/>
  <c r="L30" i="11" s="1"/>
  <c r="M30" i="11" s="1"/>
  <c r="N30" i="11" s="1"/>
  <c r="G30" i="37"/>
  <c r="Y30" i="10" s="1"/>
  <c r="Z30" i="10" s="1"/>
  <c r="AA30" i="10" s="1"/>
  <c r="D30" i="37"/>
  <c r="L30" i="10" s="1"/>
  <c r="M30" i="10" s="1"/>
  <c r="N30" i="10" s="1"/>
  <c r="N29" i="37"/>
  <c r="Y29" i="11" s="1"/>
  <c r="Z29" i="11" s="1"/>
  <c r="AA29" i="11" s="1"/>
  <c r="K29" i="37"/>
  <c r="L29" i="11" s="1"/>
  <c r="M29" i="11" s="1"/>
  <c r="N29" i="11" s="1"/>
  <c r="G29" i="37"/>
  <c r="Y29" i="10" s="1"/>
  <c r="Z29" i="10" s="1"/>
  <c r="AA29" i="10" s="1"/>
  <c r="D29" i="37"/>
  <c r="L29" i="10" s="1"/>
  <c r="M29" i="10" s="1"/>
  <c r="N29" i="10" s="1"/>
  <c r="N28" i="37"/>
  <c r="Y28" i="11" s="1"/>
  <c r="Z28" i="11" s="1"/>
  <c r="AA28" i="11" s="1"/>
  <c r="K28" i="37"/>
  <c r="L28" i="11" s="1"/>
  <c r="M28" i="11" s="1"/>
  <c r="N28" i="11" s="1"/>
  <c r="G28" i="37"/>
  <c r="Y28" i="10" s="1"/>
  <c r="Z28" i="10" s="1"/>
  <c r="AA28" i="10" s="1"/>
  <c r="D28" i="37"/>
  <c r="L28" i="10" s="1"/>
  <c r="M28" i="10" s="1"/>
  <c r="N28" i="10" s="1"/>
  <c r="N27" i="37"/>
  <c r="Y27" i="11" s="1"/>
  <c r="Z27" i="11" s="1"/>
  <c r="AA27" i="11" s="1"/>
  <c r="K27" i="37"/>
  <c r="L27" i="11" s="1"/>
  <c r="M27" i="11" s="1"/>
  <c r="N27" i="11" s="1"/>
  <c r="G27" i="37"/>
  <c r="Y27" i="10" s="1"/>
  <c r="Z27" i="10" s="1"/>
  <c r="AA27" i="10" s="1"/>
  <c r="D27" i="37"/>
  <c r="L27" i="10" s="1"/>
  <c r="M27" i="10" s="1"/>
  <c r="N27" i="10" s="1"/>
  <c r="N26" i="37"/>
  <c r="Y26" i="11" s="1"/>
  <c r="Z26" i="11" s="1"/>
  <c r="AA26" i="11" s="1"/>
  <c r="K26" i="37"/>
  <c r="L26" i="11" s="1"/>
  <c r="M26" i="11" s="1"/>
  <c r="N26" i="11" s="1"/>
  <c r="G26" i="37"/>
  <c r="Y26" i="10" s="1"/>
  <c r="Z26" i="10" s="1"/>
  <c r="AA26" i="10" s="1"/>
  <c r="D26" i="37"/>
  <c r="L26" i="10" s="1"/>
  <c r="M26" i="10" s="1"/>
  <c r="N26" i="10" s="1"/>
  <c r="N25" i="37"/>
  <c r="Y25" i="11" s="1"/>
  <c r="Z25" i="11" s="1"/>
  <c r="AA25" i="11" s="1"/>
  <c r="K25" i="37"/>
  <c r="L25" i="11" s="1"/>
  <c r="M25" i="11" s="1"/>
  <c r="N25" i="11" s="1"/>
  <c r="G25" i="37"/>
  <c r="Y25" i="10" s="1"/>
  <c r="Z25" i="10" s="1"/>
  <c r="AA25" i="10" s="1"/>
  <c r="D25" i="37"/>
  <c r="L25" i="10" s="1"/>
  <c r="M25" i="10" s="1"/>
  <c r="N25" i="10" s="1"/>
  <c r="N24" i="37"/>
  <c r="Y24" i="11" s="1"/>
  <c r="Z24" i="11" s="1"/>
  <c r="AA24" i="11" s="1"/>
  <c r="K24" i="37"/>
  <c r="L24" i="11" s="1"/>
  <c r="G24" i="37"/>
  <c r="Y24" i="10" s="1"/>
  <c r="Z24" i="10" s="1"/>
  <c r="AA24" i="10" s="1"/>
  <c r="N23" i="37"/>
  <c r="Y23" i="11" s="1"/>
  <c r="Z23" i="11" s="1"/>
  <c r="AA23" i="11" s="1"/>
  <c r="K23" i="37"/>
  <c r="L23" i="11" s="1"/>
  <c r="M23" i="11" s="1"/>
  <c r="N23" i="11" s="1"/>
  <c r="G23" i="37"/>
  <c r="Y23" i="10" s="1"/>
  <c r="Z23" i="10" s="1"/>
  <c r="AA23" i="10" s="1"/>
  <c r="D23" i="37"/>
  <c r="L23" i="10" s="1"/>
  <c r="M23" i="10" s="1"/>
  <c r="N23" i="10" s="1"/>
  <c r="N22" i="37"/>
  <c r="Y22" i="11" s="1"/>
  <c r="Z22" i="11" s="1"/>
  <c r="AA22" i="11" s="1"/>
  <c r="K22" i="37"/>
  <c r="L22" i="11" s="1"/>
  <c r="M22" i="11" s="1"/>
  <c r="N22" i="11" s="1"/>
  <c r="G22" i="37"/>
  <c r="Y22" i="10" s="1"/>
  <c r="Z22" i="10" s="1"/>
  <c r="AA22" i="10" s="1"/>
  <c r="D22" i="37"/>
  <c r="L22" i="10" s="1"/>
  <c r="M22" i="10" s="1"/>
  <c r="N22" i="10" s="1"/>
  <c r="N21" i="37"/>
  <c r="Y21" i="11" s="1"/>
  <c r="Z21" i="11" s="1"/>
  <c r="AA21" i="11" s="1"/>
  <c r="K21" i="37"/>
  <c r="L21" i="11" s="1"/>
  <c r="M21" i="11" s="1"/>
  <c r="N21" i="11" s="1"/>
  <c r="G21" i="37"/>
  <c r="Y21" i="10" s="1"/>
  <c r="Z21" i="10" s="1"/>
  <c r="AA21" i="10" s="1"/>
  <c r="D21" i="37"/>
  <c r="L21" i="10" s="1"/>
  <c r="M21" i="10" s="1"/>
  <c r="N21" i="10" s="1"/>
  <c r="N20" i="37"/>
  <c r="Y20" i="11" s="1"/>
  <c r="Z20" i="11" s="1"/>
  <c r="AA20" i="11" s="1"/>
  <c r="K20" i="37"/>
  <c r="L20" i="11" s="1"/>
  <c r="M20" i="11" s="1"/>
  <c r="N20" i="11" s="1"/>
  <c r="G20" i="37"/>
  <c r="Y20" i="10" s="1"/>
  <c r="Z20" i="10" s="1"/>
  <c r="AA20" i="10" s="1"/>
  <c r="D20" i="37"/>
  <c r="L20" i="10" s="1"/>
  <c r="M20" i="10" s="1"/>
  <c r="N20" i="10" s="1"/>
  <c r="N19" i="37"/>
  <c r="Y19" i="11" s="1"/>
  <c r="Z19" i="11" s="1"/>
  <c r="AA19" i="11" s="1"/>
  <c r="K19" i="37"/>
  <c r="L19" i="11" s="1"/>
  <c r="M19" i="11" s="1"/>
  <c r="N19" i="11" s="1"/>
  <c r="G19" i="37"/>
  <c r="Y19" i="10" s="1"/>
  <c r="Z19" i="10" s="1"/>
  <c r="AA19" i="10" s="1"/>
  <c r="D19" i="37"/>
  <c r="L19" i="10" s="1"/>
  <c r="M19" i="10" s="1"/>
  <c r="N19" i="10" s="1"/>
  <c r="N18" i="37"/>
  <c r="Y18" i="11" s="1"/>
  <c r="Z18" i="11" s="1"/>
  <c r="AA18" i="11" s="1"/>
  <c r="K18" i="37"/>
  <c r="L18" i="11" s="1"/>
  <c r="M18" i="11" s="1"/>
  <c r="N18" i="11" s="1"/>
  <c r="G18" i="37"/>
  <c r="Y18" i="10" s="1"/>
  <c r="Z18" i="10" s="1"/>
  <c r="AA18" i="10" s="1"/>
  <c r="D18" i="37"/>
  <c r="L18" i="10" s="1"/>
  <c r="M18" i="10" s="1"/>
  <c r="N18" i="10" s="1"/>
  <c r="N17" i="37"/>
  <c r="Y17" i="11" s="1"/>
  <c r="Z17" i="11" s="1"/>
  <c r="AA17" i="11" s="1"/>
  <c r="K17" i="37"/>
  <c r="L17" i="11" s="1"/>
  <c r="M17" i="11" s="1"/>
  <c r="N17" i="11" s="1"/>
  <c r="G17" i="37"/>
  <c r="Y17" i="10" s="1"/>
  <c r="Z17" i="10" s="1"/>
  <c r="AA17" i="10" s="1"/>
  <c r="D17" i="37"/>
  <c r="L17" i="10" s="1"/>
  <c r="M17" i="10" s="1"/>
  <c r="N17" i="10" s="1"/>
  <c r="N16" i="37"/>
  <c r="Y16" i="11" s="1"/>
  <c r="Z16" i="11" s="1"/>
  <c r="AA16" i="11" s="1"/>
  <c r="K16" i="37"/>
  <c r="L16" i="11" s="1"/>
  <c r="M16" i="11" s="1"/>
  <c r="N16" i="11" s="1"/>
  <c r="G16" i="37"/>
  <c r="Y16" i="10" s="1"/>
  <c r="Z16" i="10" s="1"/>
  <c r="AA16" i="10" s="1"/>
  <c r="D16" i="37"/>
  <c r="L16" i="10" s="1"/>
  <c r="M16" i="10" s="1"/>
  <c r="N16" i="10" s="1"/>
  <c r="M15" i="37"/>
  <c r="M70" i="37" s="1"/>
  <c r="L15" i="37"/>
  <c r="J15" i="37"/>
  <c r="I15" i="37"/>
  <c r="I70" i="37" s="1"/>
  <c r="F15" i="37"/>
  <c r="E15" i="37"/>
  <c r="C15" i="37"/>
  <c r="B15" i="37"/>
  <c r="N14" i="37"/>
  <c r="Y14" i="11" s="1"/>
  <c r="Z14" i="11" s="1"/>
  <c r="AA14" i="11" s="1"/>
  <c r="K14" i="37"/>
  <c r="L14" i="11" s="1"/>
  <c r="M14" i="11" s="1"/>
  <c r="N14" i="11" s="1"/>
  <c r="G14" i="37"/>
  <c r="Y14" i="10" s="1"/>
  <c r="Z14" i="10" s="1"/>
  <c r="AA14" i="10" s="1"/>
  <c r="D14" i="37"/>
  <c r="L14" i="10" s="1"/>
  <c r="M14" i="10" s="1"/>
  <c r="N14" i="10" s="1"/>
  <c r="N13" i="37"/>
  <c r="Y13" i="11" s="1"/>
  <c r="Z13" i="11" s="1"/>
  <c r="AA13" i="11" s="1"/>
  <c r="K13" i="37"/>
  <c r="L13" i="11" s="1"/>
  <c r="M13" i="11" s="1"/>
  <c r="N13" i="11" s="1"/>
  <c r="G13" i="37"/>
  <c r="Y13" i="10" s="1"/>
  <c r="Z13" i="10" s="1"/>
  <c r="AA13" i="10" s="1"/>
  <c r="D13" i="37"/>
  <c r="L13" i="10" s="1"/>
  <c r="M13" i="10" s="1"/>
  <c r="N13" i="10" s="1"/>
  <c r="N12" i="37"/>
  <c r="Y12" i="11" s="1"/>
  <c r="Z12" i="11" s="1"/>
  <c r="AA12" i="11" s="1"/>
  <c r="K12" i="37"/>
  <c r="G12" i="37"/>
  <c r="Y12" i="10" s="1"/>
  <c r="Z12" i="10" s="1"/>
  <c r="AA12" i="10" s="1"/>
  <c r="D12" i="37"/>
  <c r="L12" i="10" s="1"/>
  <c r="M12" i="10" s="1"/>
  <c r="N12" i="10" s="1"/>
  <c r="N11" i="37"/>
  <c r="Y11" i="11" s="1"/>
  <c r="Z11" i="11" s="1"/>
  <c r="AA11" i="11" s="1"/>
  <c r="K11" i="37"/>
  <c r="G11" i="37"/>
  <c r="Y11" i="10" s="1"/>
  <c r="Z11" i="10" s="1"/>
  <c r="AA11" i="10" s="1"/>
  <c r="D11" i="37"/>
  <c r="L11" i="10" s="1"/>
  <c r="M11" i="10" s="1"/>
  <c r="N11" i="10" s="1"/>
  <c r="N10" i="37"/>
  <c r="Y10" i="11" s="1"/>
  <c r="Z10" i="11" s="1"/>
  <c r="AA10" i="11" s="1"/>
  <c r="K10" i="37"/>
  <c r="L10" i="11" s="1"/>
  <c r="M10" i="11" s="1"/>
  <c r="N10" i="11" s="1"/>
  <c r="G10" i="37"/>
  <c r="Y10" i="10" s="1"/>
  <c r="Z10" i="10" s="1"/>
  <c r="AA10" i="10" s="1"/>
  <c r="D10" i="37"/>
  <c r="L10" i="10" s="1"/>
  <c r="M10" i="10" s="1"/>
  <c r="N10" i="10" s="1"/>
  <c r="N9" i="37"/>
  <c r="Y9" i="11" s="1"/>
  <c r="Z9" i="11" s="1"/>
  <c r="AA9" i="11" s="1"/>
  <c r="K9" i="37"/>
  <c r="L9" i="11" s="1"/>
  <c r="M9" i="11" s="1"/>
  <c r="N9" i="11" s="1"/>
  <c r="G9" i="37"/>
  <c r="Y9" i="10" s="1"/>
  <c r="Z9" i="10" s="1"/>
  <c r="AA9" i="10" s="1"/>
  <c r="D9" i="37"/>
  <c r="L9" i="10" s="1"/>
  <c r="M9" i="10" s="1"/>
  <c r="N9" i="10" s="1"/>
  <c r="E70" i="39" l="1"/>
  <c r="O11" i="37"/>
  <c r="L11" i="11"/>
  <c r="M11" i="11" s="1"/>
  <c r="N11" i="11" s="1"/>
  <c r="O12" i="37"/>
  <c r="L12" i="11"/>
  <c r="M12" i="11" s="1"/>
  <c r="N12" i="11" s="1"/>
  <c r="G39" i="39"/>
  <c r="F39" i="39" s="1"/>
  <c r="H39" i="39" s="1"/>
  <c r="H39" i="38"/>
  <c r="H16" i="39"/>
  <c r="H17" i="39"/>
  <c r="H19" i="39"/>
  <c r="H20" i="39"/>
  <c r="H21" i="39"/>
  <c r="H22" i="39"/>
  <c r="H23" i="39"/>
  <c r="N69" i="37"/>
  <c r="Y69" i="11" s="1"/>
  <c r="Z69" i="11" s="1"/>
  <c r="AA69" i="11" s="1"/>
  <c r="Y66" i="11"/>
  <c r="Z66" i="11" s="1"/>
  <c r="AA66" i="11" s="1"/>
  <c r="P9" i="39"/>
  <c r="P10" i="39"/>
  <c r="P13" i="39"/>
  <c r="P14" i="39"/>
  <c r="P24" i="39"/>
  <c r="P25" i="39"/>
  <c r="P26" i="39"/>
  <c r="P27" i="39"/>
  <c r="P28" i="39"/>
  <c r="P29" i="39"/>
  <c r="P30" i="39"/>
  <c r="P31" i="39"/>
  <c r="P32" i="39"/>
  <c r="P33" i="39"/>
  <c r="P34" i="39"/>
  <c r="P35" i="39"/>
  <c r="P36" i="39"/>
  <c r="P37" i="39"/>
  <c r="P38" i="39"/>
  <c r="O39" i="39"/>
  <c r="N39" i="39" s="1"/>
  <c r="O39" i="38"/>
  <c r="O40" i="39"/>
  <c r="N40" i="39" s="1"/>
  <c r="O40" i="38"/>
  <c r="P42" i="39"/>
  <c r="P43" i="39"/>
  <c r="P44" i="39"/>
  <c r="P45" i="39"/>
  <c r="P46" i="39"/>
  <c r="P47" i="39"/>
  <c r="P48" i="39"/>
  <c r="P49" i="39"/>
  <c r="P50" i="39"/>
  <c r="P51" i="39"/>
  <c r="P52" i="39"/>
  <c r="P53" i="39"/>
  <c r="P54" i="39"/>
  <c r="P55" i="39"/>
  <c r="P56" i="39"/>
  <c r="P57" i="39"/>
  <c r="P58" i="39"/>
  <c r="P59" i="39"/>
  <c r="P60" i="39"/>
  <c r="P61" i="39"/>
  <c r="P62" i="39"/>
  <c r="P63" i="39"/>
  <c r="P64" i="39"/>
  <c r="P66" i="39"/>
  <c r="P67" i="39"/>
  <c r="P68" i="39"/>
  <c r="P16" i="39"/>
  <c r="P17" i="39"/>
  <c r="P18" i="39"/>
  <c r="P19" i="39"/>
  <c r="P20" i="39"/>
  <c r="P21" i="39"/>
  <c r="P22" i="39"/>
  <c r="P23" i="39"/>
  <c r="B70" i="39"/>
  <c r="H39" i="37"/>
  <c r="H18" i="38"/>
  <c r="G18" i="39"/>
  <c r="F18" i="39" s="1"/>
  <c r="H18" i="39" s="1"/>
  <c r="H26" i="38"/>
  <c r="G26" i="39"/>
  <c r="F26" i="39" s="1"/>
  <c r="H26" i="39" s="1"/>
  <c r="H33" i="38"/>
  <c r="G33" i="39"/>
  <c r="F33" i="39" s="1"/>
  <c r="H33" i="39" s="1"/>
  <c r="K11" i="39"/>
  <c r="J11" i="39" s="1"/>
  <c r="P11" i="39" s="1"/>
  <c r="O11" i="38"/>
  <c r="K12" i="39"/>
  <c r="J12" i="39" s="1"/>
  <c r="P12" i="39" s="1"/>
  <c r="O12" i="38"/>
  <c r="O39" i="37"/>
  <c r="O40" i="37"/>
  <c r="O68" i="37"/>
  <c r="H55" i="37"/>
  <c r="H56" i="37"/>
  <c r="H58" i="37"/>
  <c r="H59" i="37"/>
  <c r="H64" i="37"/>
  <c r="J70" i="38"/>
  <c r="O9" i="37"/>
  <c r="O31" i="37"/>
  <c r="O34" i="37"/>
  <c r="O49" i="37"/>
  <c r="O33" i="37"/>
  <c r="O48" i="37"/>
  <c r="O50" i="37"/>
  <c r="O43" i="38"/>
  <c r="O51" i="38"/>
  <c r="O59" i="38"/>
  <c r="D69" i="38"/>
  <c r="D69" i="39" s="1"/>
  <c r="C69" i="39" s="1"/>
  <c r="L70" i="39"/>
  <c r="H51" i="38"/>
  <c r="H43" i="38"/>
  <c r="H44" i="38"/>
  <c r="H59" i="38"/>
  <c r="H60" i="38"/>
  <c r="O18" i="38"/>
  <c r="O26" i="38"/>
  <c r="O34" i="38"/>
  <c r="H17" i="38"/>
  <c r="H25" i="38"/>
  <c r="F70" i="38"/>
  <c r="H34" i="38"/>
  <c r="H11" i="37"/>
  <c r="H31" i="37"/>
  <c r="H32" i="37"/>
  <c r="H33" i="37"/>
  <c r="H34" i="37"/>
  <c r="H40" i="37"/>
  <c r="O55" i="37"/>
  <c r="O56" i="37"/>
  <c r="O57" i="37"/>
  <c r="O58" i="37"/>
  <c r="O63" i="37"/>
  <c r="O64" i="37"/>
  <c r="H61" i="37"/>
  <c r="H63" i="37"/>
  <c r="H45" i="37"/>
  <c r="H47" i="37"/>
  <c r="H53" i="37"/>
  <c r="H42" i="37"/>
  <c r="H43" i="37"/>
  <c r="H48" i="37"/>
  <c r="H50" i="37"/>
  <c r="H51" i="37"/>
  <c r="O20" i="37"/>
  <c r="O22" i="37"/>
  <c r="O28" i="37"/>
  <c r="O30" i="37"/>
  <c r="O36" i="37"/>
  <c r="O38" i="37"/>
  <c r="O17" i="37"/>
  <c r="O18" i="37"/>
  <c r="O23" i="37"/>
  <c r="O25" i="37"/>
  <c r="O26" i="37"/>
  <c r="F70" i="37"/>
  <c r="H17" i="37"/>
  <c r="H18" i="37"/>
  <c r="H23" i="37"/>
  <c r="H24" i="37"/>
  <c r="H25" i="37"/>
  <c r="H26" i="37"/>
  <c r="O14" i="37"/>
  <c r="B70" i="38"/>
  <c r="K65" i="38"/>
  <c r="K65" i="39" s="1"/>
  <c r="J65" i="39" s="1"/>
  <c r="O13" i="38"/>
  <c r="O14" i="38"/>
  <c r="H21" i="38"/>
  <c r="H23" i="38"/>
  <c r="O27" i="38"/>
  <c r="O28" i="38"/>
  <c r="O30" i="38"/>
  <c r="O33" i="38"/>
  <c r="H37" i="38"/>
  <c r="H40" i="38"/>
  <c r="H42" i="38"/>
  <c r="G65" i="38"/>
  <c r="G65" i="39" s="1"/>
  <c r="F65" i="39" s="1"/>
  <c r="O44" i="38"/>
  <c r="O45" i="38"/>
  <c r="O47" i="38"/>
  <c r="H55" i="38"/>
  <c r="H57" i="38"/>
  <c r="O60" i="38"/>
  <c r="O61" i="38"/>
  <c r="O63" i="38"/>
  <c r="H10" i="38"/>
  <c r="O19" i="38"/>
  <c r="O20" i="38"/>
  <c r="O22" i="38"/>
  <c r="H29" i="38"/>
  <c r="H31" i="38"/>
  <c r="O36" i="38"/>
  <c r="O38" i="38"/>
  <c r="H47" i="38"/>
  <c r="H49" i="38"/>
  <c r="H50" i="38"/>
  <c r="O52" i="38"/>
  <c r="O53" i="38"/>
  <c r="O55" i="38"/>
  <c r="H63" i="38"/>
  <c r="H67" i="38"/>
  <c r="D41" i="38"/>
  <c r="D41" i="39" s="1"/>
  <c r="C41" i="39" s="1"/>
  <c r="K15" i="38"/>
  <c r="K15" i="39" s="1"/>
  <c r="J15" i="39" s="1"/>
  <c r="H11" i="38"/>
  <c r="H12" i="38"/>
  <c r="H13" i="38"/>
  <c r="H22" i="38"/>
  <c r="H30" i="38"/>
  <c r="H38" i="38"/>
  <c r="H56" i="38"/>
  <c r="N15" i="38"/>
  <c r="O37" i="38"/>
  <c r="N41" i="38"/>
  <c r="O41" i="39" s="1"/>
  <c r="N41" i="39" s="1"/>
  <c r="H19" i="38"/>
  <c r="O23" i="38"/>
  <c r="O24" i="38"/>
  <c r="H27" i="38"/>
  <c r="O31" i="38"/>
  <c r="O32" i="38"/>
  <c r="H35" i="38"/>
  <c r="H45" i="38"/>
  <c r="H46" i="38"/>
  <c r="O48" i="38"/>
  <c r="O49" i="38"/>
  <c r="H53" i="38"/>
  <c r="H54" i="38"/>
  <c r="O56" i="38"/>
  <c r="O57" i="38"/>
  <c r="H61" i="38"/>
  <c r="O64" i="38"/>
  <c r="O66" i="38"/>
  <c r="O67" i="38"/>
  <c r="L70" i="38"/>
  <c r="O35" i="38"/>
  <c r="H9" i="38"/>
  <c r="O10" i="38"/>
  <c r="C70" i="38"/>
  <c r="H16" i="38"/>
  <c r="H20" i="38"/>
  <c r="O21" i="38"/>
  <c r="H24" i="38"/>
  <c r="O25" i="38"/>
  <c r="H28" i="38"/>
  <c r="O29" i="38"/>
  <c r="H32" i="38"/>
  <c r="H36" i="38"/>
  <c r="D65" i="38"/>
  <c r="D65" i="39" s="1"/>
  <c r="C65" i="39" s="1"/>
  <c r="H58" i="38"/>
  <c r="H62" i="38"/>
  <c r="K69" i="38"/>
  <c r="K69" i="39" s="1"/>
  <c r="J69" i="39" s="1"/>
  <c r="H68" i="38"/>
  <c r="E70" i="38"/>
  <c r="D15" i="38"/>
  <c r="D15" i="39" s="1"/>
  <c r="C15" i="39" s="1"/>
  <c r="O9" i="38"/>
  <c r="H14" i="38"/>
  <c r="O16" i="38"/>
  <c r="K41" i="38"/>
  <c r="K41" i="39" s="1"/>
  <c r="J41" i="39" s="1"/>
  <c r="O42" i="38"/>
  <c r="O46" i="38"/>
  <c r="H48" i="38"/>
  <c r="O50" i="38"/>
  <c r="H52" i="38"/>
  <c r="O54" i="38"/>
  <c r="O58" i="38"/>
  <c r="O62" i="38"/>
  <c r="H64" i="38"/>
  <c r="G69" i="38"/>
  <c r="G69" i="39" s="1"/>
  <c r="F69" i="39" s="1"/>
  <c r="O68" i="38"/>
  <c r="C70" i="37"/>
  <c r="N65" i="37"/>
  <c r="Y65" i="11" s="1"/>
  <c r="Z65" i="11" s="1"/>
  <c r="AA65" i="11" s="1"/>
  <c r="H12" i="37"/>
  <c r="H13" i="37"/>
  <c r="H14" i="37"/>
  <c r="D41" i="37"/>
  <c r="L41" i="10" s="1"/>
  <c r="M41" i="10" s="1"/>
  <c r="N41" i="10" s="1"/>
  <c r="O19" i="37"/>
  <c r="O21" i="37"/>
  <c r="O24" i="37"/>
  <c r="H27" i="37"/>
  <c r="H28" i="37"/>
  <c r="H29" i="37"/>
  <c r="H30" i="37"/>
  <c r="O35" i="37"/>
  <c r="O37" i="37"/>
  <c r="K65" i="37"/>
  <c r="L65" i="11" s="1"/>
  <c r="M65" i="11" s="1"/>
  <c r="N65" i="11" s="1"/>
  <c r="H44" i="37"/>
  <c r="H46" i="37"/>
  <c r="H49" i="37"/>
  <c r="O51" i="37"/>
  <c r="O52" i="37"/>
  <c r="O53" i="37"/>
  <c r="O54" i="37"/>
  <c r="H60" i="37"/>
  <c r="H62" i="37"/>
  <c r="D69" i="37"/>
  <c r="L69" i="10" s="1"/>
  <c r="M69" i="10" s="1"/>
  <c r="N69" i="10" s="1"/>
  <c r="O66" i="37"/>
  <c r="D15" i="37"/>
  <c r="L15" i="10" s="1"/>
  <c r="M15" i="10" s="1"/>
  <c r="N15" i="10" s="1"/>
  <c r="O13" i="37"/>
  <c r="K41" i="37"/>
  <c r="L41" i="11" s="1"/>
  <c r="M41" i="11" s="1"/>
  <c r="N41" i="11" s="1"/>
  <c r="H19" i="37"/>
  <c r="H20" i="37"/>
  <c r="H21" i="37"/>
  <c r="H22" i="37"/>
  <c r="O27" i="37"/>
  <c r="O29" i="37"/>
  <c r="O32" i="37"/>
  <c r="H35" i="37"/>
  <c r="H36" i="37"/>
  <c r="H37" i="37"/>
  <c r="H38" i="37"/>
  <c r="O44" i="37"/>
  <c r="O46" i="37"/>
  <c r="H52" i="37"/>
  <c r="H54" i="37"/>
  <c r="H57" i="37"/>
  <c r="O59" i="37"/>
  <c r="O60" i="37"/>
  <c r="O61" i="37"/>
  <c r="O62" i="37"/>
  <c r="H67" i="37"/>
  <c r="H9" i="37"/>
  <c r="G41" i="37"/>
  <c r="Y41" i="10" s="1"/>
  <c r="O16" i="37"/>
  <c r="K69" i="37"/>
  <c r="G15" i="37"/>
  <c r="Y15" i="10" s="1"/>
  <c r="O10" i="37"/>
  <c r="N41" i="37"/>
  <c r="Y41" i="11" s="1"/>
  <c r="Z41" i="11" s="1"/>
  <c r="AA41" i="11" s="1"/>
  <c r="D65" i="37"/>
  <c r="L65" i="10" s="1"/>
  <c r="M65" i="10" s="1"/>
  <c r="N65" i="10" s="1"/>
  <c r="O42" i="37"/>
  <c r="O43" i="37"/>
  <c r="O47" i="37"/>
  <c r="H66" i="37"/>
  <c r="O67" i="37"/>
  <c r="K15" i="37"/>
  <c r="L15" i="11" s="1"/>
  <c r="M15" i="11" s="1"/>
  <c r="N15" i="11" s="1"/>
  <c r="H10" i="37"/>
  <c r="E70" i="37"/>
  <c r="L70" i="37"/>
  <c r="H16" i="37"/>
  <c r="O45" i="37"/>
  <c r="H68" i="37"/>
  <c r="B70" i="37"/>
  <c r="J70" i="37"/>
  <c r="G41" i="38"/>
  <c r="G41" i="39" s="1"/>
  <c r="F41" i="39" s="1"/>
  <c r="H41" i="39" s="1"/>
  <c r="I70" i="38"/>
  <c r="G65" i="37"/>
  <c r="Y65" i="10" s="1"/>
  <c r="G69" i="37"/>
  <c r="Y69" i="10" s="1"/>
  <c r="Z69" i="10" s="1"/>
  <c r="AA69" i="10" s="1"/>
  <c r="G15" i="38"/>
  <c r="G15" i="39" s="1"/>
  <c r="F15" i="39" s="1"/>
  <c r="O17" i="38"/>
  <c r="N65" i="38"/>
  <c r="O65" i="39" s="1"/>
  <c r="N65" i="39" s="1"/>
  <c r="H66" i="38"/>
  <c r="N69" i="38"/>
  <c r="O69" i="39" s="1"/>
  <c r="N69" i="39" s="1"/>
  <c r="P69" i="39" s="1"/>
  <c r="N15" i="37"/>
  <c r="Y15" i="11" s="1"/>
  <c r="Z15" i="11" s="1"/>
  <c r="AA15" i="11" s="1"/>
  <c r="B40" i="35"/>
  <c r="P65" i="39" l="1"/>
  <c r="H69" i="39"/>
  <c r="H15" i="39"/>
  <c r="O69" i="37"/>
  <c r="L69" i="11"/>
  <c r="M69" i="11" s="1"/>
  <c r="N69" i="11" s="1"/>
  <c r="O15" i="39"/>
  <c r="N15" i="39" s="1"/>
  <c r="P15" i="39" s="1"/>
  <c r="O15" i="38"/>
  <c r="P41" i="39"/>
  <c r="H65" i="39"/>
  <c r="D70" i="37"/>
  <c r="L70" i="10" s="1"/>
  <c r="M70" i="10" s="1"/>
  <c r="N70" i="10" s="1"/>
  <c r="H69" i="38"/>
  <c r="O41" i="38"/>
  <c r="O65" i="38"/>
  <c r="H69" i="37"/>
  <c r="H41" i="37"/>
  <c r="O65" i="37"/>
  <c r="H65" i="37"/>
  <c r="H15" i="37"/>
  <c r="D70" i="38"/>
  <c r="D70" i="39" s="1"/>
  <c r="C70" i="39" s="1"/>
  <c r="H65" i="38"/>
  <c r="H41" i="38"/>
  <c r="N70" i="38"/>
  <c r="O70" i="39" s="1"/>
  <c r="N70" i="39" s="1"/>
  <c r="K70" i="38"/>
  <c r="K70" i="39" s="1"/>
  <c r="J70" i="39" s="1"/>
  <c r="O69" i="38"/>
  <c r="O41" i="37"/>
  <c r="K70" i="37"/>
  <c r="L70" i="11" s="1"/>
  <c r="M70" i="11" s="1"/>
  <c r="N70" i="11" s="1"/>
  <c r="G70" i="38"/>
  <c r="G70" i="39" s="1"/>
  <c r="F70" i="39" s="1"/>
  <c r="H70" i="39" s="1"/>
  <c r="H15" i="38"/>
  <c r="G70" i="37"/>
  <c r="Y70" i="10" s="1"/>
  <c r="O15" i="37"/>
  <c r="N70" i="37"/>
  <c r="Y70" i="11" s="1"/>
  <c r="Z70" i="11" s="1"/>
  <c r="AA70" i="11" s="1"/>
  <c r="P70" i="39" l="1"/>
  <c r="O70" i="38"/>
  <c r="H70" i="38"/>
  <c r="H70" i="37"/>
  <c r="O70" i="37"/>
  <c r="D27" i="2" l="1"/>
  <c r="C27" i="2"/>
  <c r="K38" i="35"/>
  <c r="F18" i="35" l="1"/>
  <c r="G37" i="35" s="1"/>
  <c r="E18" i="35"/>
  <c r="G36" i="35"/>
  <c r="F36" i="35"/>
  <c r="D36" i="35"/>
  <c r="C36" i="35"/>
  <c r="H30" i="35"/>
  <c r="G30" i="35"/>
  <c r="D18" i="35"/>
  <c r="D37" i="35" s="1"/>
  <c r="C18" i="35"/>
  <c r="C37" i="35" l="1"/>
  <c r="I37" i="35" s="1"/>
  <c r="F37" i="35"/>
  <c r="H37" i="35" s="1"/>
  <c r="H36" i="35"/>
  <c r="D39" i="35"/>
  <c r="G39" i="35"/>
  <c r="E36" i="35"/>
  <c r="I36" i="35"/>
  <c r="J36" i="35"/>
  <c r="G18" i="35"/>
  <c r="B2" i="35"/>
  <c r="C39" i="35" l="1"/>
  <c r="H12" i="35"/>
  <c r="H14" i="35"/>
  <c r="H16" i="35"/>
  <c r="H15" i="35"/>
  <c r="H13" i="35"/>
  <c r="K36" i="35"/>
  <c r="F39" i="35"/>
  <c r="E37" i="35"/>
  <c r="C22" i="2" s="1"/>
  <c r="J37" i="35"/>
  <c r="E21" i="2"/>
  <c r="B67" i="3"/>
  <c r="C67" i="3"/>
  <c r="D67" i="3"/>
  <c r="E67" i="3"/>
  <c r="E16" i="2"/>
  <c r="E15" i="2"/>
  <c r="A3" i="24"/>
  <c r="M39" i="25"/>
  <c r="A72" i="33"/>
  <c r="A71" i="33"/>
  <c r="A3" i="33"/>
  <c r="I1" i="5"/>
  <c r="F66" i="3"/>
  <c r="F65" i="3"/>
  <c r="F64" i="3"/>
  <c r="F62" i="3"/>
  <c r="F61" i="3"/>
  <c r="F60" i="3"/>
  <c r="F59" i="3"/>
  <c r="F58" i="3"/>
  <c r="F57" i="3"/>
  <c r="F56" i="3"/>
  <c r="F55" i="3"/>
  <c r="F54" i="3"/>
  <c r="F53" i="3"/>
  <c r="F52" i="3"/>
  <c r="F51" i="3"/>
  <c r="F50" i="3"/>
  <c r="F49" i="3"/>
  <c r="F48" i="3"/>
  <c r="F47" i="3"/>
  <c r="F46" i="3"/>
  <c r="F45" i="3"/>
  <c r="F44" i="3"/>
  <c r="F43" i="3"/>
  <c r="F42" i="3"/>
  <c r="F41" i="3"/>
  <c r="F40" i="3"/>
  <c r="F38" i="3"/>
  <c r="F37" i="3"/>
  <c r="F36" i="3"/>
  <c r="F35" i="3"/>
  <c r="F34" i="3"/>
  <c r="F33" i="3"/>
  <c r="F32" i="3"/>
  <c r="F31" i="3"/>
  <c r="F30" i="3"/>
  <c r="F29" i="3"/>
  <c r="F28" i="3"/>
  <c r="F27" i="3"/>
  <c r="F26" i="3"/>
  <c r="F25" i="3"/>
  <c r="F24" i="3"/>
  <c r="F23" i="3"/>
  <c r="F22" i="3"/>
  <c r="F21" i="3"/>
  <c r="F20" i="3"/>
  <c r="F19" i="3"/>
  <c r="F18" i="3"/>
  <c r="F14" i="3"/>
  <c r="F12" i="3"/>
  <c r="F11" i="3"/>
  <c r="F10" i="3"/>
  <c r="F9" i="3"/>
  <c r="F8" i="3"/>
  <c r="F7" i="3"/>
  <c r="E63" i="3"/>
  <c r="E39" i="3"/>
  <c r="E13" i="3"/>
  <c r="C63" i="3"/>
  <c r="C39" i="3"/>
  <c r="C13" i="3"/>
  <c r="B63" i="3"/>
  <c r="B39" i="3"/>
  <c r="B13" i="3"/>
  <c r="D63" i="3"/>
  <c r="D39" i="3"/>
  <c r="D13" i="3"/>
  <c r="G14" i="2"/>
  <c r="F14" i="2"/>
  <c r="D14" i="2"/>
  <c r="C14" i="2"/>
  <c r="G19" i="2"/>
  <c r="G24" i="2" s="1"/>
  <c r="F19" i="2"/>
  <c r="F24" i="2" s="1"/>
  <c r="D19" i="2"/>
  <c r="D24" i="2" s="1"/>
  <c r="C19" i="2"/>
  <c r="C24" i="2" s="1"/>
  <c r="H72" i="25"/>
  <c r="H3" i="25"/>
  <c r="B46" i="23"/>
  <c r="B4" i="23"/>
  <c r="H13" i="2"/>
  <c r="A4" i="3"/>
  <c r="H1" i="24"/>
  <c r="E1" i="23"/>
  <c r="P1" i="25"/>
  <c r="D3" i="7"/>
  <c r="B36" i="7"/>
  <c r="F1" i="3"/>
  <c r="Z1" i="10"/>
  <c r="A3" i="10"/>
  <c r="S15" i="10"/>
  <c r="Z15" i="10" s="1"/>
  <c r="AA15" i="10" s="1"/>
  <c r="S41" i="10"/>
  <c r="Z41" i="10" s="1"/>
  <c r="AA41" i="10" s="1"/>
  <c r="S65" i="10"/>
  <c r="Z65" i="10" s="1"/>
  <c r="AA65" i="10" s="1"/>
  <c r="A71" i="10"/>
  <c r="Z1" i="11"/>
  <c r="A3" i="11"/>
  <c r="A71" i="11"/>
  <c r="A14" i="1"/>
  <c r="I1" i="12"/>
  <c r="A13" i="12"/>
  <c r="A13" i="22"/>
  <c r="A33" i="22"/>
  <c r="A34" i="22"/>
  <c r="A16" i="26"/>
  <c r="G1" i="13"/>
  <c r="A4" i="13"/>
  <c r="B15" i="13"/>
  <c r="C15" i="13"/>
  <c r="F15" i="13"/>
  <c r="G15" i="13"/>
  <c r="B41" i="13"/>
  <c r="C41" i="13"/>
  <c r="F41" i="13"/>
  <c r="G41" i="13"/>
  <c r="B65" i="13"/>
  <c r="C65" i="13"/>
  <c r="F65" i="13"/>
  <c r="G65" i="13"/>
  <c r="B69" i="13"/>
  <c r="C69" i="13"/>
  <c r="F69" i="13"/>
  <c r="G69" i="13"/>
  <c r="A71" i="13"/>
  <c r="H71" i="13"/>
  <c r="H73"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E14" i="23"/>
  <c r="E15" i="23"/>
  <c r="E16" i="23"/>
  <c r="E29" i="23"/>
  <c r="C16" i="24"/>
  <c r="G16" i="24"/>
  <c r="C42" i="24"/>
  <c r="G42" i="24"/>
  <c r="C66" i="24"/>
  <c r="G66" i="24"/>
  <c r="C70" i="24"/>
  <c r="G70" i="24"/>
  <c r="A77" i="24"/>
  <c r="G1" i="25"/>
  <c r="G7" i="25"/>
  <c r="G8" i="25"/>
  <c r="G9" i="25"/>
  <c r="D10" i="25"/>
  <c r="G10" i="25"/>
  <c r="D11" i="25"/>
  <c r="G11" i="25"/>
  <c r="D12" i="25"/>
  <c r="G12" i="25"/>
  <c r="C13" i="25"/>
  <c r="D13" i="25" s="1"/>
  <c r="F13" i="25"/>
  <c r="G13" i="25" s="1"/>
  <c r="I13" i="25"/>
  <c r="M13" i="25"/>
  <c r="D14" i="25"/>
  <c r="G14" i="25"/>
  <c r="D15" i="25"/>
  <c r="G15" i="25"/>
  <c r="D16" i="25"/>
  <c r="G16" i="25"/>
  <c r="D17" i="25"/>
  <c r="G17" i="25"/>
  <c r="D18" i="25"/>
  <c r="G18" i="25"/>
  <c r="D19" i="25"/>
  <c r="G19" i="25"/>
  <c r="D20" i="25"/>
  <c r="G20" i="25"/>
  <c r="D21" i="25"/>
  <c r="G21" i="25"/>
  <c r="D22" i="25"/>
  <c r="G22" i="25"/>
  <c r="D23" i="25"/>
  <c r="G23" i="25"/>
  <c r="D24" i="25"/>
  <c r="G24" i="25"/>
  <c r="D25" i="25"/>
  <c r="G25" i="25"/>
  <c r="D26" i="25"/>
  <c r="G26" i="25"/>
  <c r="D27" i="25"/>
  <c r="G27" i="25"/>
  <c r="D28" i="25"/>
  <c r="G28" i="25"/>
  <c r="D29" i="25"/>
  <c r="G29" i="25"/>
  <c r="D30" i="25"/>
  <c r="G30" i="25"/>
  <c r="D31" i="25"/>
  <c r="G31" i="25"/>
  <c r="D32" i="25"/>
  <c r="G32" i="25"/>
  <c r="D33" i="25"/>
  <c r="G33" i="25"/>
  <c r="D34" i="25"/>
  <c r="G34" i="25"/>
  <c r="D35" i="25"/>
  <c r="G35" i="25"/>
  <c r="D36" i="25"/>
  <c r="G36" i="25"/>
  <c r="D37" i="25"/>
  <c r="G37" i="25"/>
  <c r="G38" i="25"/>
  <c r="C39" i="25"/>
  <c r="D39" i="25" s="1"/>
  <c r="F39" i="25"/>
  <c r="G39" i="25" s="1"/>
  <c r="D40" i="25"/>
  <c r="G40" i="25"/>
  <c r="D41" i="25"/>
  <c r="G41" i="25"/>
  <c r="D42" i="25"/>
  <c r="G42" i="25"/>
  <c r="D43" i="25"/>
  <c r="G43" i="25"/>
  <c r="D44" i="25"/>
  <c r="G44" i="25"/>
  <c r="D45" i="25"/>
  <c r="G45" i="25"/>
  <c r="D46" i="25"/>
  <c r="G46" i="25"/>
  <c r="D47" i="25"/>
  <c r="G47" i="25"/>
  <c r="D48" i="25"/>
  <c r="G48" i="25"/>
  <c r="D49" i="25"/>
  <c r="G49" i="25"/>
  <c r="D50" i="25"/>
  <c r="G50" i="25"/>
  <c r="D51" i="25"/>
  <c r="G51" i="25"/>
  <c r="D52" i="25"/>
  <c r="G52" i="25"/>
  <c r="D53" i="25"/>
  <c r="G53" i="25"/>
  <c r="D54" i="25"/>
  <c r="G54" i="25"/>
  <c r="D55" i="25"/>
  <c r="G55" i="25"/>
  <c r="D56" i="25"/>
  <c r="G56" i="25"/>
  <c r="D57" i="25"/>
  <c r="G57" i="25"/>
  <c r="D58" i="25"/>
  <c r="G58" i="25"/>
  <c r="D59" i="25"/>
  <c r="G59" i="25"/>
  <c r="D60" i="25"/>
  <c r="G60" i="25"/>
  <c r="D61" i="25"/>
  <c r="G61" i="25"/>
  <c r="D62" i="25"/>
  <c r="G62" i="25"/>
  <c r="C63" i="25"/>
  <c r="D63" i="25" s="1"/>
  <c r="F63" i="25"/>
  <c r="G63" i="25" s="1"/>
  <c r="I63" i="25"/>
  <c r="M63" i="25"/>
  <c r="D64" i="25"/>
  <c r="G64" i="25"/>
  <c r="D65" i="25"/>
  <c r="G65" i="25"/>
  <c r="D66" i="25"/>
  <c r="G66" i="25"/>
  <c r="C67" i="25"/>
  <c r="D67" i="25" s="1"/>
  <c r="F67" i="25"/>
  <c r="I67" i="25"/>
  <c r="M67" i="25"/>
  <c r="B86" i="25"/>
  <c r="C86" i="25"/>
  <c r="C94" i="25" s="1"/>
  <c r="B87" i="25"/>
  <c r="B95" i="25" s="1"/>
  <c r="C87" i="25"/>
  <c r="A3" i="5"/>
  <c r="F1" i="2"/>
  <c r="E2" i="2"/>
  <c r="H7" i="2"/>
  <c r="H8" i="2"/>
  <c r="H9" i="2"/>
  <c r="H10" i="2"/>
  <c r="H11" i="2"/>
  <c r="H12" i="2"/>
  <c r="H15" i="2"/>
  <c r="H16" i="2"/>
  <c r="E17" i="2"/>
  <c r="H17" i="2"/>
  <c r="E18" i="2"/>
  <c r="H18" i="2"/>
  <c r="H21" i="2"/>
  <c r="B28" i="2"/>
  <c r="I68" i="25" l="1"/>
  <c r="C70" i="13"/>
  <c r="C71" i="24"/>
  <c r="J39" i="35"/>
  <c r="K37" i="35"/>
  <c r="B6" i="35" s="1"/>
  <c r="E35" i="23"/>
  <c r="B47" i="23"/>
  <c r="C26" i="2"/>
  <c r="D24" i="39"/>
  <c r="C24" i="39" s="1"/>
  <c r="H24" i="39" s="1"/>
  <c r="D24" i="11"/>
  <c r="D22" i="2"/>
  <c r="D36" i="23" s="1"/>
  <c r="D37" i="23" s="1"/>
  <c r="D24" i="9"/>
  <c r="D24" i="10"/>
  <c r="E33" i="23"/>
  <c r="D69" i="13"/>
  <c r="E69" i="13" s="1"/>
  <c r="H69" i="13"/>
  <c r="I69" i="13" s="1"/>
  <c r="H65" i="13"/>
  <c r="I65" i="13" s="1"/>
  <c r="D65" i="13"/>
  <c r="E65" i="13" s="1"/>
  <c r="D41" i="13"/>
  <c r="E41" i="13" s="1"/>
  <c r="H41" i="13"/>
  <c r="I41" i="13" s="1"/>
  <c r="H15" i="13"/>
  <c r="I15" i="13" s="1"/>
  <c r="H39" i="35"/>
  <c r="E39" i="35"/>
  <c r="I39" i="35"/>
  <c r="H38" i="5"/>
  <c r="I38" i="5" s="1"/>
  <c r="H57" i="5"/>
  <c r="D49" i="5"/>
  <c r="D21" i="5"/>
  <c r="B23" i="24" s="1"/>
  <c r="D29" i="5"/>
  <c r="D37" i="5"/>
  <c r="D32" i="5"/>
  <c r="H9" i="5"/>
  <c r="I9" i="5" s="1"/>
  <c r="H32" i="5"/>
  <c r="H34" i="5"/>
  <c r="H47" i="5"/>
  <c r="H49" i="5"/>
  <c r="H59" i="5"/>
  <c r="H66" i="5"/>
  <c r="D8" i="5"/>
  <c r="D12" i="5"/>
  <c r="B14" i="24" s="1"/>
  <c r="D17" i="5"/>
  <c r="B19" i="24" s="1"/>
  <c r="B27" i="24"/>
  <c r="D33" i="5"/>
  <c r="D46" i="5"/>
  <c r="B48" i="24" s="1"/>
  <c r="D50" i="5"/>
  <c r="D54" i="5"/>
  <c r="D62" i="5"/>
  <c r="H11" i="5"/>
  <c r="I11" i="5" s="1"/>
  <c r="H16" i="5"/>
  <c r="H18" i="5"/>
  <c r="H20" i="5"/>
  <c r="H22" i="5"/>
  <c r="H24" i="5"/>
  <c r="H26" i="5"/>
  <c r="H28" i="5"/>
  <c r="H30" i="5"/>
  <c r="H36" i="5"/>
  <c r="H43" i="5"/>
  <c r="H61" i="5"/>
  <c r="H63" i="5"/>
  <c r="D11" i="5"/>
  <c r="D16" i="5"/>
  <c r="B18" i="24" s="1"/>
  <c r="D20" i="5"/>
  <c r="D28" i="5"/>
  <c r="B30" i="24" s="1"/>
  <c r="D36" i="5"/>
  <c r="D41" i="5"/>
  <c r="B43" i="24" s="1"/>
  <c r="D45" i="5"/>
  <c r="D53" i="5"/>
  <c r="D57" i="5"/>
  <c r="D61" i="5"/>
  <c r="B63" i="24" s="1"/>
  <c r="D66" i="5"/>
  <c r="D10" i="5"/>
  <c r="B12" i="24" s="1"/>
  <c r="D44" i="5"/>
  <c r="B46" i="24" s="1"/>
  <c r="D48" i="5"/>
  <c r="B50" i="24" s="1"/>
  <c r="D52" i="5"/>
  <c r="B54" i="24" s="1"/>
  <c r="D56" i="5"/>
  <c r="B58" i="24" s="1"/>
  <c r="D60" i="5"/>
  <c r="B62" i="24" s="1"/>
  <c r="D9" i="5"/>
  <c r="B11" i="24" s="1"/>
  <c r="D13" i="5"/>
  <c r="D18" i="5"/>
  <c r="B20" i="24" s="1"/>
  <c r="D22" i="5"/>
  <c r="D26" i="5"/>
  <c r="B28" i="24" s="1"/>
  <c r="D43" i="5"/>
  <c r="B45" i="24" s="1"/>
  <c r="D47" i="5"/>
  <c r="D51" i="5"/>
  <c r="D59" i="5"/>
  <c r="D63" i="5"/>
  <c r="B65" i="24" s="1"/>
  <c r="H10" i="5"/>
  <c r="I10" i="5" s="1"/>
  <c r="H12" i="5"/>
  <c r="H17" i="5"/>
  <c r="H21" i="5"/>
  <c r="H25" i="5"/>
  <c r="H27" i="5"/>
  <c r="H31" i="5"/>
  <c r="H39" i="5"/>
  <c r="I39" i="5" s="1"/>
  <c r="H42" i="5"/>
  <c r="H44" i="5"/>
  <c r="H46" i="5"/>
  <c r="H48" i="5"/>
  <c r="H50" i="5"/>
  <c r="H52" i="5"/>
  <c r="H54" i="5"/>
  <c r="H56" i="5"/>
  <c r="H58" i="5"/>
  <c r="H60" i="5"/>
  <c r="H62" i="5"/>
  <c r="H67" i="5"/>
  <c r="D58" i="5"/>
  <c r="H13" i="5"/>
  <c r="H45" i="5"/>
  <c r="H51" i="5"/>
  <c r="H53" i="5"/>
  <c r="H55" i="5"/>
  <c r="D19" i="5"/>
  <c r="B21" i="24" s="1"/>
  <c r="D23" i="5"/>
  <c r="D65" i="5"/>
  <c r="H15" i="5"/>
  <c r="H19" i="5"/>
  <c r="H23" i="5"/>
  <c r="H29" i="5"/>
  <c r="H33" i="5"/>
  <c r="H35" i="5"/>
  <c r="H37" i="5"/>
  <c r="H65" i="5"/>
  <c r="G70" i="13"/>
  <c r="F70" i="13"/>
  <c r="H41" i="5"/>
  <c r="H8" i="5"/>
  <c r="I8" i="5" s="1"/>
  <c r="D67" i="5"/>
  <c r="B69" i="24" s="1"/>
  <c r="D55" i="5"/>
  <c r="B57" i="24" s="1"/>
  <c r="D42" i="5"/>
  <c r="B44" i="24" s="1"/>
  <c r="D27" i="5"/>
  <c r="B29" i="24" s="1"/>
  <c r="D39" i="5"/>
  <c r="D30" i="5"/>
  <c r="D34" i="5"/>
  <c r="B36" i="24" s="1"/>
  <c r="D38" i="5"/>
  <c r="D31" i="5"/>
  <c r="B33" i="24" s="1"/>
  <c r="D35" i="5"/>
  <c r="B37" i="24" s="1"/>
  <c r="D15" i="5"/>
  <c r="D69" i="3"/>
  <c r="F67" i="3"/>
  <c r="F13" i="3"/>
  <c r="F63" i="3"/>
  <c r="C68" i="25"/>
  <c r="D68" i="25" s="1"/>
  <c r="C69" i="3"/>
  <c r="E34" i="23"/>
  <c r="F26" i="2"/>
  <c r="D26" i="2"/>
  <c r="H14" i="2"/>
  <c r="G26" i="2"/>
  <c r="H19" i="2"/>
  <c r="H24" i="2" s="1"/>
  <c r="E14" i="2"/>
  <c r="M68" i="25"/>
  <c r="B94" i="25"/>
  <c r="D86" i="25"/>
  <c r="D15" i="13"/>
  <c r="E15" i="13" s="1"/>
  <c r="B70" i="13"/>
  <c r="B69" i="3"/>
  <c r="E69" i="3"/>
  <c r="C95" i="25"/>
  <c r="D95" i="25"/>
  <c r="F39" i="3"/>
  <c r="G67" i="25"/>
  <c r="F68" i="25"/>
  <c r="G68" i="25" s="1"/>
  <c r="E19" i="2"/>
  <c r="E24" i="2" s="1"/>
  <c r="E19" i="23"/>
  <c r="G71" i="24"/>
  <c r="S70" i="10"/>
  <c r="Z70" i="10" s="1"/>
  <c r="AA70" i="10" s="1"/>
  <c r="B37" i="2" l="1"/>
  <c r="B7" i="23"/>
  <c r="F19" i="23"/>
  <c r="F18" i="23"/>
  <c r="F17" i="23"/>
  <c r="B41" i="24"/>
  <c r="J38" i="25" s="1"/>
  <c r="E39" i="5"/>
  <c r="H40" i="5"/>
  <c r="F16" i="23"/>
  <c r="F15" i="23"/>
  <c r="H68" i="5"/>
  <c r="D68" i="5"/>
  <c r="E68" i="5" s="1"/>
  <c r="F14" i="23"/>
  <c r="B17" i="24"/>
  <c r="J14" i="25" s="1"/>
  <c r="D40" i="5"/>
  <c r="E40" i="5" s="1"/>
  <c r="E24" i="9"/>
  <c r="E24" i="10"/>
  <c r="M24" i="10" s="1"/>
  <c r="N24" i="10" s="1"/>
  <c r="E24" i="11"/>
  <c r="M24" i="11" s="1"/>
  <c r="N24" i="11" s="1"/>
  <c r="E22" i="2"/>
  <c r="B40" i="24"/>
  <c r="E40" i="24" s="1"/>
  <c r="E38" i="5"/>
  <c r="C36" i="23"/>
  <c r="C37" i="23" s="1"/>
  <c r="H70" i="13"/>
  <c r="I70" i="13" s="1"/>
  <c r="D70" i="13"/>
  <c r="E70" i="13" s="1"/>
  <c r="E36" i="23"/>
  <c r="E37" i="23" s="1"/>
  <c r="B9" i="23" s="1"/>
  <c r="J30" i="25"/>
  <c r="L30" i="25"/>
  <c r="D33" i="24"/>
  <c r="E33" i="24"/>
  <c r="J66" i="25"/>
  <c r="L66" i="25"/>
  <c r="D69" i="24"/>
  <c r="E69" i="24"/>
  <c r="F39" i="24"/>
  <c r="F25" i="24"/>
  <c r="E23" i="5"/>
  <c r="B25" i="24"/>
  <c r="F53" i="24"/>
  <c r="I58" i="5"/>
  <c r="F60" i="24"/>
  <c r="I50" i="5"/>
  <c r="F52" i="24"/>
  <c r="I42" i="5"/>
  <c r="F44" i="24"/>
  <c r="F27" i="24"/>
  <c r="F12" i="24"/>
  <c r="E47" i="5"/>
  <c r="B49" i="24"/>
  <c r="L17" i="25"/>
  <c r="E20" i="24"/>
  <c r="D20" i="24"/>
  <c r="J17" i="25"/>
  <c r="J55" i="25"/>
  <c r="L55" i="25"/>
  <c r="D58" i="24"/>
  <c r="E58" i="24"/>
  <c r="J9" i="25"/>
  <c r="L9" i="25"/>
  <c r="D12" i="24"/>
  <c r="E12" i="24"/>
  <c r="E53" i="5"/>
  <c r="B55" i="24"/>
  <c r="L27" i="25"/>
  <c r="D30" i="24"/>
  <c r="E30" i="24"/>
  <c r="J27" i="25"/>
  <c r="E11" i="5"/>
  <c r="B13" i="24"/>
  <c r="I36" i="5"/>
  <c r="F38" i="24"/>
  <c r="I24" i="5"/>
  <c r="F26" i="24"/>
  <c r="F18" i="24"/>
  <c r="E50" i="5"/>
  <c r="B52" i="24"/>
  <c r="J16" i="25"/>
  <c r="L16" i="25"/>
  <c r="E19" i="24"/>
  <c r="D19" i="24"/>
  <c r="F61" i="24"/>
  <c r="I32" i="5"/>
  <c r="F34" i="24"/>
  <c r="E29" i="5"/>
  <c r="B31" i="24"/>
  <c r="D40" i="24"/>
  <c r="J37" i="25"/>
  <c r="J26" i="25"/>
  <c r="L26" i="25"/>
  <c r="D29" i="24"/>
  <c r="E29" i="24"/>
  <c r="F10" i="24"/>
  <c r="F37" i="24"/>
  <c r="F21" i="24"/>
  <c r="J18" i="25"/>
  <c r="L18" i="25"/>
  <c r="D21" i="24"/>
  <c r="E21" i="24"/>
  <c r="F47" i="24"/>
  <c r="F69" i="24"/>
  <c r="F58" i="24"/>
  <c r="F50" i="24"/>
  <c r="F41" i="24"/>
  <c r="I21" i="5"/>
  <c r="F23" i="24"/>
  <c r="L62" i="25"/>
  <c r="J62" i="25"/>
  <c r="D65" i="24"/>
  <c r="E65" i="24"/>
  <c r="L42" i="25"/>
  <c r="D45" i="24"/>
  <c r="J42" i="25"/>
  <c r="E45" i="24"/>
  <c r="E13" i="5"/>
  <c r="B15" i="24"/>
  <c r="J51" i="25"/>
  <c r="L51" i="25"/>
  <c r="D54" i="24"/>
  <c r="E54" i="24"/>
  <c r="E66" i="5"/>
  <c r="B68" i="24"/>
  <c r="E45" i="5"/>
  <c r="B47" i="24"/>
  <c r="B26" i="24"/>
  <c r="I63" i="5"/>
  <c r="F65" i="24"/>
  <c r="I30" i="5"/>
  <c r="F32" i="24"/>
  <c r="I22" i="5"/>
  <c r="F24" i="24"/>
  <c r="F13" i="24"/>
  <c r="J45" i="25"/>
  <c r="L45" i="25"/>
  <c r="E48" i="24"/>
  <c r="D48" i="24"/>
  <c r="J11" i="25"/>
  <c r="L11" i="25"/>
  <c r="D14" i="24"/>
  <c r="E14" i="24"/>
  <c r="F51" i="24"/>
  <c r="F11" i="24"/>
  <c r="J20" i="25"/>
  <c r="L20" i="25"/>
  <c r="E23" i="24"/>
  <c r="D23" i="24"/>
  <c r="I57" i="5"/>
  <c r="F59" i="24"/>
  <c r="D17" i="24"/>
  <c r="L33" i="25"/>
  <c r="D36" i="24"/>
  <c r="E36" i="24"/>
  <c r="J33" i="25"/>
  <c r="J41" i="25"/>
  <c r="L41" i="25"/>
  <c r="E44" i="24"/>
  <c r="D44" i="24"/>
  <c r="F43" i="24"/>
  <c r="F35" i="24"/>
  <c r="F17" i="24"/>
  <c r="I55" i="5"/>
  <c r="F57" i="24"/>
  <c r="F15" i="24"/>
  <c r="F64" i="24"/>
  <c r="F56" i="24"/>
  <c r="I46" i="5"/>
  <c r="F48" i="24"/>
  <c r="I31" i="5"/>
  <c r="F33" i="24"/>
  <c r="I17" i="5"/>
  <c r="F19" i="24"/>
  <c r="E59" i="5"/>
  <c r="B61" i="24"/>
  <c r="L25" i="25"/>
  <c r="D28" i="24"/>
  <c r="J25" i="25"/>
  <c r="E28" i="24"/>
  <c r="L8" i="25"/>
  <c r="D11" i="24"/>
  <c r="E11" i="24"/>
  <c r="J8" i="25"/>
  <c r="J47" i="25"/>
  <c r="L47" i="25"/>
  <c r="E50" i="24"/>
  <c r="D50" i="24"/>
  <c r="L60" i="25"/>
  <c r="E63" i="24"/>
  <c r="J60" i="25"/>
  <c r="D63" i="24"/>
  <c r="J40" i="25"/>
  <c r="D43" i="24"/>
  <c r="E43" i="24"/>
  <c r="E20" i="5"/>
  <c r="B22" i="24"/>
  <c r="F63" i="24"/>
  <c r="I28" i="5"/>
  <c r="F30" i="24"/>
  <c r="I20" i="5"/>
  <c r="F22" i="24"/>
  <c r="E62" i="5"/>
  <c r="B64" i="24"/>
  <c r="E33" i="5"/>
  <c r="B35" i="24"/>
  <c r="E8" i="5"/>
  <c r="B10" i="24"/>
  <c r="D10" i="24" s="1"/>
  <c r="F49" i="24"/>
  <c r="E32" i="5"/>
  <c r="B34" i="24"/>
  <c r="E49" i="5"/>
  <c r="B51" i="24"/>
  <c r="F40" i="24"/>
  <c r="J34" i="25"/>
  <c r="L34" i="25"/>
  <c r="D37" i="24"/>
  <c r="E37" i="24"/>
  <c r="E30" i="5"/>
  <c r="B32" i="24"/>
  <c r="L54" i="25"/>
  <c r="J54" i="25"/>
  <c r="D57" i="24"/>
  <c r="E57" i="24"/>
  <c r="I65" i="5"/>
  <c r="F67" i="24"/>
  <c r="F31" i="24"/>
  <c r="E65" i="5"/>
  <c r="B67" i="24"/>
  <c r="F55" i="24"/>
  <c r="E58" i="5"/>
  <c r="B60" i="24"/>
  <c r="F62" i="24"/>
  <c r="F54" i="24"/>
  <c r="F46" i="24"/>
  <c r="F29" i="24"/>
  <c r="I12" i="5"/>
  <c r="F14" i="24"/>
  <c r="E51" i="5"/>
  <c r="B53" i="24"/>
  <c r="E22" i="5"/>
  <c r="B24" i="24"/>
  <c r="J59" i="25"/>
  <c r="L59" i="25"/>
  <c r="D62" i="24"/>
  <c r="E62" i="24"/>
  <c r="J43" i="25"/>
  <c r="L43" i="25"/>
  <c r="E46" i="24"/>
  <c r="D46" i="24"/>
  <c r="E57" i="5"/>
  <c r="B59" i="24"/>
  <c r="E36" i="5"/>
  <c r="B38" i="24"/>
  <c r="L15" i="25"/>
  <c r="J15" i="25"/>
  <c r="D18" i="24"/>
  <c r="E18" i="24"/>
  <c r="F45" i="24"/>
  <c r="I26" i="5"/>
  <c r="F28" i="24"/>
  <c r="F20" i="24"/>
  <c r="E54" i="5"/>
  <c r="B56" i="24"/>
  <c r="J24" i="25"/>
  <c r="L24" i="25"/>
  <c r="E27" i="24"/>
  <c r="D27" i="24"/>
  <c r="F68" i="24"/>
  <c r="I34" i="5"/>
  <c r="F36" i="24"/>
  <c r="E37" i="5"/>
  <c r="B39" i="24"/>
  <c r="K39" i="35"/>
  <c r="E17" i="5"/>
  <c r="I16" i="5"/>
  <c r="E28" i="5"/>
  <c r="I56" i="5"/>
  <c r="I51" i="5"/>
  <c r="I35" i="5"/>
  <c r="E18" i="5"/>
  <c r="I47" i="5"/>
  <c r="E16" i="5"/>
  <c r="E67" i="5"/>
  <c r="I19" i="5"/>
  <c r="I43" i="5"/>
  <c r="I66" i="5"/>
  <c r="E19" i="5"/>
  <c r="E34" i="5"/>
  <c r="D14" i="5"/>
  <c r="E46" i="5"/>
  <c r="E12" i="5"/>
  <c r="E9" i="5"/>
  <c r="I49" i="5"/>
  <c r="I62" i="5"/>
  <c r="I18" i="5"/>
  <c r="E25" i="5"/>
  <c r="E26" i="5"/>
  <c r="I41" i="5"/>
  <c r="I13" i="5"/>
  <c r="E48" i="5"/>
  <c r="I54" i="5"/>
  <c r="E21" i="5"/>
  <c r="I37" i="5"/>
  <c r="I23" i="5"/>
  <c r="I67" i="5"/>
  <c r="E10" i="5"/>
  <c r="E61" i="5"/>
  <c r="E43" i="5"/>
  <c r="I48" i="5"/>
  <c r="I59" i="5"/>
  <c r="E52" i="5"/>
  <c r="E63" i="5"/>
  <c r="I53" i="5"/>
  <c r="I25" i="5"/>
  <c r="I61" i="5"/>
  <c r="E56" i="5"/>
  <c r="E41" i="5"/>
  <c r="I33" i="5"/>
  <c r="I15" i="5"/>
  <c r="I52" i="5"/>
  <c r="I44" i="5"/>
  <c r="I45" i="5"/>
  <c r="E27" i="5"/>
  <c r="E60" i="5"/>
  <c r="E44" i="5"/>
  <c r="I27" i="5"/>
  <c r="I29" i="5"/>
  <c r="I60" i="5"/>
  <c r="H64" i="5"/>
  <c r="E55" i="5"/>
  <c r="I14" i="5"/>
  <c r="H14" i="5"/>
  <c r="E42" i="5"/>
  <c r="D64" i="5"/>
  <c r="B66" i="24" s="1"/>
  <c r="B42" i="24"/>
  <c r="E15" i="5"/>
  <c r="E31" i="5"/>
  <c r="E35" i="5"/>
  <c r="F69" i="3"/>
  <c r="H26" i="2"/>
  <c r="I24" i="2" s="1"/>
  <c r="E26" i="2"/>
  <c r="C22" i="7"/>
  <c r="D22" i="7"/>
  <c r="D41" i="24" l="1"/>
  <c r="E17" i="24"/>
  <c r="E41" i="24"/>
  <c r="B70" i="24"/>
  <c r="D70" i="24" s="1"/>
  <c r="I19" i="2"/>
  <c r="I7" i="2"/>
  <c r="I14" i="2"/>
  <c r="N37" i="25"/>
  <c r="H40" i="24"/>
  <c r="I40" i="24"/>
  <c r="J61" i="25"/>
  <c r="L61" i="25"/>
  <c r="E64" i="24"/>
  <c r="D64" i="24"/>
  <c r="L19" i="25"/>
  <c r="D22" i="24"/>
  <c r="E22" i="24"/>
  <c r="J19" i="25"/>
  <c r="N54" i="25"/>
  <c r="P54" i="25"/>
  <c r="H57" i="24"/>
  <c r="I57" i="24"/>
  <c r="N21" i="25"/>
  <c r="P21" i="25"/>
  <c r="I24" i="24"/>
  <c r="H24" i="24"/>
  <c r="I41" i="24"/>
  <c r="N38" i="25"/>
  <c r="H41" i="24"/>
  <c r="P55" i="25"/>
  <c r="N55" i="25"/>
  <c r="H58" i="24"/>
  <c r="I58" i="24"/>
  <c r="N44" i="25"/>
  <c r="P44" i="25"/>
  <c r="H47" i="24"/>
  <c r="I47" i="24"/>
  <c r="I37" i="24"/>
  <c r="N34" i="25"/>
  <c r="H37" i="24"/>
  <c r="N35" i="25"/>
  <c r="I38" i="24"/>
  <c r="H38" i="24"/>
  <c r="L52" i="25"/>
  <c r="E55" i="24"/>
  <c r="J52" i="25"/>
  <c r="D55" i="24"/>
  <c r="N9" i="25"/>
  <c r="P57" i="25"/>
  <c r="H60" i="24"/>
  <c r="I60" i="24"/>
  <c r="N57" i="25"/>
  <c r="P36" i="25"/>
  <c r="I39" i="24"/>
  <c r="H39" i="24"/>
  <c r="N36" i="25"/>
  <c r="I68" i="5"/>
  <c r="F70" i="24"/>
  <c r="N33" i="25"/>
  <c r="P33" i="25"/>
  <c r="I36" i="24"/>
  <c r="H36" i="24"/>
  <c r="J53" i="25"/>
  <c r="L53" i="25"/>
  <c r="E56" i="24"/>
  <c r="D56" i="24"/>
  <c r="N25" i="25"/>
  <c r="P25" i="25"/>
  <c r="I28" i="24"/>
  <c r="H28" i="24"/>
  <c r="L35" i="25"/>
  <c r="D38" i="24"/>
  <c r="E38" i="24"/>
  <c r="J35" i="25"/>
  <c r="L21" i="25"/>
  <c r="J21" i="25"/>
  <c r="E24" i="24"/>
  <c r="D24" i="24"/>
  <c r="P11" i="25"/>
  <c r="I14" i="24"/>
  <c r="H14" i="24"/>
  <c r="N11" i="25"/>
  <c r="P43" i="25"/>
  <c r="H46" i="24"/>
  <c r="I46" i="24"/>
  <c r="N43" i="25"/>
  <c r="P59" i="25"/>
  <c r="H62" i="24"/>
  <c r="I62" i="24"/>
  <c r="N59" i="25"/>
  <c r="N52" i="25"/>
  <c r="P52" i="25"/>
  <c r="H55" i="24"/>
  <c r="I55" i="24"/>
  <c r="P28" i="25"/>
  <c r="I31" i="24"/>
  <c r="N28" i="25"/>
  <c r="H31" i="24"/>
  <c r="L29" i="25"/>
  <c r="E32" i="24"/>
  <c r="J29" i="25"/>
  <c r="D32" i="24"/>
  <c r="L40" i="25"/>
  <c r="E66" i="24"/>
  <c r="D66" i="24"/>
  <c r="F42" i="24"/>
  <c r="L31" i="25"/>
  <c r="J31" i="25"/>
  <c r="D34" i="24"/>
  <c r="E34" i="24"/>
  <c r="N27" i="25"/>
  <c r="P27" i="25"/>
  <c r="I30" i="24"/>
  <c r="H30" i="24"/>
  <c r="P16" i="25"/>
  <c r="I19" i="24"/>
  <c r="H19" i="24"/>
  <c r="N16" i="25"/>
  <c r="P61" i="25"/>
  <c r="H64" i="24"/>
  <c r="I64" i="24"/>
  <c r="N61" i="25"/>
  <c r="N56" i="25"/>
  <c r="P56" i="25"/>
  <c r="H59" i="24"/>
  <c r="I59" i="24"/>
  <c r="N48" i="25"/>
  <c r="P48" i="25"/>
  <c r="H51" i="24"/>
  <c r="I51" i="24"/>
  <c r="L44" i="25"/>
  <c r="J44" i="25"/>
  <c r="D47" i="24"/>
  <c r="E47" i="24"/>
  <c r="L12" i="25"/>
  <c r="D15" i="24"/>
  <c r="E15" i="24"/>
  <c r="J12" i="25"/>
  <c r="J28" i="25"/>
  <c r="L28" i="25"/>
  <c r="E31" i="24"/>
  <c r="D31" i="24"/>
  <c r="N58" i="25"/>
  <c r="P58" i="25"/>
  <c r="H61" i="24"/>
  <c r="I61" i="24"/>
  <c r="N15" i="25"/>
  <c r="P15" i="25"/>
  <c r="I18" i="24"/>
  <c r="H18" i="24"/>
  <c r="P41" i="25"/>
  <c r="H44" i="24"/>
  <c r="I44" i="24"/>
  <c r="N41" i="25"/>
  <c r="J22" i="25"/>
  <c r="L22" i="25"/>
  <c r="D25" i="24"/>
  <c r="E25" i="24"/>
  <c r="F16" i="24"/>
  <c r="E14" i="5"/>
  <c r="B16" i="24"/>
  <c r="L48" i="25"/>
  <c r="J48" i="25"/>
  <c r="D51" i="24"/>
  <c r="E51" i="24"/>
  <c r="N46" i="25"/>
  <c r="P46" i="25"/>
  <c r="H49" i="24"/>
  <c r="I49" i="24"/>
  <c r="J32" i="25"/>
  <c r="L32" i="25"/>
  <c r="D35" i="24"/>
  <c r="E35" i="24"/>
  <c r="N19" i="25"/>
  <c r="P19" i="25"/>
  <c r="I22" i="24"/>
  <c r="H22" i="24"/>
  <c r="N60" i="25"/>
  <c r="P60" i="25"/>
  <c r="H63" i="24"/>
  <c r="I63" i="24"/>
  <c r="L58" i="25"/>
  <c r="D61" i="24"/>
  <c r="J58" i="25"/>
  <c r="E61" i="24"/>
  <c r="P30" i="25"/>
  <c r="I33" i="24"/>
  <c r="N30" i="25"/>
  <c r="H33" i="24"/>
  <c r="P53" i="25"/>
  <c r="H56" i="24"/>
  <c r="I56" i="24"/>
  <c r="N53" i="25"/>
  <c r="N12" i="25"/>
  <c r="P12" i="25"/>
  <c r="I17" i="24"/>
  <c r="N14" i="25"/>
  <c r="H17" i="24"/>
  <c r="N40" i="25"/>
  <c r="H43" i="24"/>
  <c r="I43" i="24"/>
  <c r="L14" i="25"/>
  <c r="N8" i="25"/>
  <c r="N10" i="25"/>
  <c r="N29" i="25"/>
  <c r="P29" i="25"/>
  <c r="I32" i="24"/>
  <c r="H32" i="24"/>
  <c r="L23" i="25"/>
  <c r="J23" i="25"/>
  <c r="D26" i="24"/>
  <c r="E26" i="24"/>
  <c r="L65" i="25"/>
  <c r="J65" i="25"/>
  <c r="D68" i="24"/>
  <c r="E68" i="24"/>
  <c r="I23" i="24"/>
  <c r="H23" i="24"/>
  <c r="N20" i="25"/>
  <c r="P47" i="25"/>
  <c r="N47" i="25"/>
  <c r="H50" i="24"/>
  <c r="I50" i="24"/>
  <c r="P66" i="25"/>
  <c r="H69" i="24"/>
  <c r="N66" i="25"/>
  <c r="I69" i="24"/>
  <c r="P18" i="25"/>
  <c r="I21" i="24"/>
  <c r="N18" i="25"/>
  <c r="H21" i="24"/>
  <c r="N7" i="25"/>
  <c r="N31" i="25"/>
  <c r="P31" i="25"/>
  <c r="H34" i="24"/>
  <c r="I34" i="24"/>
  <c r="J49" i="25"/>
  <c r="L49" i="25"/>
  <c r="E52" i="24"/>
  <c r="D52" i="24"/>
  <c r="N23" i="25"/>
  <c r="P23" i="25"/>
  <c r="I26" i="24"/>
  <c r="H26" i="24"/>
  <c r="L10" i="25"/>
  <c r="D13" i="24"/>
  <c r="E13" i="24"/>
  <c r="J10" i="25"/>
  <c r="L46" i="25"/>
  <c r="J46" i="25"/>
  <c r="D49" i="24"/>
  <c r="E49" i="24"/>
  <c r="P24" i="25"/>
  <c r="I27" i="24"/>
  <c r="H27" i="24"/>
  <c r="N24" i="25"/>
  <c r="P49" i="25"/>
  <c r="H52" i="24"/>
  <c r="I52" i="24"/>
  <c r="N49" i="25"/>
  <c r="N50" i="25"/>
  <c r="P50" i="25"/>
  <c r="H53" i="24"/>
  <c r="I53" i="24"/>
  <c r="P22" i="25"/>
  <c r="I25" i="24"/>
  <c r="N22" i="25"/>
  <c r="H25" i="24"/>
  <c r="J7" i="25"/>
  <c r="E10" i="24"/>
  <c r="P45" i="25"/>
  <c r="H48" i="24"/>
  <c r="I48" i="24"/>
  <c r="N45" i="25"/>
  <c r="P32" i="25"/>
  <c r="H35" i="24"/>
  <c r="I35" i="24"/>
  <c r="N32" i="25"/>
  <c r="N62" i="25"/>
  <c r="P62" i="25"/>
  <c r="H65" i="24"/>
  <c r="I65" i="24"/>
  <c r="E42" i="24"/>
  <c r="D42" i="24"/>
  <c r="F66" i="24"/>
  <c r="J36" i="25"/>
  <c r="L36" i="25"/>
  <c r="E39" i="24"/>
  <c r="D39" i="24"/>
  <c r="N65" i="25"/>
  <c r="P65" i="25"/>
  <c r="I68" i="24"/>
  <c r="H68" i="24"/>
  <c r="N17" i="25"/>
  <c r="P17" i="25"/>
  <c r="I20" i="24"/>
  <c r="H20" i="24"/>
  <c r="N42" i="25"/>
  <c r="P42" i="25"/>
  <c r="H45" i="24"/>
  <c r="I45" i="24"/>
  <c r="L56" i="25"/>
  <c r="J56" i="25"/>
  <c r="E59" i="24"/>
  <c r="D59" i="24"/>
  <c r="L50" i="25"/>
  <c r="D53" i="24"/>
  <c r="J50" i="25"/>
  <c r="E53" i="24"/>
  <c r="P26" i="25"/>
  <c r="I29" i="24"/>
  <c r="H29" i="24"/>
  <c r="N26" i="25"/>
  <c r="P51" i="25"/>
  <c r="H54" i="24"/>
  <c r="I54" i="24"/>
  <c r="N51" i="25"/>
  <c r="J57" i="25"/>
  <c r="L57" i="25"/>
  <c r="E60" i="24"/>
  <c r="D60" i="24"/>
  <c r="J64" i="25"/>
  <c r="D67" i="24"/>
  <c r="E67" i="24"/>
  <c r="N64" i="25"/>
  <c r="I67" i="24"/>
  <c r="H67" i="24"/>
  <c r="I40" i="5"/>
  <c r="E64" i="5"/>
  <c r="I64" i="5"/>
  <c r="D69" i="5"/>
  <c r="H69" i="5"/>
  <c r="I16" i="2"/>
  <c r="I12" i="2"/>
  <c r="I10" i="2"/>
  <c r="I9" i="2"/>
  <c r="I20" i="2"/>
  <c r="I17" i="2"/>
  <c r="I13" i="2"/>
  <c r="I15" i="2"/>
  <c r="I21" i="2"/>
  <c r="I26" i="2"/>
  <c r="I23" i="2"/>
  <c r="I18" i="2"/>
  <c r="I11" i="2"/>
  <c r="I8" i="2"/>
  <c r="E22" i="7"/>
  <c r="E70" i="24" l="1"/>
  <c r="J15" i="7"/>
  <c r="F18" i="7"/>
  <c r="I15" i="7"/>
  <c r="H15" i="7"/>
  <c r="F13" i="7"/>
  <c r="J67" i="25"/>
  <c r="J39" i="25"/>
  <c r="N13" i="25"/>
  <c r="J63" i="25"/>
  <c r="H16" i="24"/>
  <c r="I16" i="24"/>
  <c r="I70" i="24"/>
  <c r="H70" i="24"/>
  <c r="P64" i="25"/>
  <c r="O67" i="25"/>
  <c r="P67" i="25" s="1"/>
  <c r="I66" i="24"/>
  <c r="H66" i="24"/>
  <c r="O13" i="25"/>
  <c r="N39" i="25"/>
  <c r="L7" i="25"/>
  <c r="K13" i="25"/>
  <c r="K39" i="25"/>
  <c r="L39" i="25" s="1"/>
  <c r="P40" i="25"/>
  <c r="O63" i="25"/>
  <c r="P63" i="25" s="1"/>
  <c r="D16" i="24"/>
  <c r="E16" i="24"/>
  <c r="I42" i="24"/>
  <c r="H42" i="24"/>
  <c r="K63" i="25"/>
  <c r="L63" i="25" s="1"/>
  <c r="I69" i="5"/>
  <c r="F71" i="24"/>
  <c r="E69" i="5"/>
  <c r="B71" i="24"/>
  <c r="N67" i="25"/>
  <c r="L64" i="25"/>
  <c r="K67" i="25"/>
  <c r="L67" i="25" s="1"/>
  <c r="J13" i="25"/>
  <c r="N63" i="25"/>
  <c r="O39" i="25"/>
  <c r="P39" i="25" s="1"/>
  <c r="P14" i="25"/>
  <c r="F17" i="7"/>
  <c r="F14" i="7"/>
  <c r="F16" i="7"/>
  <c r="F21" i="7"/>
  <c r="F22" i="7"/>
  <c r="F20" i="7"/>
  <c r="F19" i="7"/>
  <c r="F15" i="7"/>
  <c r="J68" i="25" l="1"/>
  <c r="N68" i="25"/>
  <c r="E71" i="24"/>
  <c r="D71" i="24"/>
  <c r="I71" i="24"/>
  <c r="H71" i="24"/>
  <c r="O68" i="25"/>
  <c r="P68" i="25" s="1"/>
  <c r="P13" i="25"/>
  <c r="L13" i="25"/>
  <c r="K68" i="25"/>
  <c r="L68" i="25" s="1"/>
</calcChain>
</file>

<file path=xl/sharedStrings.xml><?xml version="1.0" encoding="utf-8"?>
<sst xmlns="http://schemas.openxmlformats.org/spreadsheetml/2006/main" count="1685" uniqueCount="597">
  <si>
    <t>DGRH A1-1</t>
  </si>
  <si>
    <t>Bilan global</t>
  </si>
  <si>
    <t xml:space="preserve">de la campagne de qualification </t>
  </si>
  <si>
    <t>Tableau 1</t>
  </si>
  <si>
    <t xml:space="preserve"> Synthèse, par corps, des résultats obtenus par les candidatures à la qualification</t>
  </si>
  <si>
    <t>Résultat de la candidature</t>
  </si>
  <si>
    <t>MCF</t>
  </si>
  <si>
    <t>PR</t>
  </si>
  <si>
    <t>TOTAL</t>
  </si>
  <si>
    <t>Total</t>
  </si>
  <si>
    <t>D</t>
  </si>
  <si>
    <t>E</t>
  </si>
  <si>
    <t>I</t>
  </si>
  <si>
    <t>P</t>
  </si>
  <si>
    <t>R</t>
  </si>
  <si>
    <t>A</t>
  </si>
  <si>
    <t xml:space="preserve">Non qualifié </t>
  </si>
  <si>
    <t>N</t>
  </si>
  <si>
    <t>Q</t>
  </si>
  <si>
    <r>
      <t>Note de lecture</t>
    </r>
    <r>
      <rPr>
        <i/>
        <sz val="10"/>
        <rFont val="Times New Roman"/>
        <family val="1"/>
      </rPr>
      <t xml:space="preserve">: 1 personne a obtenu 3 qualifications de maître de conférences la première étant en 64ème section, </t>
    </r>
  </si>
  <si>
    <t>la deuxième en 65ème et la troisième en 66ème section.</t>
  </si>
  <si>
    <t>Tableau 2</t>
  </si>
  <si>
    <t>Sections CNU</t>
  </si>
  <si>
    <t>PR MNHN</t>
  </si>
  <si>
    <t>MCF MNHN</t>
  </si>
  <si>
    <t>Tableau 3</t>
  </si>
  <si>
    <t>PROFESSEURS</t>
  </si>
  <si>
    <t>MAITRES DE CONFERENCES</t>
  </si>
  <si>
    <t>Section 
du CNU</t>
  </si>
  <si>
    <t>QUALIFICATIONS</t>
  </si>
  <si>
    <t>Femmes</t>
  </si>
  <si>
    <t>Hommes</t>
  </si>
  <si>
    <t>01</t>
  </si>
  <si>
    <t>02</t>
  </si>
  <si>
    <t>03</t>
  </si>
  <si>
    <t>04</t>
  </si>
  <si>
    <t>05</t>
  </si>
  <si>
    <t>06</t>
  </si>
  <si>
    <t>DROIT</t>
  </si>
  <si>
    <t>07</t>
  </si>
  <si>
    <t>08</t>
  </si>
  <si>
    <t>09</t>
  </si>
  <si>
    <t>10</t>
  </si>
  <si>
    <t>11</t>
  </si>
  <si>
    <t>12</t>
  </si>
  <si>
    <t>13</t>
  </si>
  <si>
    <t>14</t>
  </si>
  <si>
    <t>15</t>
  </si>
  <si>
    <t>16</t>
  </si>
  <si>
    <t>17</t>
  </si>
  <si>
    <t>18</t>
  </si>
  <si>
    <t>19</t>
  </si>
  <si>
    <t>20</t>
  </si>
  <si>
    <t>21</t>
  </si>
  <si>
    <t>22</t>
  </si>
  <si>
    <t>23</t>
  </si>
  <si>
    <t>24</t>
  </si>
  <si>
    <t>70</t>
  </si>
  <si>
    <t>71</t>
  </si>
  <si>
    <t>72</t>
  </si>
  <si>
    <t>73</t>
  </si>
  <si>
    <t>74</t>
  </si>
  <si>
    <t>77</t>
  </si>
  <si>
    <t>LETTTRES</t>
  </si>
  <si>
    <t>25</t>
  </si>
  <si>
    <t>26</t>
  </si>
  <si>
    <t>27</t>
  </si>
  <si>
    <t>28</t>
  </si>
  <si>
    <t>29</t>
  </si>
  <si>
    <t>30</t>
  </si>
  <si>
    <t>31</t>
  </si>
  <si>
    <t>32</t>
  </si>
  <si>
    <t>33</t>
  </si>
  <si>
    <t>34</t>
  </si>
  <si>
    <t>35</t>
  </si>
  <si>
    <t>36</t>
  </si>
  <si>
    <t>37</t>
  </si>
  <si>
    <t>60</t>
  </si>
  <si>
    <t>61</t>
  </si>
  <si>
    <t>62</t>
  </si>
  <si>
    <t>63</t>
  </si>
  <si>
    <t>64</t>
  </si>
  <si>
    <t>65</t>
  </si>
  <si>
    <t>66</t>
  </si>
  <si>
    <t>67</t>
  </si>
  <si>
    <t>68</t>
  </si>
  <si>
    <t>69</t>
  </si>
  <si>
    <t>SCIENCES</t>
  </si>
  <si>
    <t>PHARMACIE</t>
  </si>
  <si>
    <t>Tableau 4</t>
  </si>
  <si>
    <t>% femmes</t>
  </si>
  <si>
    <t xml:space="preserve"> </t>
  </si>
  <si>
    <t>Tableaux  5</t>
  </si>
  <si>
    <t>I. Qualifications  dans un seul corps d'enseignant-chercheur.</t>
  </si>
  <si>
    <t>Nombre de qualifications</t>
  </si>
  <si>
    <t>Effectif d'individus</t>
  </si>
  <si>
    <t>%  de l'effectif total</t>
  </si>
  <si>
    <t>1 qualification</t>
  </si>
  <si>
    <t>2 qualifications</t>
  </si>
  <si>
    <t>3 qualifications</t>
  </si>
  <si>
    <t>4 qualifications</t>
  </si>
  <si>
    <t>5 qualifications</t>
  </si>
  <si>
    <t>II. Qualifications  simultanées en PR et en MCF.</t>
  </si>
  <si>
    <t>III.  Synthèse</t>
  </si>
  <si>
    <t>Qualifications délivrées</t>
  </si>
  <si>
    <t>Effectif d'individus détenteurs de qualifications</t>
  </si>
  <si>
    <t>Effectif des candidats</t>
  </si>
  <si>
    <t>taux de réussite</t>
  </si>
  <si>
    <t>Ages</t>
  </si>
  <si>
    <t>Tranche d'âges</t>
  </si>
  <si>
    <t>- de 30 ans</t>
  </si>
  <si>
    <t>30-34 ans</t>
  </si>
  <si>
    <t>% Hommes</t>
  </si>
  <si>
    <t>% Femmes</t>
  </si>
  <si>
    <t>35-39 ans</t>
  </si>
  <si>
    <t>40-44 ans</t>
  </si>
  <si>
    <t>Age Moyen</t>
  </si>
  <si>
    <t>45-49 ans</t>
  </si>
  <si>
    <t>50-54 ans</t>
  </si>
  <si>
    <t>55-59 ans</t>
  </si>
  <si>
    <t>Age Médian</t>
  </si>
  <si>
    <t>60-64 ans</t>
  </si>
  <si>
    <t>65 ans et plus</t>
  </si>
  <si>
    <t>39</t>
  </si>
  <si>
    <t>40</t>
  </si>
  <si>
    <t>41</t>
  </si>
  <si>
    <t>Tableau 7</t>
  </si>
  <si>
    <t>QUALIFICATIONS MCF</t>
  </si>
  <si>
    <t>Moyenne /an</t>
  </si>
  <si>
    <t>Tableau 8</t>
  </si>
  <si>
    <t>QUALIFICATIONS PR</t>
  </si>
  <si>
    <t>Tableau 9</t>
  </si>
  <si>
    <t>Section</t>
  </si>
  <si>
    <t>LETTRES</t>
  </si>
  <si>
    <t>Tableau 10</t>
  </si>
  <si>
    <t>Tableau 11</t>
  </si>
  <si>
    <t>X</t>
  </si>
  <si>
    <t xml:space="preserve">n'ont pas candidaté sur les postes ouverts au recrutement. </t>
  </si>
  <si>
    <t xml:space="preserve">Nombre de qualifications </t>
  </si>
  <si>
    <r>
      <t xml:space="preserve">MCF                           </t>
    </r>
    <r>
      <rPr>
        <b/>
        <sz val="12"/>
        <rFont val="Times New Roman"/>
        <family val="1"/>
      </rPr>
      <t>(Nb d'individus)</t>
    </r>
  </si>
  <si>
    <r>
      <t xml:space="preserve">PR                           </t>
    </r>
    <r>
      <rPr>
        <b/>
        <sz val="12"/>
        <rFont val="Times New Roman"/>
        <family val="1"/>
      </rPr>
      <t>(Nb d'individus)</t>
    </r>
  </si>
  <si>
    <t xml:space="preserve">dont qualifications        de MCF </t>
  </si>
  <si>
    <t>Effectif d'individus détenteurs de qualifications et non candidats</t>
  </si>
  <si>
    <t>Effectif total d'individus détenteurs de qualifications</t>
  </si>
  <si>
    <r>
      <t xml:space="preserve">rappel: % de non candidats 
en </t>
    </r>
    <r>
      <rPr>
        <b/>
        <sz val="9"/>
        <rFont val="Times New Roman"/>
        <family val="1"/>
      </rPr>
      <t>2009</t>
    </r>
  </si>
  <si>
    <r>
      <t xml:space="preserve">rappel: % de non candidats 
en </t>
    </r>
    <r>
      <rPr>
        <b/>
        <sz val="9"/>
        <rFont val="Times New Roman"/>
        <family val="1"/>
      </rPr>
      <t>2008</t>
    </r>
  </si>
  <si>
    <r>
      <t xml:space="preserve">rappel: % de non candidats 
en </t>
    </r>
    <r>
      <rPr>
        <b/>
        <sz val="9"/>
        <rFont val="Times New Roman"/>
        <family val="1"/>
      </rPr>
      <t>2007</t>
    </r>
  </si>
  <si>
    <t>comptabilisés deux fois.</t>
  </si>
  <si>
    <t>** cf. tableau n°5</t>
  </si>
  <si>
    <t>Section du CNU</t>
  </si>
  <si>
    <t>poids 'vivier'/qualifs</t>
  </si>
  <si>
    <t>TOTAL**</t>
  </si>
  <si>
    <t>DPE A6</t>
  </si>
  <si>
    <t xml:space="preserve">                                                           Campagne de qualification  année 2006.                                       Tableau 2</t>
  </si>
  <si>
    <t>Répartition des qualifications 'mobilisées' pour le recrutement 2006,par section du cnu, corps des individus qualifiés.</t>
  </si>
  <si>
    <t>Nb qualifications de 2006</t>
  </si>
  <si>
    <t>Non participation concours 2006 *</t>
  </si>
  <si>
    <t xml:space="preserve">* Plus précisément, il s'agit du nombre de qualifications de 2006 détenues par des personnes qui n'ont pas participé </t>
  </si>
  <si>
    <t>à la 1ère session de la campagne 2006  de recrutement; le 'vivier' étant alors défini comme la population participant aux concours de recrutement.</t>
  </si>
  <si>
    <t>est la suivante:</t>
  </si>
  <si>
    <t xml:space="preserve">2546 personnes (708 'professeurs', 1833 'maîtres de conférences'  et 5 personnes qualifiées 'multi-corps') </t>
  </si>
  <si>
    <t>ensemble, ont obtenu 3466 qualifications.</t>
  </si>
  <si>
    <t>1 Qualification</t>
  </si>
  <si>
    <t>2 Qualifications</t>
  </si>
  <si>
    <t>3 Qualifications</t>
  </si>
  <si>
    <t>4 Qualifications</t>
  </si>
  <si>
    <t>5 Qualifications</t>
  </si>
  <si>
    <t>1 P et 1 M</t>
  </si>
  <si>
    <t>2P et 1 M</t>
  </si>
  <si>
    <t>2P et 2M</t>
  </si>
  <si>
    <t xml:space="preserve">La table des sections du CNU </t>
  </si>
  <si>
    <t>Groupe</t>
  </si>
  <si>
    <t>Droit privé et sciences criminelles</t>
  </si>
  <si>
    <t>Droit public</t>
  </si>
  <si>
    <t>Histoire du droit et des institutions</t>
  </si>
  <si>
    <t>Science politique</t>
  </si>
  <si>
    <t xml:space="preserve">Sciences économiques </t>
  </si>
  <si>
    <t>Sciences de gestion</t>
  </si>
  <si>
    <t>Sciences du langage : linguistique et phonétique générales</t>
  </si>
  <si>
    <t>Langues et littératures anciennes</t>
  </si>
  <si>
    <t>Langue et littérature françaises</t>
  </si>
  <si>
    <t>Littératures comparées</t>
  </si>
  <si>
    <t>Langues et littératures anglaises et anglo-saxonnes</t>
  </si>
  <si>
    <t>Langues et littératures germaniques et scandinaves</t>
  </si>
  <si>
    <t>Langues et littératures slaves</t>
  </si>
  <si>
    <t>Psychologie, psychologie clinique, psychologie sociale</t>
  </si>
  <si>
    <t>Philosophie</t>
  </si>
  <si>
    <t>Anthropologie biologique, ethnologie, préhistoire</t>
  </si>
  <si>
    <t>Géographie physique, humaine, économique et régionale</t>
  </si>
  <si>
    <t>Aménagement de l'espace, urbanisme</t>
  </si>
  <si>
    <t>Sciences de l'éducation</t>
  </si>
  <si>
    <t>Sciences de l'information et de la communication</t>
  </si>
  <si>
    <t>Epistémologie, histoire des sciences et des techniques</t>
  </si>
  <si>
    <t>Cultures et langues régionales</t>
  </si>
  <si>
    <t>Sciences et techniques des activités physiques et sportives</t>
  </si>
  <si>
    <t>Mathématiques</t>
  </si>
  <si>
    <t>Mathématiques appliquées et applications des mathématiques</t>
  </si>
  <si>
    <t>Informatique</t>
  </si>
  <si>
    <t>Milieux denses et matériaux</t>
  </si>
  <si>
    <t>Constituants élémentaires</t>
  </si>
  <si>
    <t>Milieux dilués et optique</t>
  </si>
  <si>
    <t>Chimie théorique, physique, analytique</t>
  </si>
  <si>
    <t>Chimie organique, minérale, industrielle</t>
  </si>
  <si>
    <t>Chimie des matériaux</t>
  </si>
  <si>
    <t>Astronomie, astrophysique</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</si>
  <si>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</si>
  <si>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</si>
  <si>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</si>
  <si>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civil</t>
  </si>
  <si>
    <t>Génie informatique, automatique et traitement du signal</t>
  </si>
  <si>
    <t>Energétique, génie des procédés</t>
  </si>
  <si>
    <t>Génie électrique, électronique, photonique et systèmes</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</si>
  <si>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</si>
  <si>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</si>
  <si>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</si>
  <si>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</si>
  <si>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</si>
  <si>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</si>
  <si>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</si>
  <si>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</si>
  <si>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t>Sciences biologiques, fondamentales et clinique</t>
  </si>
  <si>
    <t>Qualification de
Professeur des universités</t>
  </si>
  <si>
    <t>%</t>
  </si>
  <si>
    <t>A'</t>
  </si>
  <si>
    <t>B</t>
  </si>
  <si>
    <t>B'</t>
  </si>
  <si>
    <t>C</t>
  </si>
  <si>
    <t>C'</t>
  </si>
  <si>
    <t>D'</t>
  </si>
  <si>
    <t>E'</t>
  </si>
  <si>
    <t>F</t>
  </si>
  <si>
    <t>F'</t>
  </si>
  <si>
    <t>G</t>
  </si>
  <si>
    <t>G'</t>
  </si>
  <si>
    <t>H</t>
  </si>
  <si>
    <t>H'</t>
  </si>
  <si>
    <t>B2 contient la date de disponibilité des données</t>
  </si>
  <si>
    <r>
      <t>Commentaires</t>
    </r>
    <r>
      <rPr>
        <i/>
        <sz val="11"/>
        <color indexed="8"/>
        <rFont val="Times New Roman"/>
        <family val="1"/>
      </rPr>
      <t>:</t>
    </r>
  </si>
  <si>
    <r>
      <t>Note de lecture du tableau</t>
    </r>
    <r>
      <rPr>
        <i/>
        <sz val="11"/>
        <color indexed="8"/>
        <rFont val="Times New Roman"/>
        <family val="1"/>
      </rPr>
      <t xml:space="preserve"> : </t>
    </r>
    <r>
      <rPr>
        <sz val="11"/>
        <color indexed="8"/>
        <rFont val="Times New Roman"/>
        <family val="1"/>
      </rPr>
      <t>La lecture s'effectue en ligne pour chaque comportement-type identifié par une lettre.</t>
    </r>
  </si>
  <si>
    <t>Description du comportement-type</t>
  </si>
  <si>
    <t>Table des disciplines et sections du Conseil national des universités</t>
  </si>
  <si>
    <t>76</t>
  </si>
  <si>
    <t>PR  MNHN</t>
  </si>
  <si>
    <t>Tableau 3 bis</t>
  </si>
  <si>
    <t>Tableau 3 ter</t>
  </si>
  <si>
    <t xml:space="preserve">Ce tableau est présenté pour apprécier l'importance des dossiers "hors section" </t>
  </si>
  <si>
    <t>Irrecevable : Hors délai</t>
  </si>
  <si>
    <t>Total général</t>
  </si>
  <si>
    <t>6 qualifications</t>
  </si>
  <si>
    <t>S</t>
  </si>
  <si>
    <r>
      <t xml:space="preserve">Note de lecture : dans ce tableau, les dossiers considérés comme "hors section" </t>
    </r>
    <r>
      <rPr>
        <b/>
        <sz val="10"/>
        <color indexed="10"/>
        <rFont val="Times New Roman"/>
        <family val="1"/>
      </rPr>
      <t>sont comptabilisés</t>
    </r>
    <r>
      <rPr>
        <sz val="10"/>
        <rFont val="Times New Roman"/>
        <family val="1"/>
      </rPr>
      <t xml:space="preserve"> parmi les dossiers examinés.</t>
    </r>
  </si>
  <si>
    <t>DQ</t>
  </si>
  <si>
    <t>Synthèse : Nombre et type de qualifications par individu qualifié</t>
  </si>
  <si>
    <t>(approche sexuée)</t>
  </si>
  <si>
    <r>
      <t xml:space="preserve">MCF
</t>
    </r>
    <r>
      <rPr>
        <b/>
        <sz val="12"/>
        <rFont val="Times New Roman"/>
        <family val="1"/>
      </rPr>
      <t>(Nb d'individus)</t>
    </r>
  </si>
  <si>
    <r>
      <t xml:space="preserve">PR
</t>
    </r>
    <r>
      <rPr>
        <b/>
        <sz val="12"/>
        <rFont val="Times New Roman"/>
        <family val="1"/>
      </rPr>
      <t>(Nb d'individus)</t>
    </r>
  </si>
  <si>
    <t xml:space="preserve">dont … qualifications
de MCF </t>
  </si>
  <si>
    <t>car les qualifiés dans les deux corps pourraient être comptabilisés deux fois.</t>
  </si>
  <si>
    <t>Les cellules colorées caractérisent un nombre d'individus (pour les différencier des qualifications).</t>
  </si>
  <si>
    <t>(1)</t>
  </si>
  <si>
    <t>(2)</t>
  </si>
  <si>
    <t>(2)-(1)</t>
  </si>
  <si>
    <t>(3)</t>
  </si>
  <si>
    <t>(4)</t>
  </si>
  <si>
    <t>(4)-(3)</t>
  </si>
  <si>
    <t>TOTAL *</t>
  </si>
  <si>
    <t xml:space="preserve">Les pourcentages sont de couleur rouge lorsque la place des femmes parmi les qualifiés est plus faible que celle qu'elles occupent </t>
  </si>
  <si>
    <t>parmi les candidats de la section.</t>
  </si>
  <si>
    <t>Tableau 3 quarto</t>
  </si>
  <si>
    <t>Enfin les candidats à une qualification du Muséum se présentent le plus souvent à une qualification de PR ou de MCF.</t>
  </si>
  <si>
    <r>
      <rPr>
        <b/>
        <sz val="10"/>
        <rFont val="Times New Roman"/>
        <family val="1"/>
      </rPr>
      <t>Répartition des dossiers examinés et des qualifications par section du CNU, corps et sexe</t>
    </r>
    <r>
      <rPr>
        <b/>
        <sz val="10"/>
        <color rgb="FFFF0000"/>
        <rFont val="Times New Roman"/>
        <family val="1"/>
      </rPr>
      <t xml:space="preserve"> </t>
    </r>
    <r>
      <rPr>
        <b/>
        <sz val="9"/>
        <color rgb="FFFF0000"/>
        <rFont val="Times New Roman"/>
        <family val="1"/>
      </rPr>
      <t>(y compris les "hors section")</t>
    </r>
  </si>
  <si>
    <r>
      <t xml:space="preserve">Répartition des dossiers </t>
    </r>
    <r>
      <rPr>
        <b/>
        <sz val="10"/>
        <color indexed="10"/>
        <rFont val="Times New Roman"/>
        <family val="1"/>
      </rPr>
      <t>"hors section"</t>
    </r>
    <r>
      <rPr>
        <b/>
        <sz val="10"/>
        <rFont val="Times New Roman"/>
        <family val="1"/>
      </rPr>
      <t xml:space="preserve"> examinés par section du CNU, corps et sexe</t>
    </r>
  </si>
  <si>
    <t>Qualifications délivrées à des personnes non candidates</t>
  </si>
  <si>
    <r>
      <t xml:space="preserve">rappel: % de non candidats 
en </t>
    </r>
    <r>
      <rPr>
        <b/>
        <sz val="9"/>
        <rFont val="Times New Roman"/>
        <family val="1"/>
      </rPr>
      <t>2012</t>
    </r>
  </si>
  <si>
    <r>
      <t xml:space="preserve">rappel: % de non candidats 
en </t>
    </r>
    <r>
      <rPr>
        <b/>
        <sz val="9"/>
        <rFont val="Times New Roman"/>
        <family val="1"/>
      </rPr>
      <t>2011</t>
    </r>
  </si>
  <si>
    <r>
      <t xml:space="preserve">rappel: % de non candidats 
en </t>
    </r>
    <r>
      <rPr>
        <b/>
        <sz val="9"/>
        <rFont val="Times New Roman"/>
        <family val="1"/>
      </rPr>
      <t>2013</t>
    </r>
  </si>
  <si>
    <r>
      <t xml:space="preserve">rappel: % de non candidats 
en </t>
    </r>
    <r>
      <rPr>
        <b/>
        <sz val="9"/>
        <rFont val="Times New Roman"/>
        <family val="1"/>
      </rPr>
      <t>2010</t>
    </r>
  </si>
  <si>
    <t>rappel : nombre total de qualifications délivrées par le CNU</t>
  </si>
  <si>
    <t>Maîtres de conférences</t>
  </si>
  <si>
    <t>Effectifs de qualifiés</t>
  </si>
  <si>
    <t>Comportements</t>
  </si>
  <si>
    <t>Candidats aux concours 2011</t>
  </si>
  <si>
    <t>Candidats aux concours 2012</t>
  </si>
  <si>
    <t>Candidats aux concours 2013</t>
  </si>
  <si>
    <t>Candidats aux concours 2014</t>
  </si>
  <si>
    <t>NON</t>
  </si>
  <si>
    <t>Aa</t>
  </si>
  <si>
    <t>OUI</t>
  </si>
  <si>
    <t>A'a</t>
  </si>
  <si>
    <t>Ba</t>
  </si>
  <si>
    <t>B'a</t>
  </si>
  <si>
    <t>Ca</t>
  </si>
  <si>
    <t>C'a</t>
  </si>
  <si>
    <t>Da</t>
  </si>
  <si>
    <t>D'a</t>
  </si>
  <si>
    <t>Ea</t>
  </si>
  <si>
    <t>E'a</t>
  </si>
  <si>
    <t>Fa</t>
  </si>
  <si>
    <t>F'a</t>
  </si>
  <si>
    <t>Ga</t>
  </si>
  <si>
    <t>G'a</t>
  </si>
  <si>
    <t>Ha</t>
  </si>
  <si>
    <t>H'a</t>
  </si>
  <si>
    <t>Effectif total de la promotion :</t>
  </si>
  <si>
    <t>Note de lecture du tableau ci-dessus et commentaires à consulter sur la page suivante.</t>
  </si>
  <si>
    <t>(bilan d'une cohorte)</t>
  </si>
  <si>
    <t>Préliminaires :</t>
  </si>
  <si>
    <t>La comparaison de ce tableau avec celui concernant la cohorte 2008 (cf. l'étude de la promotion 2012 des qualifiés MCF et PR consultable sur le site du ministère dans les pages "bilans et statistiques")</t>
  </si>
  <si>
    <t>PR - Femmes</t>
  </si>
  <si>
    <t>PR -
 Hommes</t>
  </si>
  <si>
    <t>MCF - Femmes</t>
  </si>
  <si>
    <t>MCF - Hommes</t>
  </si>
  <si>
    <t>PR + MCF</t>
  </si>
  <si>
    <t>Nombre de qualifiés</t>
  </si>
  <si>
    <t>Année de requalification</t>
  </si>
  <si>
    <t>Effectif</t>
  </si>
  <si>
    <t>% requalifiés</t>
  </si>
  <si>
    <t>Maîtres de conférences (MCF)</t>
  </si>
  <si>
    <t>Enseignants-chercheurs</t>
  </si>
  <si>
    <t>La requalification décrite dans le tableau ci-dessus n'a pas été déclinée selon les sections du CNU. En effet, il n'est pas possible de le faire,</t>
  </si>
  <si>
    <t>de manière simple, dans la mesure où la requalification peut intervenir dans une autre section que la section d'origine, mais aussi dans un autre corps.</t>
  </si>
  <si>
    <t>L'éventualité d'une requalification dans un autre corps  voire de requalification au cours de plusieurs années explique aussi que les valeurs présentées</t>
  </si>
  <si>
    <t>sur les lignes "Enseignants-chercheurs" ne soient pas la somme des valeurs correspondantes PR et MCF.</t>
  </si>
  <si>
    <t>MINISTÈRE DE L’ÉDUCATION NATIONALE,</t>
  </si>
  <si>
    <t>DE L’ENSEIGNEMENT SUPÉRIEUR ET DE LA RECHERCHE</t>
  </si>
  <si>
    <t>Pays de soutenance</t>
  </si>
  <si>
    <t>Nombre de candidats</t>
  </si>
  <si>
    <t>AFRIQUE SUD</t>
  </si>
  <si>
    <t>ALGERIE</t>
  </si>
  <si>
    <t>ARGENTINE</t>
  </si>
  <si>
    <t>AUSTRALIE.</t>
  </si>
  <si>
    <t>AUTRICHE.</t>
  </si>
  <si>
    <t>BRESIL</t>
  </si>
  <si>
    <t>BULGARIE</t>
  </si>
  <si>
    <t>CAMEROUN</t>
  </si>
  <si>
    <t>CANADA</t>
  </si>
  <si>
    <t>CHILI</t>
  </si>
  <si>
    <t>CHINE</t>
  </si>
  <si>
    <t>CHYPRE</t>
  </si>
  <si>
    <t>CONGO-BRAZZAVILLE</t>
  </si>
  <si>
    <t>COREE-DU-SUD</t>
  </si>
  <si>
    <t>COTE D'IVOIRE</t>
  </si>
  <si>
    <t>CROATIE</t>
  </si>
  <si>
    <t>CUBA</t>
  </si>
  <si>
    <t>DANEMARK</t>
  </si>
  <si>
    <t>EGYPTE</t>
  </si>
  <si>
    <t>ETATS-UNIS</t>
  </si>
  <si>
    <t>FINLANDE</t>
  </si>
  <si>
    <t>GEORGIE</t>
  </si>
  <si>
    <t>GRECE</t>
  </si>
  <si>
    <t>HONGRIE</t>
  </si>
  <si>
    <t>INDE</t>
  </si>
  <si>
    <t>IRAN</t>
  </si>
  <si>
    <t>IRLANDE</t>
  </si>
  <si>
    <t>ISRAEL</t>
  </si>
  <si>
    <t>JAPON</t>
  </si>
  <si>
    <t>KAZAKHSTAN</t>
  </si>
  <si>
    <t>LIBAN</t>
  </si>
  <si>
    <t>LUXEMBOURG</t>
  </si>
  <si>
    <t>MACEDOINE</t>
  </si>
  <si>
    <t>MADAGASCAR</t>
  </si>
  <si>
    <t>MAROC</t>
  </si>
  <si>
    <t>MEXIQUE.</t>
  </si>
  <si>
    <t>NIGER</t>
  </si>
  <si>
    <t>NORVEGE</t>
  </si>
  <si>
    <t>NOUVELLE-ZELANDE</t>
  </si>
  <si>
    <t>PAYS-BAS</t>
  </si>
  <si>
    <t>POLOGNE</t>
  </si>
  <si>
    <t>PORTUGAL</t>
  </si>
  <si>
    <t>ROUMANIE</t>
  </si>
  <si>
    <t>RUSSIE</t>
  </si>
  <si>
    <t>SENEGAL</t>
  </si>
  <si>
    <t>SLOVENIE</t>
  </si>
  <si>
    <t>SUEDE</t>
  </si>
  <si>
    <t>TCHEQUIE</t>
  </si>
  <si>
    <t>TUNISIE</t>
  </si>
  <si>
    <t>TURQUIE</t>
  </si>
  <si>
    <t>UKRAINE.</t>
  </si>
  <si>
    <t>URUGUAY</t>
  </si>
  <si>
    <t>VENEZUELA</t>
  </si>
  <si>
    <t>Pays non communiqué</t>
  </si>
  <si>
    <t>Total étranger</t>
  </si>
  <si>
    <t>% étranger / total général</t>
  </si>
  <si>
    <t>% France / total général</t>
  </si>
  <si>
    <t>Taux de non participation dans l'année de qualification</t>
  </si>
  <si>
    <t xml:space="preserve">Légende : </t>
  </si>
  <si>
    <t>Dispersion de la population de qualifiés PR ou MCF autour des valeurs de la médiane :</t>
  </si>
  <si>
    <t xml:space="preserve">accentuée chez les qualifiées PR. </t>
  </si>
  <si>
    <r>
      <rPr>
        <u/>
        <sz val="14"/>
        <rFont val="Times New Roman"/>
        <family val="1"/>
      </rPr>
      <t>Commentaire</t>
    </r>
    <r>
      <rPr>
        <sz val="14"/>
        <rFont val="Times New Roman"/>
        <family val="1"/>
      </rPr>
      <t xml:space="preserve"> : Les femmes sont en moyenne toujours un peu plus âgées que les hommes. Cette observation est plus </t>
    </r>
  </si>
  <si>
    <t>Campagne de qualification pour l'année 2015</t>
  </si>
  <si>
    <t xml:space="preserve">La qualification "2015" </t>
  </si>
  <si>
    <t>et la campagne 2015 de recrutement</t>
  </si>
  <si>
    <t>Répartition disciplinaire de toutes les candidatures à la qualification "2015"</t>
  </si>
  <si>
    <r>
      <t xml:space="preserve">Répartition des qualifications </t>
    </r>
    <r>
      <rPr>
        <b/>
        <sz val="11"/>
        <color indexed="10"/>
        <rFont val="Times New Roman"/>
        <family val="1"/>
      </rPr>
      <t>MCF</t>
    </r>
    <r>
      <rPr>
        <b/>
        <sz val="11"/>
        <rFont val="Times New Roman"/>
        <family val="1"/>
      </rPr>
      <t xml:space="preserve"> par section du CNU et par corps sur la période 2005-2015</t>
    </r>
  </si>
  <si>
    <r>
      <t xml:space="preserve">Répartition des qualifications </t>
    </r>
    <r>
      <rPr>
        <b/>
        <sz val="11"/>
        <color indexed="10"/>
        <rFont val="Times New Roman"/>
        <family val="1"/>
      </rPr>
      <t>PR</t>
    </r>
    <r>
      <rPr>
        <b/>
        <sz val="11"/>
        <rFont val="Times New Roman"/>
        <family val="1"/>
      </rPr>
      <t xml:space="preserve"> par section du CNU et par corps sur la période 2005-2015</t>
    </r>
  </si>
  <si>
    <r>
      <t xml:space="preserve">rappel: % de non candidats 
en </t>
    </r>
    <r>
      <rPr>
        <b/>
        <sz val="9"/>
        <rFont val="Times New Roman"/>
        <family val="1"/>
      </rPr>
      <t>2014</t>
    </r>
  </si>
  <si>
    <t xml:space="preserve">* Plus précisément, il s'agit du nombre de qualifications de la campagne 2015, détenues par des personnes qui n'ont pas participé </t>
  </si>
  <si>
    <t>Nb qualifications de 2015</t>
  </si>
  <si>
    <t>Non participation concours 2015 *</t>
  </si>
  <si>
    <t>Total qualifications      MCF 2015</t>
  </si>
  <si>
    <t>Total qualifications      PR 2015</t>
  </si>
  <si>
    <t xml:space="preserve">** Plus précisément, il s'agit du nombre de qualifications de 2015 détenues par des personnes qui ont participé </t>
  </si>
  <si>
    <t>Répartition des individus qualifiés au titre de l'année 2015, 
par tranche d'âges, sexe et type de qualification</t>
  </si>
  <si>
    <t>Mêmes remarques pour les candidats parmi lesquels 149 (soit 91 hommes et 58 femmes) ont déposé des candidatures dans chacun des deux corps, PR et MCF.</t>
  </si>
  <si>
    <t>ALBANIE</t>
  </si>
  <si>
    <t>BENIN</t>
  </si>
  <si>
    <t>ISLANDE</t>
  </si>
  <si>
    <t>LITUANIE</t>
  </si>
  <si>
    <t>MOLDAVIE</t>
  </si>
  <si>
    <t>SYRIE</t>
  </si>
  <si>
    <t>TOGO</t>
  </si>
  <si>
    <t>SOUDAN</t>
  </si>
  <si>
    <t>Candidats à la qualification et qualifiés par pays de soutenance du diplôme le plus élevé   
(PR, PR MNHN, MCF, MCF MNHN)</t>
  </si>
  <si>
    <t xml:space="preserve">Note de lecture : On remarquera que la qualification, spécificité française, est une "évaluation" recherchée par des </t>
  </si>
  <si>
    <t xml:space="preserve">candidats non seulement originaires de pays de l'UE (notamment l'Italie, l'Espagne et l'Allemagne) mais encore des </t>
  </si>
  <si>
    <t xml:space="preserve">Source: MENESR-DGRH A1-1, ANTARES, campagne qualification 2015, données au 20/11/2015           </t>
  </si>
  <si>
    <t>et … qualifications
de PR</t>
  </si>
  <si>
    <t>Candidats aux concours 2015</t>
  </si>
  <si>
    <r>
      <t xml:space="preserve">Cartographie des 32 comportements de candidature aux concours des qualifiés PR ou MCF
- Cohorte des qualifiés en </t>
    </r>
    <r>
      <rPr>
        <b/>
        <sz val="12"/>
        <color rgb="FFFF0000"/>
        <rFont val="Times New Roman"/>
        <family val="1"/>
      </rPr>
      <t>2011</t>
    </r>
    <r>
      <rPr>
        <b/>
        <sz val="12"/>
        <rFont val="Times New Roman"/>
        <family val="1"/>
      </rPr>
      <t xml:space="preserve"> -</t>
    </r>
  </si>
  <si>
    <t>33 ans et 10 mois</t>
  </si>
  <si>
    <t>33 ans et 4 mois</t>
  </si>
  <si>
    <t>33 ans et 7 mois</t>
  </si>
  <si>
    <t>43 ans et 9 mois</t>
  </si>
  <si>
    <t>45 ans et 7 mois</t>
  </si>
  <si>
    <t>44 ans et 5 mois</t>
  </si>
  <si>
    <t>42 ans et 8 mois</t>
  </si>
  <si>
    <t>44 ans et 9 mois</t>
  </si>
  <si>
    <t>43 ans et 7 mois</t>
  </si>
  <si>
    <t>31 ans et 10 mois</t>
  </si>
  <si>
    <t>32 ans et 2 mois</t>
  </si>
  <si>
    <t>32 ans</t>
  </si>
  <si>
    <t>Sociologie, démographie</t>
  </si>
  <si>
    <t>8 079 *</t>
  </si>
  <si>
    <t>* 26 personnes ont été qualifiées à la fois aux fonctions de PR et de MCF</t>
  </si>
  <si>
    <t>Cohorte initiale 
2011</t>
  </si>
  <si>
    <t>Bilan initial de la campagne 2011</t>
  </si>
  <si>
    <t xml:space="preserve">intervenue en avril 2009, une personne qualifiée en 2011 peut faire valoir sa qualification pour se présenter aux concours </t>
  </si>
  <si>
    <t>d'enseignant-chercheur jusqu'au 31 décembre 2015.</t>
  </si>
  <si>
    <t>Enfin, du fait des requalifications, la cohorte 2011 a été amputée de 10,1% de son effectif initial.</t>
  </si>
  <si>
    <r>
      <t xml:space="preserve">1 404 </t>
    </r>
    <r>
      <rPr>
        <b/>
        <vertAlign val="superscript"/>
        <sz val="10"/>
        <rFont val="Times New Roman"/>
        <family val="1"/>
      </rPr>
      <t>1)</t>
    </r>
  </si>
  <si>
    <r>
      <t xml:space="preserve">5 888 </t>
    </r>
    <r>
      <rPr>
        <b/>
        <vertAlign val="superscript"/>
        <sz val="10"/>
        <rFont val="Times New Roman"/>
        <family val="1"/>
      </rPr>
      <t>1)</t>
    </r>
  </si>
  <si>
    <t>Effectifs des recrutés entre 2011 et 2015</t>
  </si>
  <si>
    <r>
      <t xml:space="preserve">Cartographie des 32 comportements de candidature aux concours des qualifiés PR ou MCF  </t>
    </r>
    <r>
      <rPr>
        <b/>
        <sz val="12"/>
        <color indexed="10"/>
        <rFont val="Times New Roman"/>
        <family val="1"/>
      </rPr>
      <t>en 2011</t>
    </r>
  </si>
  <si>
    <t>La cohorte initiale comportait 8 079 personnes dont 26 qualifiées dans les deux corps d'enseignant-chercheur.</t>
  </si>
  <si>
    <t>Du fait des requalifications dans les années ultérieures à 2011, l'effectif de la cohorte s'est trouvé réduit à 7 267 personnes dont 25 qualifiées dans les deux corps d'enseignant-chercheur,</t>
  </si>
  <si>
    <t>effectifs dont les comportements de candidature sont déclinés dans le tableau ci-dessus. La ventilation des "requalifications" ultérieures à 2011 est décrite dans le tableau de la page suivante.</t>
  </si>
  <si>
    <t>Ainsi le comportement "A" est celui des candidats qualifiés en 2011 qui n'ont jamais candidaté sur un poste d'enseignant-chercheur (E-C),</t>
  </si>
  <si>
    <t>ni en 2011, ni en 2012, ni en 2013, ni en 2014 et ni en 2015, (toutes les cases correspondantes de la ligne "A" sont blanches).</t>
  </si>
  <si>
    <t>Qualifiés de la promotion 2011 recrutés E-C par concours entre 2011 et 2015</t>
  </si>
  <si>
    <r>
      <rPr>
        <b/>
        <i/>
        <vertAlign val="superscript"/>
        <sz val="8"/>
        <rFont val="Times New Roman"/>
        <family val="1"/>
      </rPr>
      <t xml:space="preserve">1) </t>
    </r>
    <r>
      <rPr>
        <b/>
        <i/>
        <sz val="8"/>
        <rFont val="Times New Roman"/>
        <family val="1"/>
      </rPr>
      <t>La somme des effectifs de qualifiés PR et MCF ne correspond pas avec le total général (7 267) en raison des 25 personnes qualifiées à la fois aux fonctions de PR et de MCF</t>
    </r>
  </si>
  <si>
    <t xml:space="preserve">Grande Discipline </t>
  </si>
  <si>
    <t>Libellé sous-groupe</t>
  </si>
  <si>
    <t>Titre de la section du CNU</t>
  </si>
  <si>
    <t>Droit et science politique</t>
  </si>
  <si>
    <t>Sciences économiques
et de gestion</t>
  </si>
  <si>
    <t>Langues et littératures</t>
  </si>
  <si>
    <t xml:space="preserve">Langues et littératures romanes : espagnol, italien, 
portugais, autres langues romanes </t>
  </si>
  <si>
    <t>Langues et littératures arabes, chinoises, japonaises, hébraïques, d'autres domaines linguistiques</t>
  </si>
  <si>
    <t>Sciences humaines</t>
  </si>
  <si>
    <t>Architecture (ses théories et ses pratiques) arts appliqués, arts plastiques, arts du spectacle, épistémologie des enseignements artistiques, esthétique, musicologie, musique, sciences de l'art</t>
  </si>
  <si>
    <t>Histoire et civilisations : histoire et archéologie des mondes 
anciens et des mondes médiévaux; de l'art</t>
  </si>
  <si>
    <t>Histoire et civilisations : histoire des mondes modernes, 
histoire du monde  contemporain ; de l'art; de la musique</t>
  </si>
  <si>
    <t>Groupe interdisciplinaire</t>
  </si>
  <si>
    <t>Théologie</t>
  </si>
  <si>
    <t>Théologie catholique</t>
  </si>
  <si>
    <t>Théologie protestante</t>
  </si>
  <si>
    <t>Mathématiques et informatique</t>
  </si>
  <si>
    <t>Physique</t>
  </si>
  <si>
    <t>Chimie</t>
  </si>
  <si>
    <t>Sciences de la terre</t>
  </si>
  <si>
    <t>Mécanique, génie mécanique,
génie informatique, énergétique</t>
  </si>
  <si>
    <t>Biologie et biochimie</t>
  </si>
  <si>
    <t>Pharmacie</t>
  </si>
  <si>
    <t>Distribution des qualifiés en 2015, non-candidats au concours 2015</t>
  </si>
  <si>
    <r>
      <t xml:space="preserve">% de non candidats </t>
    </r>
    <r>
      <rPr>
        <b/>
        <sz val="10"/>
        <rFont val="Times New Roman"/>
        <family val="1"/>
      </rPr>
      <t>en 2015</t>
    </r>
  </si>
  <si>
    <t>pays d'Amérique du Nord.</t>
  </si>
  <si>
    <t>* Il s'agit des postes publiés en 2015, non compris les postes du 46-3°, PR de l'agrégation et PR de l'article 51.</t>
  </si>
  <si>
    <r>
      <t xml:space="preserve">montre que l'on assiste à un lent </t>
    </r>
    <r>
      <rPr>
        <b/>
        <sz val="11"/>
        <rFont val="Times New Roman"/>
        <family val="1"/>
      </rPr>
      <t>processus de polarisation des comportements autour de A et E</t>
    </r>
    <r>
      <rPr>
        <sz val="11"/>
        <rFont val="Times New Roman"/>
        <family val="1"/>
      </rPr>
      <t xml:space="preserve">. Les comportements </t>
    </r>
    <r>
      <rPr>
        <b/>
        <sz val="11"/>
        <rFont val="Times New Roman"/>
        <family val="1"/>
      </rPr>
      <t>G</t>
    </r>
    <r>
      <rPr>
        <sz val="11"/>
        <rFont val="Times New Roman"/>
        <family val="1"/>
      </rPr>
      <t xml:space="preserve"> et </t>
    </r>
    <r>
      <rPr>
        <b/>
        <sz val="11"/>
        <rFont val="Times New Roman"/>
        <family val="1"/>
      </rPr>
      <t>H'</t>
    </r>
    <r>
      <rPr>
        <sz val="11"/>
        <rFont val="Times New Roman"/>
        <family val="1"/>
      </rPr>
      <t xml:space="preserve"> ont diminué en importance et celui </t>
    </r>
    <r>
      <rPr>
        <b/>
        <sz val="11"/>
        <rFont val="Times New Roman"/>
        <family val="1"/>
      </rPr>
      <t>F'a</t>
    </r>
    <r>
      <rPr>
        <sz val="11"/>
        <rFont val="Times New Roman"/>
        <family val="1"/>
      </rPr>
      <t xml:space="preserve"> a pratiquement disparu.</t>
    </r>
  </si>
  <si>
    <r>
      <t xml:space="preserve">Le constat peut être établi que, dans ces conditions, </t>
    </r>
    <r>
      <rPr>
        <b/>
        <u/>
        <sz val="11"/>
        <rFont val="Times New Roman"/>
        <family val="1"/>
      </rPr>
      <t>73,3% des qualifiés en 2011 se sont présentés au moins une fois à un concours de recrutement d'enseignant-chercheur</t>
    </r>
    <r>
      <rPr>
        <sz val="11"/>
        <rFont val="Times New Roman"/>
        <family val="1"/>
      </rPr>
      <t>.</t>
    </r>
  </si>
  <si>
    <t>Par ailleurs le nombre de personnes recrutées en qualité d'enseignant-chercheur (2 224 personnes) est inférieur de plus de 700 personnes par rapport à l'effectif correspondant de la cohorte 2008.</t>
  </si>
  <si>
    <r>
      <t xml:space="preserve">La répartition des </t>
    </r>
    <r>
      <rPr>
        <b/>
        <sz val="11"/>
        <rFont val="Times New Roman"/>
        <family val="1"/>
      </rPr>
      <t>2 224</t>
    </r>
    <r>
      <rPr>
        <sz val="11"/>
        <rFont val="Times New Roman"/>
        <family val="1"/>
      </rPr>
      <t xml:space="preserve"> personnes recrutées entre 2011 et 2015 est présentée dans le tableau ci-contre à droite :</t>
    </r>
  </si>
  <si>
    <t>MAITRES DE CONFÉRENCES</t>
  </si>
  <si>
    <t>DOSSIERS EXAMINÉS</t>
  </si>
  <si>
    <r>
      <t>Répartition des dossiers examinés et des qualifications par section du CNU, corps et sexe</t>
    </r>
    <r>
      <rPr>
        <sz val="10"/>
        <color rgb="FFFF0000"/>
        <rFont val="Times New Roman"/>
        <family val="1"/>
      </rPr>
      <t xml:space="preserve"> (non compris les "hors section")</t>
    </r>
  </si>
  <si>
    <r>
      <t>Place des femmes</t>
    </r>
    <r>
      <rPr>
        <b/>
        <sz val="10"/>
        <rFont val="Times New Roman"/>
        <family val="1"/>
      </rPr>
      <t xml:space="preserve"> parmi les candidats et parmi les qualifiés de chacun des deux corps </t>
    </r>
    <r>
      <rPr>
        <b/>
        <sz val="9"/>
        <color rgb="FFFF0000"/>
        <rFont val="Times New Roman"/>
        <family val="1"/>
      </rPr>
      <t>(y compris les "hors section")</t>
    </r>
  </si>
  <si>
    <t>Les cellules à fond jaune correspondent à une situation "trop masculinisante" (&lt; 50% de femmes parmi les qualifiés et un différentiel [(2)-(1)] &lt;0)</t>
  </si>
  <si>
    <t>Les cellules à fond bleu correspondent à une situation "trop féminisante" (&gt; 60% de femmes parmi les qualifiés et un différentiel  [(2)-(1)] &gt;0)</t>
  </si>
  <si>
    <t>* Attention la ligne "TOTAL" doit être interprétée comme la somme des candidatures et non des candidats : les candidats pouvant présenter des dossiers dans plusieurs sections du CNU.</t>
  </si>
  <si>
    <t>PROFESSEURS DES UNIVERSTÉS</t>
  </si>
  <si>
    <t>PROFESSEURS DES UNIVERSITÉS</t>
  </si>
  <si>
    <t xml:space="preserve">* Note de lecture: le total en ligne est égal, pour les femmes à : 2976 + 615 - 9 et pour les hommes à : 3517 + 1169 - 25,  </t>
  </si>
  <si>
    <t>Qualification de
Maître de conférences</t>
  </si>
  <si>
    <t>DOSSIERS MCF EXAMINÉS</t>
  </si>
  <si>
    <t>Note: L'attention du lecteur est attirée sur le fait que ce tableau décrit les qualifications et non les qualifiés : une même personne pouvant se "re-qualifier" plusieurs années de suite ou obtenir une qualification dans des sections différentes.</t>
  </si>
  <si>
    <r>
      <t>Note de lecture : Dans ce tableau, pour permettre la comparaison avec les années 2005 à 2015, les dossiers considérés comme "hors section"</t>
    </r>
    <r>
      <rPr>
        <sz val="10"/>
        <color indexed="10"/>
        <rFont val="Times New Roman"/>
        <family val="1"/>
      </rPr>
      <t xml:space="preserve"> ne sont pas comptabilisés</t>
    </r>
    <r>
      <rPr>
        <sz val="10"/>
        <rFont val="Times New Roman"/>
        <family val="1"/>
      </rPr>
      <t xml:space="preserve"> parmi les dossiers examinés.</t>
    </r>
  </si>
  <si>
    <r>
      <t>Note de lecture : Dans ce tableau, les dossiers considérés comme "hors section"</t>
    </r>
    <r>
      <rPr>
        <b/>
        <sz val="10"/>
        <color indexed="10"/>
        <rFont val="Times New Roman"/>
        <family val="1"/>
      </rPr>
      <t xml:space="preserve"> ne sont pas comptabilisés</t>
    </r>
    <r>
      <rPr>
        <sz val="10"/>
        <rFont val="Times New Roman"/>
        <family val="1"/>
      </rPr>
      <t xml:space="preserve"> parmi les dossiers examinés.</t>
    </r>
  </si>
  <si>
    <r>
      <t xml:space="preserve">Note de lecture : Dans ce tableau, les dossiers considérés comme "hors section" </t>
    </r>
    <r>
      <rPr>
        <b/>
        <sz val="10"/>
        <color indexed="10"/>
        <rFont val="Times New Roman"/>
        <family val="1"/>
      </rPr>
      <t>sont comptabilisés</t>
    </r>
    <r>
      <rPr>
        <sz val="10"/>
        <rFont val="Times New Roman"/>
        <family val="1"/>
      </rPr>
      <t xml:space="preserve"> parmi les dossiers examinés.</t>
    </r>
  </si>
  <si>
    <t>Note de lecture : Dans ce tableau, pour permettre la comparaison avec les années 2005 à 2015, les dossiers considérés comme "hors section" ne sont pas comptabilisés parmi les dossiers examinés.</t>
  </si>
  <si>
    <t>DOSSIERS PR EXAMINÉS</t>
  </si>
  <si>
    <t>I. Qualifications dans un seul corps d'enseignant-chercheur.</t>
  </si>
  <si>
    <t>II. Qualifications simultanées en PR et en MCF.</t>
  </si>
  <si>
    <t>et … qualifications de PR</t>
  </si>
  <si>
    <t>Poids 'vivier'/qualifs</t>
  </si>
  <si>
    <t>à la session synchronisée de la campagne 2015  de recrutement ; le 'vivier' étant ici défini comme la population participant aux concours de recrutement.</t>
  </si>
  <si>
    <t>Les qualifications non mobilisées sont détenues par personnes, représentant % des personnes qualifiées en 2015 (cf. tableau 17).</t>
  </si>
  <si>
    <t xml:space="preserve">** Sur cette ligne, les valeurs indiquées représentent des qualifications et non des personnes qualifiées (cf. synthèse tableau 17) </t>
  </si>
  <si>
    <t>Postes MCF*         année 2015</t>
  </si>
  <si>
    <t>Vivier qualifications      MCF 2015 **</t>
  </si>
  <si>
    <t>Ratio vivier 2015 / postes 2014</t>
  </si>
  <si>
    <t>Postes PR*        année 2015</t>
  </si>
  <si>
    <t>Vivier qualifications      PR 2015 **</t>
  </si>
  <si>
    <t>Ratio vivier 2015 / postes 2015</t>
  </si>
  <si>
    <t>à la 1ère session de la campagne 2015 de recrutement ; le 'vivier' étant ici défini comme la population participant aux concours de recrutement.</t>
  </si>
  <si>
    <t>Professeurs des universités</t>
  </si>
  <si>
    <r>
      <t>Mais rapporté aux effectifs de qualifiés,</t>
    </r>
    <r>
      <rPr>
        <b/>
        <sz val="11"/>
        <rFont val="Times New Roman"/>
        <family val="1"/>
      </rPr>
      <t xml:space="preserve"> le pourcentage de recrutés qui était de 34% pour la cohorte 2008, passe à 30% pour la cohorte 2009, à 33% pour celle de 2010 et à 31% en 2011.</t>
    </r>
  </si>
  <si>
    <t>Requalifications des qualifiés de la cohorte initiale de 2011</t>
  </si>
  <si>
    <t>Cohorte finale 2011</t>
  </si>
  <si>
    <t>Professeurs des universités (PR)</t>
  </si>
  <si>
    <t>Note : Suite à la dernière modification du décret n°84-431 du 6 juin 1984 - le "décret statutaire" des enseignants-chercheurs -,</t>
  </si>
  <si>
    <t>Taux de qualification</t>
  </si>
  <si>
    <t>Qualifiés / candidats</t>
  </si>
  <si>
    <t>Allemagne</t>
  </si>
  <si>
    <t>Belgique</t>
  </si>
  <si>
    <t>Espagne</t>
  </si>
  <si>
    <t>Grande-Bretagne</t>
  </si>
  <si>
    <t>Italie</t>
  </si>
  <si>
    <t>SUISSE</t>
  </si>
  <si>
    <t>France</t>
  </si>
  <si>
    <t>intégrés depuis 2011 dans la catégorie des dossiers examinés par les sections du CNU.</t>
  </si>
  <si>
    <t>Irrecevable : Dossier incomplet</t>
  </si>
  <si>
    <t>DOSSIERS ELIMINES (a)</t>
  </si>
  <si>
    <t>Non qualifié après audition</t>
  </si>
  <si>
    <t>Qualifications non délivrées (b)</t>
  </si>
  <si>
    <t>Qualifications délivrées (c)</t>
  </si>
  <si>
    <t>DOSSIERS EXAMINES (d)=(b)+(c)</t>
  </si>
  <si>
    <t>Candidats ayant ouvert un dossier
(personnes physiques)</t>
  </si>
  <si>
    <t>TOTAL DES DOSSIERS OUVERTS (a)+(d)</t>
  </si>
  <si>
    <t>Qualifiés (en personnes physiques)</t>
  </si>
  <si>
    <r>
      <rPr>
        <vertAlign val="superscript"/>
        <sz val="9"/>
        <rFont val="Times New Roman"/>
        <family val="1"/>
      </rPr>
      <t>1</t>
    </r>
    <r>
      <rPr>
        <sz val="9"/>
        <rFont val="Times New Roman"/>
        <family val="1"/>
      </rPr>
      <t xml:space="preserve"> Les qualifications au titre du Muséum national d'histoire naturelle (MNHN) sont présentées à titre d'information, car délivrées au cours de la même campagne, par les mêmes instances et parfois aux mêmes personnes ayant candidaté à une qualification PR ou MCF.</t>
    </r>
  </si>
  <si>
    <r>
      <rPr>
        <vertAlign val="superscript"/>
        <sz val="9"/>
        <rFont val="Times New Roman"/>
        <family val="1"/>
      </rPr>
      <t>2</t>
    </r>
    <r>
      <rPr>
        <sz val="9"/>
        <rFont val="Times New Roman"/>
        <family val="1"/>
      </rPr>
      <t xml:space="preserve"> Le dossier n’est parvenu à aucun rapporteur.</t>
    </r>
  </si>
  <si>
    <r>
      <rPr>
        <vertAlign val="superscript"/>
        <sz val="9"/>
        <rFont val="Times New Roman"/>
        <family val="1"/>
      </rPr>
      <t>3</t>
    </r>
    <r>
      <rPr>
        <sz val="9"/>
        <rFont val="Times New Roman"/>
        <family val="1"/>
      </rPr>
      <t xml:space="preserve"> Refus de l’équivalence d’un diplôme étranger.</t>
    </r>
  </si>
  <si>
    <r>
      <rPr>
        <vertAlign val="superscript"/>
        <sz val="9"/>
        <rFont val="Times New Roman"/>
        <family val="1"/>
      </rPr>
      <t>4</t>
    </r>
    <r>
      <rPr>
        <sz val="9"/>
        <rFont val="Times New Roman"/>
        <family val="1"/>
      </rPr>
      <t xml:space="preserve"> Le candidat n’a pas soutenu sa thèse ou son habilitation avant mi décembre 2014.</t>
    </r>
  </si>
  <si>
    <r>
      <rPr>
        <vertAlign val="superscript"/>
        <sz val="9"/>
        <rFont val="Times New Roman"/>
        <family val="1"/>
      </rPr>
      <t>5</t>
    </r>
    <r>
      <rPr>
        <sz val="9"/>
        <rFont val="Times New Roman"/>
        <family val="1"/>
      </rPr>
      <t xml:space="preserve"> Le candidat a indiqué (par courrier ou mail) qu’il ne donnerait pas suite à son inscription.</t>
    </r>
  </si>
  <si>
    <r>
      <rPr>
        <vertAlign val="superscript"/>
        <sz val="9"/>
        <rFont val="Times New Roman"/>
        <family val="1"/>
      </rPr>
      <t>6</t>
    </r>
    <r>
      <rPr>
        <sz val="9"/>
        <rFont val="Times New Roman"/>
        <family val="1"/>
      </rPr>
      <t xml:space="preserve"> En application de l’article 19 de l’arrêté du 19 mars 2010 fixant les modalités de fonctionnement du CNU, si le candidat ne fournit pas les pièces complémentaires demandées, la section peut ne pas examiner le dossier.</t>
    </r>
  </si>
  <si>
    <r>
      <rPr>
        <vertAlign val="superscript"/>
        <sz val="9"/>
        <rFont val="Times New Roman"/>
        <family val="1"/>
      </rPr>
      <t>7</t>
    </r>
    <r>
      <rPr>
        <sz val="9"/>
        <rFont val="Times New Roman"/>
        <family val="1"/>
      </rPr>
      <t xml:space="preserve"> Le dossier de candidature ne relève pas du champ disciplinaire de la section qui l'a examiné.</t>
    </r>
  </si>
  <si>
    <r>
      <rPr>
        <vertAlign val="superscript"/>
        <sz val="9"/>
        <rFont val="Times New Roman"/>
        <family val="1"/>
      </rPr>
      <t>8</t>
    </r>
    <r>
      <rPr>
        <sz val="9"/>
        <rFont val="Times New Roman"/>
        <family val="1"/>
      </rPr>
      <t xml:space="preserve"> Le candidat a déjà été qualifié dans le même corps et la même section lors des années précédentes (2012, 2013, 2014).</t>
    </r>
  </si>
  <si>
    <r>
      <t>Pour mémoire</t>
    </r>
    <r>
      <rPr>
        <b/>
        <vertAlign val="superscript"/>
        <sz val="11"/>
        <rFont val="Times New Roman"/>
        <family val="1"/>
      </rPr>
      <t>1</t>
    </r>
  </si>
  <si>
    <r>
      <t>Dossier non parvenu</t>
    </r>
    <r>
      <rPr>
        <b/>
        <vertAlign val="superscript"/>
        <sz val="11"/>
        <rFont val="Times New Roman"/>
        <family val="1"/>
      </rPr>
      <t>2</t>
    </r>
  </si>
  <si>
    <r>
      <t>Irrecevable : Equivalence refusée</t>
    </r>
    <r>
      <rPr>
        <b/>
        <vertAlign val="superscript"/>
        <sz val="11"/>
        <rFont val="Times New Roman"/>
        <family val="1"/>
      </rPr>
      <t>3</t>
    </r>
  </si>
  <si>
    <r>
      <t>Irrecevable : Pas de soutenance</t>
    </r>
    <r>
      <rPr>
        <b/>
        <vertAlign val="superscript"/>
        <sz val="11"/>
        <rFont val="Times New Roman"/>
        <family val="1"/>
      </rPr>
      <t>4</t>
    </r>
  </si>
  <si>
    <r>
      <t>Renoncement</t>
    </r>
    <r>
      <rPr>
        <b/>
        <vertAlign val="superscript"/>
        <sz val="11"/>
        <rFont val="Times New Roman"/>
        <family val="1"/>
      </rPr>
      <t>5</t>
    </r>
  </si>
  <si>
    <r>
      <t>Non examinés</t>
    </r>
    <r>
      <rPr>
        <b/>
        <vertAlign val="superscript"/>
        <sz val="11"/>
        <rFont val="Times New Roman"/>
        <family val="1"/>
      </rPr>
      <t>6</t>
    </r>
  </si>
  <si>
    <r>
      <t>Hors section</t>
    </r>
    <r>
      <rPr>
        <b/>
        <vertAlign val="superscript"/>
        <sz val="11"/>
        <rFont val="Times New Roman"/>
        <family val="1"/>
      </rPr>
      <t>7</t>
    </r>
  </si>
  <si>
    <r>
      <t>Déjà qualifié</t>
    </r>
    <r>
      <rPr>
        <b/>
        <vertAlign val="superscript"/>
        <sz val="11"/>
        <rFont val="Times New Roman"/>
        <family val="1"/>
      </rPr>
      <t>8</t>
    </r>
  </si>
  <si>
    <t>(voir la note de la DGRH n°3 de mai 2016 pour un commentaire de ces données)</t>
  </si>
  <si>
    <t>TABLE  DES  MATIERES</t>
  </si>
  <si>
    <t>Table des sections du Conseil national des universités (CNU)</t>
  </si>
  <si>
    <t>Bilan global de la campagne de qualification au titre de l’année 2015</t>
  </si>
  <si>
    <t>Tableau 1 :  Synthèse, par corps, des résultats obtenus par les candidatures à la qualification</t>
  </si>
  <si>
    <t>Tableau 2 : Répartition disciplinaire de toutes les candidatures à la qualification "2015"</t>
  </si>
  <si>
    <t>Tableau 3 :  Répartition des dossiers examinés et des qualifications par section du CNU, corps et sexe (non compris les "hors section")</t>
  </si>
  <si>
    <t>Tableau 3 bis : Répartition des dossiers examinés et des qualifications par section du CNU, corps et sexe (y compris les "hors section")</t>
  </si>
  <si>
    <t>Tableau 3 ter : Place des femmes parmi les candidats et parmi les qualifiés de chacun des deux corps (y compris les "hors section")</t>
  </si>
  <si>
    <t>Tableau 3 quatro : Répartition des dossiers "hors section" examinés par section du CNU, corps et sexe</t>
  </si>
  <si>
    <t>Répartition des qualifications par section du cnu, corps et sexe des individus qualifiés</t>
  </si>
  <si>
    <t>Tableau 4 : Répartition des qualifications par section du cnu, corps et sexe des individus qualifiés</t>
  </si>
  <si>
    <t>Tableau 5 : Synthèse : Nombre et type de qualifications par individu qualifié</t>
  </si>
  <si>
    <t>Tableau 6 : Répartition des individus qualifiés au titre de l'année 2015, par tranche d'âges, sexe et type de qualification</t>
  </si>
  <si>
    <t>Graphique – Pyramide des âges – qualifiés PR en 2015</t>
  </si>
  <si>
    <t>Graphique – Pyramide des âges – qualifiés MCF en 2015</t>
  </si>
  <si>
    <t>Tableau 6</t>
  </si>
  <si>
    <t>Tableau 7 : Répartition des qualifications MCF par section du CNU et par corps sur la période 2005-2015</t>
  </si>
  <si>
    <t>Tableau 8 : Répartition des qualifications PR par section du CNU et par corps sur la période 2005-2015</t>
  </si>
  <si>
    <t>Tableau 8a</t>
  </si>
  <si>
    <t>Tableau 8a : Candidats à la qualification et qualifiés par pays de soutenance du diplôme le plus élevé (PR, PR MNHN, MCF, MCF MNHN)</t>
  </si>
  <si>
    <t>Etude des qualifications obtenues dans un seul corps d’enseignant-chercheur</t>
  </si>
  <si>
    <t>Tableau 9 : Répartition par section,  corps et sexe  des individus qui ont obtenu 1 seule qualification</t>
  </si>
  <si>
    <r>
      <t xml:space="preserve">Répartition par section  des 1 447 individus ayant obtenu </t>
    </r>
    <r>
      <rPr>
        <b/>
        <sz val="12"/>
        <color indexed="10"/>
        <rFont val="Times New Roman"/>
        <family val="1"/>
      </rPr>
      <t xml:space="preserve">2 </t>
    </r>
    <r>
      <rPr>
        <b/>
        <sz val="12"/>
        <rFont val="Times New Roman"/>
        <family val="1"/>
      </rPr>
      <t xml:space="preserve">qualifications de </t>
    </r>
    <r>
      <rPr>
        <b/>
        <sz val="12"/>
        <color indexed="10"/>
        <rFont val="Times New Roman"/>
        <family val="1"/>
      </rPr>
      <t>maître de conférences</t>
    </r>
  </si>
  <si>
    <r>
      <t xml:space="preserve">Répartition par section,  corps et sexe  des 6 054 individus qui ont obtenu </t>
    </r>
    <r>
      <rPr>
        <b/>
        <sz val="10"/>
        <color indexed="10"/>
        <rFont val="Times New Roman"/>
        <family val="1"/>
      </rPr>
      <t>1</t>
    </r>
    <r>
      <rPr>
        <b/>
        <sz val="10"/>
        <rFont val="Times New Roman"/>
        <family val="1"/>
      </rPr>
      <t xml:space="preserve"> seule qualification</t>
    </r>
  </si>
  <si>
    <r>
      <t xml:space="preserve">Répartition par section  des 284 individus ayant obtenu  </t>
    </r>
    <r>
      <rPr>
        <b/>
        <sz val="12"/>
        <color indexed="10"/>
        <rFont val="Times New Roman"/>
        <family val="1"/>
      </rPr>
      <t>2</t>
    </r>
    <r>
      <rPr>
        <b/>
        <sz val="12"/>
        <rFont val="Times New Roman"/>
        <family val="1"/>
      </rPr>
      <t xml:space="preserve"> qualifications de </t>
    </r>
    <r>
      <rPr>
        <b/>
        <sz val="12"/>
        <color indexed="10"/>
        <rFont val="Times New Roman"/>
        <family val="1"/>
      </rPr>
      <t>professeur des universités</t>
    </r>
  </si>
  <si>
    <t>Tableau 10 : Répartition par section  des individus ayant obtenu 2 qualifications de maître de conférences</t>
  </si>
  <si>
    <t>Tableau 11 : Répartition par section des individus ayant obtenu  2 qualifications de professeur des universités</t>
  </si>
  <si>
    <t>au titre de l’année 2015</t>
  </si>
  <si>
    <t>de la campagne de qualification</t>
  </si>
  <si>
    <t>Tableau 12</t>
  </si>
  <si>
    <t>Tableau 12 : Distribution des qualifiés en 2015, non-candidats au concours 2015</t>
  </si>
  <si>
    <t>Tableau 13</t>
  </si>
  <si>
    <t>Répartition des qualifications 'mobilisées' pour le recrutement 2015, par section du CNU et par corps, des individus qualifiés</t>
  </si>
  <si>
    <t>Tableau 13 : Répartition des qualifications 'mobilisées' pour le recrutement 2015, par section du CNU et par corps, des individus qualifiés</t>
  </si>
  <si>
    <t>Tableau 14</t>
  </si>
  <si>
    <t>Comparaison 'vivier' de qualifications 2015 et postes offerts au concours 2015
(par section du cnu et corps des individus qualifiés)</t>
  </si>
  <si>
    <t>Tableau 14 : Comparaison 'vivier' de qualifications 2015 et postes offerts au concours 2015 (par section du cnu et corps des individus qualifiés)</t>
  </si>
  <si>
    <t>Tableau 15</t>
  </si>
  <si>
    <t>Tableau 15 : Cartographie des 32 comportements de candidature aux concours des qualifiés PR ou MCF : Cohorte des qualifiés en 2011</t>
  </si>
  <si>
    <t>La qualification et les campagnes de rectrutement</t>
  </si>
  <si>
    <t>Remarque: La table des sections CNU est en page 30.</t>
  </si>
  <si>
    <t>Source: MENESR-DGRH A1-1, ANTARES, campagne qualification 2015, données au 20/11/2015          Remarque: La table des sections CNU est en page 30.</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</si>
</sst>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3" formatCode="_-* #,##0.00\ _€_-;\-* #,##0.00\ _€_-;_-* &quot;-&quot;??\ _€_-;_-@_-"/>
    <numFmt numFmtId="164" formatCode="_-* #,##0.00\ [$€-1]_-;\-* #,##0.00\ [$€-1]_-;_-* \-??\ [$€-1]_-"/>
    <numFmt numFmtId="165" formatCode="0&quot;        &quot;"/>
    <numFmt numFmtId="166" formatCode="0&quot;    &quot;"/>
    <numFmt numFmtId="167" formatCode="d\ mmmm\ yyyy"/>
    <numFmt numFmtId="168" formatCode="#,##0&quot;     &quot;"/>
    <numFmt numFmtId="169" formatCode="#,##0&quot;   &quot;"/>
    <numFmt numFmtId="170" formatCode="#,##0&quot;  &quot;"/>
    <numFmt numFmtId="171" formatCode="#,##0&quot;        &quot;"/>
    <numFmt numFmtId="172" formatCode="0.0%&quot;   &quot;"/>
    <numFmt numFmtId="173" formatCode="#,##0&quot; *&quot;"/>
    <numFmt numFmtId="174" formatCode="0.0%"/>
    <numFmt numFmtId="175" formatCode="#,##0.0&quot;  &quot;"/>
    <numFmt numFmtId="176" formatCode="#,##0\ "/>
    <numFmt numFmtId="177" formatCode="#,##0&quot; **&quot;"/>
    <numFmt numFmtId="178" formatCode="#,##0.00&quot;        &quot;"/>
    <numFmt numFmtId="179" formatCode="0.0%&quot;  &quot;"/>
    <numFmt numFmtId="180" formatCode="0.00%&quot;   &quot;"/>
    <numFmt numFmtId="181" formatCode="#,##0&quot; )&quot;"/>
    <numFmt numFmtId="182" formatCode="#,##0&quot;&quot;"/>
    <numFmt numFmtId="183" formatCode="#,##0&quot; &quot;"/>
    <numFmt numFmtId="184" formatCode="#,##0.0&quot; &quot;"/>
    <numFmt numFmtId="185" formatCode="0.0%&quot; &quot;"/>
    <numFmt numFmtId="186" formatCode="#,##0&quot;    &quot;"/>
    <numFmt numFmtId="187" formatCode="0.00%&quot; &quot;"/>
    <numFmt numFmtId="188" formatCode="0.000"/>
    <numFmt numFmtId="189" formatCode="#,##0&quot;      &quot;"/>
    <numFmt numFmtId="190" formatCode="0.0%&quot;       &quot;"/>
    <numFmt numFmtId="191" formatCode="#,##0.00&quot;   &quot;"/>
    <numFmt numFmtId="192" formatCode="[&gt;0]* \+0.0;[&lt;0]\-0.0;General\ "/>
    <numFmt numFmtId="193" formatCode="0.000000"/>
    <numFmt numFmtId="194" formatCode="_-* #,##0.00\ [$€-1]_-;\-* #,##0.00\ [$€-1]_-;_-* &quot;-&quot;??\ [$€-1]_-"/>
    <numFmt numFmtId="195" formatCode="#,##0.00\ &quot;F&quot;;[Red]\-#,##0.00\ &quot;F&quot;"/>
    <numFmt numFmtId="196" formatCode="_-* #,##0.0\ _€_-;\-* #,##0.0\ _€_-;_-* &quot;-&quot;??\ _€_-;_-@_-"/>
    <numFmt numFmtId="197" formatCode="#,##0.0&quot;        &quot;"/>
  </numFmts>
  <fonts count="109" x14ac:knownFonts="1">
    <font>
      <sz val="10"/>
      <name val="Times New Roman"/>
      <family val="1"/>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MS Sans Serif"/>
      <family val="2"/>
    </font>
    <font>
      <sz val="11"/>
      <name val="Times New Roman"/>
      <family val="1"/>
    </font>
    <font>
      <sz val="8"/>
      <name val="MS Sans Serif"/>
      <family val="2"/>
    </font>
    <font>
      <b/>
      <sz val="16"/>
      <name val="Times New Roman"/>
      <family val="1"/>
    </font>
    <font>
      <b/>
      <sz val="14"/>
      <name val="Times New Roman"/>
      <family val="1"/>
    </font>
    <font>
      <sz val="14"/>
      <name val="Times New Roman"/>
      <family val="1"/>
    </font>
    <font>
      <b/>
      <sz val="10"/>
      <name val="Times New Roman"/>
      <family val="1"/>
    </font>
    <font>
      <sz val="26"/>
      <name val="Times New Roman"/>
      <family val="1"/>
    </font>
    <font>
      <sz val="12"/>
      <name val="Times New Roman"/>
      <family val="1"/>
    </font>
    <font>
      <b/>
      <sz val="12"/>
      <name val="Times New Roman"/>
      <family val="1"/>
    </font>
    <font>
      <b/>
      <u/>
      <sz val="10"/>
      <name val="Times New Roman"/>
      <family val="1"/>
    </font>
    <font>
      <b/>
      <sz val="13"/>
      <name val="Times New Roman"/>
      <family val="1"/>
    </font>
    <font>
      <i/>
      <sz val="10"/>
      <name val="Times New Roman"/>
      <family val="1"/>
    </font>
    <font>
      <b/>
      <sz val="11"/>
      <name val="Times New Roman"/>
      <family val="1"/>
    </font>
    <font>
      <sz val="9"/>
      <name val="Times New Roman"/>
      <family val="1"/>
    </font>
    <font>
      <b/>
      <sz val="18"/>
      <name val="Times New Roman"/>
      <family val="1"/>
    </font>
    <font>
      <b/>
      <u/>
      <sz val="14"/>
      <name val="Times New Roman"/>
      <family val="1"/>
    </font>
    <font>
      <i/>
      <sz val="14"/>
      <name val="Times New Roman"/>
      <family val="1"/>
    </font>
    <font>
      <b/>
      <sz val="11"/>
      <color indexed="10"/>
      <name val="Times New Roman"/>
      <family val="1"/>
    </font>
    <font>
      <b/>
      <sz val="12"/>
      <color indexed="10"/>
      <name val="Times New Roman"/>
      <family val="1"/>
    </font>
    <font>
      <b/>
      <sz val="9"/>
      <name val="Times New Roman"/>
      <family val="1"/>
    </font>
    <font>
      <b/>
      <sz val="8"/>
      <name val="Times New Roman"/>
      <family val="1"/>
    </font>
    <font>
      <b/>
      <sz val="10"/>
      <color indexed="18"/>
      <name val="Times New Roman"/>
      <family val="1"/>
    </font>
    <font>
      <b/>
      <u/>
      <sz val="12"/>
      <name val="Times New Roman"/>
      <family val="1"/>
    </font>
    <font>
      <sz val="16"/>
      <name val="Times New Roman"/>
      <family val="1"/>
    </font>
    <font>
      <b/>
      <sz val="20"/>
      <name val="Times New Roman"/>
      <family val="1"/>
    </font>
    <font>
      <sz val="10"/>
      <name val="Times New Roman"/>
      <family val="1"/>
    </font>
    <font>
      <sz val="10"/>
      <name val="Times New Roman"/>
      <family val="1"/>
    </font>
    <font>
      <sz val="11"/>
      <color indexed="8"/>
      <name val="Times New Roman"/>
      <family val="1"/>
    </font>
    <font>
      <i/>
      <sz val="11"/>
      <color indexed="8"/>
      <name val="Times New Roman"/>
      <family val="1"/>
    </font>
    <font>
      <b/>
      <sz val="10"/>
      <color indexed="10"/>
      <name val="Times New Roman"/>
      <family val="1"/>
    </font>
    <font>
      <sz val="10"/>
      <color indexed="10"/>
      <name val="Times New Roman"/>
      <family val="1"/>
    </font>
    <font>
      <sz val="11"/>
      <color theme="1"/>
      <name val="Times New Roman"/>
      <family val="2"/>
    </font>
    <font>
      <b/>
      <sz val="12"/>
      <color theme="1"/>
      <name val="Times New Roman"/>
      <family val="1"/>
    </font>
    <font>
      <i/>
      <u/>
      <sz val="11"/>
      <color theme="1"/>
      <name val="Times New Roman"/>
      <family val="1"/>
    </font>
    <font>
      <b/>
      <sz val="10"/>
      <color rgb="FFFF0000"/>
      <name val="Times New Roman"/>
      <family val="1"/>
    </font>
    <font>
      <b/>
      <sz val="9"/>
      <color rgb="FFFF0000"/>
      <name val="Times New Roman"/>
      <family val="1"/>
    </font>
    <font>
      <sz val="10"/>
      <color indexed="8"/>
      <name val="Times New Roman"/>
      <family val="2"/>
    </font>
    <font>
      <sz val="10"/>
      <color rgb="FFFF0000"/>
      <name val="Times New Roman"/>
      <family val="1"/>
    </font>
    <font>
      <b/>
      <sz val="12"/>
      <color rgb="FFFF0000"/>
      <name val="Times New Roman"/>
      <family val="1"/>
    </font>
    <font>
      <i/>
      <sz val="11"/>
      <color theme="4" tint="-0.249977111117893"/>
      <name val="Times New Roman"/>
      <family val="1"/>
    </font>
    <font>
      <b/>
      <vertAlign val="superscript"/>
      <sz val="10"/>
      <name val="Times New Roman"/>
      <family val="1"/>
    </font>
    <font>
      <b/>
      <i/>
      <sz val="8"/>
      <name val="Times New Roman"/>
      <family val="1"/>
    </font>
    <font>
      <b/>
      <i/>
      <vertAlign val="superscript"/>
      <sz val="8"/>
      <name val="Times New Roman"/>
      <family val="1"/>
    </font>
    <font>
      <b/>
      <sz val="10"/>
      <name val="MS Sans Serif"/>
      <family val="2"/>
    </font>
    <font>
      <sz val="4"/>
      <name val="Verdana"/>
      <family val="2"/>
    </font>
    <font>
      <sz val="8"/>
      <name val="Times New Roman"/>
      <family val="1"/>
    </font>
    <font>
      <b/>
      <sz val="10"/>
      <color theme="1"/>
      <name val="Arial"/>
      <family val="2"/>
    </font>
    <font>
      <sz val="9"/>
      <color theme="1"/>
      <name val="Arial"/>
      <family val="2"/>
    </font>
    <font>
      <b/>
      <u/>
      <sz val="10"/>
      <color theme="1"/>
      <name val="Times New Roman"/>
      <family val="1"/>
    </font>
    <font>
      <sz val="10"/>
      <color indexed="8"/>
      <name val="Arial"/>
      <family val="2"/>
    </font>
    <font>
      <u/>
      <sz val="14"/>
      <name val="Times New Roman"/>
      <family val="1"/>
    </font>
    <font>
      <u/>
      <sz val="10"/>
      <color theme="1"/>
      <name val="Arial"/>
      <family val="2"/>
    </font>
    <font>
      <sz val="10"/>
      <color theme="0"/>
      <name val="Times New Roman"/>
      <family val="1"/>
    </font>
    <font>
      <sz val="11"/>
      <color rgb="FFFF0000"/>
      <name val="Times New Roman"/>
      <family val="1"/>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0"/>
      <color theme="1"/>
      <name val="Times New Roman"/>
      <family val="2"/>
    </font>
    <font>
      <b/>
      <sz val="10"/>
      <color theme="0"/>
      <name val="Times New Roman"/>
      <family val="1"/>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0"/>
      <name val="Helv"/>
    </font>
    <font>
      <sz val="11"/>
      <color rgb="FF9C6500"/>
      <name val="Calibri"/>
      <family val="2"/>
      <scheme val="minor"/>
    </font>
    <font>
      <sz val="11"/>
      <color indexed="8"/>
      <name val="Calibri"/>
      <family val="2"/>
    </font>
    <font>
      <sz val="11"/>
      <color rgb="FF006100"/>
      <name val="Calibri"/>
      <family val="2"/>
      <scheme val="minor"/>
    </font>
    <font>
      <b/>
      <sz val="11"/>
      <color rgb="FF3F3F3F"/>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0"/>
      <name val="Arial"/>
      <family val="2"/>
    </font>
    <font>
      <b/>
      <u/>
      <sz val="11"/>
      <name val="Times New Roman"/>
      <family val="1"/>
    </font>
    <font>
      <b/>
      <u/>
      <sz val="26"/>
      <name val="Times New Roman"/>
      <family val="1"/>
    </font>
    <font>
      <vertAlign val="superscript"/>
      <sz val="9"/>
      <name val="Times New Roman"/>
      <family val="1"/>
    </font>
    <font>
      <sz val="9"/>
      <color rgb="FFFF0000"/>
      <name val="Times New Roman"/>
      <family val="1"/>
    </font>
    <font>
      <b/>
      <vertAlign val="superscript"/>
      <sz val="11"/>
      <name val="Times New Roman"/>
      <family val="1"/>
    </font>
    <font>
      <b/>
      <i/>
      <sz val="11"/>
      <color theme="4" tint="-0.249977111117893"/>
      <name val="Times New Roman"/>
      <family val="1"/>
    </font>
    <font>
      <i/>
      <sz val="9"/>
      <name val="Times New Roman"/>
      <family val="1"/>
    </font>
  </fonts>
  <fills count="64">
    <fill>
      <patternFill patternType="none"/>
    </fill>
    <fill>
      <patternFill patternType="gray125"/>
    </fill>
    <fill>
      <patternFill patternType="solid">
        <fgColor indexed="26"/>
        <bgColor indexed="9"/>
      </patternFill>
    </fill>
    <fill>
      <patternFill patternType="solid">
        <fgColor indexed="27"/>
        <bgColor indexed="42"/>
      </patternFill>
    </fill>
    <fill>
      <patternFill patternType="solid">
        <fgColor indexed="43"/>
        <bgColor indexed="41"/>
      </patternFill>
    </fill>
    <fill>
      <patternFill patternType="solid">
        <fgColor indexed="42"/>
        <bgColor indexed="27"/>
      </patternFill>
    </fill>
    <fill>
      <patternFill patternType="solid">
        <fgColor indexed="47"/>
        <bgColor indexed="41"/>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CC99"/>
        <bgColor indexed="41"/>
      </patternFill>
    </fill>
    <fill>
      <patternFill patternType="solid">
        <fgColor rgb="FFFFFFCC"/>
        <bgColor indexed="64"/>
      </patternFill>
    </fill>
    <fill>
      <patternFill patternType="solid">
        <fgColor rgb="FFCCFFCC"/>
        <bgColor indexed="41"/>
      </patternFill>
    </fill>
    <fill>
      <patternFill patternType="solid">
        <fgColor rgb="FFCCFFFF"/>
        <bgColor indexed="64"/>
      </patternFill>
    </fill>
    <fill>
      <patternFill patternType="solid">
        <fgColor rgb="FFFFFF99"/>
        <bgColor indexed="64"/>
      </patternFill>
    </fill>
    <fill>
      <patternFill patternType="solid">
        <fgColor theme="0"/>
        <bgColor indexed="41"/>
      </patternFill>
    </fill>
    <fill>
      <patternFill patternType="solid">
        <fgColor rgb="FFFFCC99"/>
        <bgColor indexed="64"/>
      </patternFill>
    </fill>
    <fill>
      <patternFill patternType="solid">
        <fgColor theme="6" tint="0.79998168889431442"/>
        <bgColor indexed="41"/>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rgb="FFFFFF99"/>
        <bgColor indexed="41"/>
      </patternFill>
    </fill>
    <fill>
      <patternFill patternType="solid">
        <fgColor theme="6" tint="0.79998168889431442"/>
        <bgColor indexed="27"/>
      </patternFill>
    </fill>
    <fill>
      <patternFill patternType="solid">
        <fgColor rgb="FFDDDDDD"/>
        <bgColor indexed="64"/>
      </patternFill>
    </fill>
    <fill>
      <patternFill patternType="gray0625">
        <bgColor rgb="FFFFFFCC"/>
      </patternFill>
    </fill>
    <fill>
      <patternFill patternType="solid">
        <fgColor indexed="65"/>
        <bgColor indexed="64"/>
      </patternFill>
    </fill>
    <fill>
      <patternFill patternType="solid">
        <fgColor rgb="FFCCFFCC"/>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0"/>
        <bgColor indexed="64"/>
      </patternFill>
    </fill>
    <fill>
      <patternFill patternType="solid">
        <fgColor theme="3" tint="0.79992065187536243"/>
        <bgColor indexed="64"/>
      </patternFill>
    </fill>
    <fill>
      <patternFill patternType="solid">
        <fgColor indexed="22"/>
        <bgColor indexed="64"/>
      </patternFill>
    </fill>
  </fills>
  <borders count="330">
    <border>
      <left/>
      <right/>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diagonal/>
    </border>
    <border>
      <left style="thin">
        <color indexed="63"/>
      </left>
      <right/>
      <top style="thin">
        <color indexed="63"/>
      </top>
      <bottom style="thin">
        <color indexed="63"/>
      </bottom>
      <diagonal/>
    </border>
    <border>
      <left style="medium">
        <color indexed="63"/>
      </left>
      <right/>
      <top style="medium">
        <color indexed="63"/>
      </top>
      <bottom style="medium">
        <color indexed="63"/>
      </bottom>
      <diagonal/>
    </border>
    <border>
      <left/>
      <right style="medium">
        <color indexed="63"/>
      </right>
      <top style="medium">
        <color indexed="63"/>
      </top>
      <bottom style="medium">
        <color indexed="63"/>
      </bottom>
      <diagonal/>
    </border>
    <border>
      <left style="medium">
        <color indexed="63"/>
      </left>
      <right/>
      <top style="medium">
        <color indexed="63"/>
      </top>
      <bottom style="hair">
        <color indexed="63"/>
      </bottom>
      <diagonal/>
    </border>
    <border>
      <left/>
      <right style="medium">
        <color indexed="63"/>
      </right>
      <top style="medium">
        <color indexed="63"/>
      </top>
      <bottom style="hair">
        <color indexed="63"/>
      </bottom>
      <diagonal/>
    </border>
    <border>
      <left style="medium">
        <color indexed="63"/>
      </left>
      <right/>
      <top style="hair">
        <color indexed="63"/>
      </top>
      <bottom style="hair">
        <color indexed="63"/>
      </bottom>
      <diagonal/>
    </border>
    <border>
      <left style="medium">
        <color indexed="63"/>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indexed="63"/>
      </left>
      <right/>
      <top style="medium">
        <color indexed="63"/>
      </top>
      <bottom/>
      <diagonal/>
    </border>
    <border>
      <left style="medium">
        <color indexed="63"/>
      </left>
      <right style="thin">
        <color indexed="63"/>
      </right>
      <top style="medium">
        <color indexed="63"/>
      </top>
      <bottom/>
      <diagonal/>
    </border>
    <border>
      <left/>
      <right/>
      <top style="medium">
        <color indexed="63"/>
      </top>
      <bottom/>
      <diagonal/>
    </border>
    <border>
      <left/>
      <right style="medium">
        <color indexed="63"/>
      </right>
      <top style="medium">
        <color indexed="63"/>
      </top>
      <bottom style="thin">
        <color indexed="63"/>
      </bottom>
      <diagonal/>
    </border>
    <border>
      <left style="medium">
        <color indexed="63"/>
      </left>
      <right/>
      <top/>
      <bottom/>
      <diagonal/>
    </border>
    <border>
      <left style="medium">
        <color indexed="63"/>
      </left>
      <right style="thin">
        <color indexed="63"/>
      </right>
      <top/>
      <bottom/>
      <diagonal/>
    </border>
    <border>
      <left style="medium">
        <color indexed="63"/>
      </left>
      <right/>
      <top style="thin">
        <color indexed="63"/>
      </top>
      <bottom style="medium">
        <color indexed="63"/>
      </bottom>
      <diagonal/>
    </border>
    <border>
      <left style="medium">
        <color indexed="63"/>
      </left>
      <right style="thin">
        <color indexed="63"/>
      </right>
      <top style="medium">
        <color indexed="63"/>
      </top>
      <bottom style="medium">
        <color indexed="63"/>
      </bottom>
      <diagonal/>
    </border>
    <border>
      <left style="thin">
        <color indexed="63"/>
      </left>
      <right style="medium">
        <color indexed="63"/>
      </right>
      <top style="medium">
        <color indexed="63"/>
      </top>
      <bottom style="medium">
        <color indexed="63"/>
      </bottom>
      <diagonal/>
    </border>
    <border>
      <left style="thin">
        <color indexed="63"/>
      </left>
      <right style="medium">
        <color indexed="63"/>
      </right>
      <top style="medium">
        <color indexed="63"/>
      </top>
      <bottom style="hair">
        <color indexed="63"/>
      </bottom>
      <diagonal/>
    </border>
    <border>
      <left style="thin">
        <color indexed="63"/>
      </left>
      <right style="medium">
        <color indexed="63"/>
      </right>
      <top style="hair">
        <color indexed="63"/>
      </top>
      <bottom style="hair">
        <color indexed="63"/>
      </bottom>
      <diagonal/>
    </border>
    <border>
      <left style="thin">
        <color indexed="63"/>
      </left>
      <right style="medium">
        <color indexed="63"/>
      </right>
      <top style="thin">
        <color indexed="63"/>
      </top>
      <bottom style="hair">
        <color indexed="63"/>
      </bottom>
      <diagonal/>
    </border>
    <border>
      <left style="thin">
        <color indexed="63"/>
      </left>
      <right style="thin">
        <color indexed="63"/>
      </right>
      <top/>
      <bottom style="hair">
        <color indexed="63"/>
      </bottom>
      <diagonal/>
    </border>
    <border>
      <left style="thin">
        <color indexed="63"/>
      </left>
      <right style="thin">
        <color indexed="63"/>
      </right>
      <top style="thin">
        <color indexed="63"/>
      </top>
      <bottom style="hair">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medium">
        <color indexed="63"/>
      </left>
      <right style="thin">
        <color indexed="63"/>
      </right>
      <top style="thin">
        <color indexed="63"/>
      </top>
      <bottom style="thin">
        <color indexed="63"/>
      </bottom>
      <diagonal/>
    </border>
    <border>
      <left style="thin">
        <color indexed="63"/>
      </left>
      <right style="medium">
        <color indexed="63"/>
      </right>
      <top style="thin">
        <color indexed="63"/>
      </top>
      <bottom style="thin">
        <color indexed="63"/>
      </bottom>
      <diagonal/>
    </border>
    <border>
      <left style="thin">
        <color indexed="63"/>
      </left>
      <right/>
      <top/>
      <bottom style="hair">
        <color indexed="63"/>
      </bottom>
      <diagonal/>
    </border>
    <border>
      <left style="thin">
        <color indexed="63"/>
      </left>
      <right style="medium">
        <color indexed="63"/>
      </right>
      <top/>
      <bottom style="hair">
        <color indexed="63"/>
      </bottom>
      <diagonal/>
    </border>
    <border>
      <left style="thin">
        <color indexed="63"/>
      </left>
      <right/>
      <top style="hair">
        <color indexed="63"/>
      </top>
      <bottom style="hair">
        <color indexed="63"/>
      </bottom>
      <diagonal/>
    </border>
    <border>
      <left style="thin">
        <color indexed="63"/>
      </left>
      <right/>
      <top style="hair">
        <color indexed="63"/>
      </top>
      <bottom/>
      <diagonal/>
    </border>
    <border>
      <left style="thin">
        <color indexed="63"/>
      </left>
      <right style="medium">
        <color indexed="63"/>
      </right>
      <top style="hair">
        <color indexed="63"/>
      </top>
      <bottom/>
      <diagonal/>
    </border>
    <border>
      <left style="thin">
        <color indexed="63"/>
      </left>
      <right/>
      <top style="hair">
        <color indexed="63"/>
      </top>
      <bottom style="thin">
        <color indexed="63"/>
      </bottom>
      <diagonal/>
    </border>
    <border>
      <left style="medium">
        <color indexed="63"/>
      </left>
      <right style="thin">
        <color indexed="63"/>
      </right>
      <top style="hair">
        <color indexed="63"/>
      </top>
      <bottom style="thin">
        <color indexed="63"/>
      </bottom>
      <diagonal/>
    </border>
    <border>
      <left style="thin">
        <color indexed="63"/>
      </left>
      <right style="medium">
        <color indexed="63"/>
      </right>
      <top style="hair">
        <color indexed="63"/>
      </top>
      <bottom style="thin">
        <color indexed="63"/>
      </bottom>
      <diagonal/>
    </border>
    <border>
      <left style="thin">
        <color indexed="63"/>
      </left>
      <right style="medium">
        <color indexed="63"/>
      </right>
      <top/>
      <bottom/>
      <diagonal/>
    </border>
    <border>
      <left style="thin">
        <color indexed="63"/>
      </left>
      <right style="medium">
        <color indexed="63"/>
      </right>
      <top/>
      <bottom style="medium">
        <color indexed="63"/>
      </bottom>
      <diagonal/>
    </border>
    <border>
      <left style="medium">
        <color indexed="63"/>
      </left>
      <right style="medium">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medium">
        <color indexed="63"/>
      </left>
      <right style="thin">
        <color indexed="63"/>
      </right>
      <top style="medium">
        <color indexed="63"/>
      </top>
      <bottom style="thin">
        <color indexed="63"/>
      </bottom>
      <diagonal/>
    </border>
    <border>
      <left style="thin">
        <color indexed="63"/>
      </left>
      <right style="medium">
        <color indexed="63"/>
      </right>
      <top style="medium">
        <color indexed="63"/>
      </top>
      <bottom/>
      <diagonal/>
    </border>
    <border>
      <left style="medium">
        <color indexed="63"/>
      </left>
      <right style="medium">
        <color indexed="63"/>
      </right>
      <top style="thin">
        <color indexed="63"/>
      </top>
      <bottom style="hair">
        <color indexed="63"/>
      </bottom>
      <diagonal/>
    </border>
    <border>
      <left style="medium">
        <color indexed="63"/>
      </left>
      <right style="thin">
        <color indexed="63"/>
      </right>
      <top style="thin">
        <color indexed="63"/>
      </top>
      <bottom style="hair">
        <color indexed="63"/>
      </bottom>
      <diagonal/>
    </border>
    <border>
      <left style="medium">
        <color indexed="63"/>
      </left>
      <right style="medium">
        <color indexed="63"/>
      </right>
      <top style="hair">
        <color indexed="63"/>
      </top>
      <bottom style="hair">
        <color indexed="63"/>
      </bottom>
      <diagonal/>
    </border>
    <border>
      <left style="medium">
        <color indexed="63"/>
      </left>
      <right style="thin">
        <color indexed="63"/>
      </right>
      <top style="hair">
        <color indexed="63"/>
      </top>
      <bottom style="hair">
        <color indexed="63"/>
      </bottom>
      <diagonal/>
    </border>
    <border>
      <left style="medium">
        <color indexed="63"/>
      </left>
      <right style="medium">
        <color indexed="63"/>
      </right>
      <top style="hair">
        <color indexed="63"/>
      </top>
      <bottom style="medium">
        <color indexed="63"/>
      </bottom>
      <diagonal/>
    </border>
    <border>
      <left style="medium">
        <color indexed="63"/>
      </left>
      <right style="thin">
        <color indexed="63"/>
      </right>
      <top style="hair">
        <color indexed="63"/>
      </top>
      <bottom style="medium">
        <color indexed="63"/>
      </bottom>
      <diagonal/>
    </border>
    <border>
      <left style="thin">
        <color indexed="63"/>
      </left>
      <right style="medium">
        <color indexed="63"/>
      </right>
      <top style="medium">
        <color indexed="63"/>
      </top>
      <bottom style="thin">
        <color indexed="63"/>
      </bottom>
      <diagonal/>
    </border>
    <border>
      <left style="medium">
        <color indexed="63"/>
      </left>
      <right style="medium">
        <color indexed="63"/>
      </right>
      <top style="thin">
        <color indexed="63"/>
      </top>
      <bottom style="medium">
        <color indexed="63"/>
      </bottom>
      <diagonal/>
    </border>
    <border>
      <left style="medium">
        <color indexed="63"/>
      </left>
      <right style="thin">
        <color indexed="63"/>
      </right>
      <top style="thin">
        <color indexed="63"/>
      </top>
      <bottom/>
      <diagonal/>
    </border>
    <border>
      <left style="thin">
        <color indexed="63"/>
      </left>
      <right/>
      <top style="thin">
        <color indexed="63"/>
      </top>
      <bottom style="medium">
        <color indexed="63"/>
      </bottom>
      <diagonal/>
    </border>
    <border>
      <left style="thin">
        <color indexed="63"/>
      </left>
      <right style="thin">
        <color indexed="63"/>
      </right>
      <top/>
      <bottom style="thin">
        <color indexed="63"/>
      </bottom>
      <diagonal/>
    </border>
    <border>
      <left style="thin">
        <color indexed="63"/>
      </left>
      <right style="thin">
        <color indexed="63"/>
      </right>
      <top/>
      <bottom/>
      <diagonal/>
    </border>
    <border>
      <left style="medium">
        <color indexed="63"/>
      </left>
      <right style="thin">
        <color indexed="63"/>
      </right>
      <top style="hair">
        <color indexed="63"/>
      </top>
      <bottom/>
      <diagonal/>
    </border>
    <border>
      <left style="medium">
        <color indexed="63"/>
      </left>
      <right style="thin">
        <color indexed="63"/>
      </right>
      <top/>
      <bottom style="hair">
        <color indexed="63"/>
      </bottom>
      <diagonal/>
    </border>
    <border>
      <left/>
      <right style="thin">
        <color indexed="63"/>
      </right>
      <top style="hair">
        <color indexed="63"/>
      </top>
      <bottom style="thin">
        <color indexed="63"/>
      </bottom>
      <diagonal/>
    </border>
    <border>
      <left/>
      <right/>
      <top style="thin">
        <color indexed="63"/>
      </top>
      <bottom style="thin">
        <color indexed="63"/>
      </bottom>
      <diagonal/>
    </border>
    <border>
      <left/>
      <right/>
      <top style="hair">
        <color indexed="63"/>
      </top>
      <bottom style="hair">
        <color indexed="63"/>
      </bottom>
      <diagonal/>
    </border>
    <border>
      <left/>
      <right style="thin">
        <color indexed="63"/>
      </right>
      <top style="medium">
        <color indexed="63"/>
      </top>
      <bottom style="thin">
        <color indexed="63"/>
      </bottom>
      <diagonal/>
    </border>
    <border>
      <left/>
      <right style="thin">
        <color indexed="63"/>
      </right>
      <top style="thin">
        <color indexed="63"/>
      </top>
      <bottom style="hair">
        <color indexed="63"/>
      </bottom>
      <diagonal/>
    </border>
    <border>
      <left/>
      <right style="thin">
        <color indexed="63"/>
      </right>
      <top style="hair">
        <color indexed="63"/>
      </top>
      <bottom style="hair">
        <color indexed="63"/>
      </bottom>
      <diagonal/>
    </border>
    <border>
      <left style="thin">
        <color indexed="63"/>
      </left>
      <right style="medium">
        <color indexed="63"/>
      </right>
      <top style="hair">
        <color indexed="63"/>
      </top>
      <bottom style="medium">
        <color indexed="63"/>
      </bottom>
      <diagonal/>
    </border>
    <border>
      <left style="medium">
        <color indexed="63"/>
      </left>
      <right style="thin">
        <color indexed="63"/>
      </right>
      <top/>
      <bottom style="medium">
        <color indexed="63"/>
      </bottom>
      <diagonal/>
    </border>
    <border>
      <left/>
      <right style="medium">
        <color indexed="63"/>
      </right>
      <top style="thin">
        <color indexed="63"/>
      </top>
      <bottom style="hair">
        <color indexed="63"/>
      </bottom>
      <diagonal/>
    </border>
    <border>
      <left/>
      <right style="medium">
        <color indexed="63"/>
      </right>
      <top style="hair">
        <color indexed="63"/>
      </top>
      <bottom style="hair">
        <color indexed="63"/>
      </bottom>
      <diagonal/>
    </border>
    <border>
      <left/>
      <right style="medium">
        <color indexed="63"/>
      </right>
      <top style="hair">
        <color indexed="63"/>
      </top>
      <bottom/>
      <diagonal/>
    </border>
    <border>
      <left style="medium">
        <color indexed="63"/>
      </left>
      <right/>
      <top style="medium">
        <color indexed="63"/>
      </top>
      <bottom style="thin">
        <color indexed="63"/>
      </bottom>
      <diagonal/>
    </border>
    <border>
      <left style="medium">
        <color indexed="63"/>
      </left>
      <right/>
      <top style="thin">
        <color indexed="63"/>
      </top>
      <bottom/>
      <diagonal/>
    </border>
    <border>
      <left style="thin">
        <color indexed="63"/>
      </left>
      <right style="medium">
        <color indexed="63"/>
      </right>
      <top style="thin">
        <color indexed="63"/>
      </top>
      <bottom/>
      <diagonal/>
    </border>
    <border>
      <left style="medium">
        <color indexed="63"/>
      </left>
      <right style="thin">
        <color indexed="63"/>
      </right>
      <top style="medium">
        <color indexed="63"/>
      </top>
      <bottom style="hair">
        <color indexed="63"/>
      </bottom>
      <diagonal/>
    </border>
    <border>
      <left style="thin">
        <color indexed="63"/>
      </left>
      <right style="thin">
        <color indexed="63"/>
      </right>
      <top style="medium">
        <color indexed="63"/>
      </top>
      <bottom style="hair">
        <color indexed="63"/>
      </bottom>
      <diagonal/>
    </border>
    <border>
      <left style="medium">
        <color indexed="63"/>
      </left>
      <right/>
      <top style="hair">
        <color indexed="63"/>
      </top>
      <bottom style="medium">
        <color indexed="63"/>
      </bottom>
      <diagonal/>
    </border>
    <border>
      <left style="medium">
        <color indexed="63"/>
      </left>
      <right style="medium">
        <color indexed="63"/>
      </right>
      <top/>
      <bottom style="hair">
        <color indexed="63"/>
      </bottom>
      <diagonal/>
    </border>
    <border>
      <left style="medium">
        <color indexed="63"/>
      </left>
      <right style="medium">
        <color indexed="63"/>
      </right>
      <top style="hair">
        <color indexed="63"/>
      </top>
      <bottom/>
      <diagonal/>
    </border>
    <border>
      <left/>
      <right style="thin">
        <color indexed="63"/>
      </right>
      <top style="thin">
        <color indexed="63"/>
      </top>
      <bottom style="thin">
        <color indexed="63"/>
      </bottom>
      <diagonal/>
    </border>
    <border>
      <left style="thin">
        <color indexed="63"/>
      </left>
      <right/>
      <top style="thin">
        <color indexed="63"/>
      </top>
      <bottom style="hair">
        <color indexed="63"/>
      </bottom>
      <diagonal/>
    </border>
    <border>
      <left style="thin">
        <color indexed="63"/>
      </left>
      <right style="hair">
        <color indexed="63"/>
      </right>
      <top style="thin">
        <color indexed="63"/>
      </top>
      <bottom style="hair">
        <color indexed="63"/>
      </bottom>
      <diagonal/>
    </border>
    <border>
      <left style="thin">
        <color indexed="63"/>
      </left>
      <right style="thin">
        <color indexed="63"/>
      </right>
      <top style="thin">
        <color indexed="63"/>
      </top>
      <bottom/>
      <diagonal/>
    </border>
    <border>
      <left/>
      <right/>
      <top style="thin">
        <color indexed="6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medium">
        <color indexed="63"/>
      </left>
      <right/>
      <top style="hair">
        <color indexed="63"/>
      </top>
      <bottom/>
      <diagonal/>
    </border>
    <border>
      <left style="thin">
        <color indexed="63"/>
      </left>
      <right style="thin">
        <color indexed="63"/>
      </right>
      <top/>
      <bottom style="medium">
        <color indexed="63"/>
      </bottom>
      <diagonal/>
    </border>
    <border>
      <left/>
      <right style="thin">
        <color indexed="64"/>
      </right>
      <top style="hair">
        <color indexed="64"/>
      </top>
      <bottom style="hair">
        <color indexed="64"/>
      </bottom>
      <diagonal/>
    </border>
    <border>
      <left/>
      <right style="medium">
        <color indexed="63"/>
      </right>
      <top style="hair">
        <color indexed="64"/>
      </top>
      <bottom style="hair">
        <color indexed="64"/>
      </bottom>
      <diagonal/>
    </border>
    <border>
      <left style="medium">
        <color indexed="63"/>
      </left>
      <right/>
      <top/>
      <bottom style="hair">
        <color indexed="63"/>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medium">
        <color indexed="63"/>
      </right>
      <top/>
      <bottom style="hair">
        <color indexed="64"/>
      </bottom>
      <diagonal/>
    </border>
    <border>
      <left style="medium">
        <color indexed="64"/>
      </left>
      <right style="thin">
        <color indexed="64"/>
      </right>
      <top style="medium">
        <color indexed="63"/>
      </top>
      <bottom style="hair">
        <color indexed="63"/>
      </bottom>
      <diagonal/>
    </border>
    <border>
      <left/>
      <right style="thin">
        <color indexed="64"/>
      </right>
      <top style="medium">
        <color indexed="63"/>
      </top>
      <bottom style="hair">
        <color indexed="63"/>
      </bottom>
      <diagonal/>
    </border>
    <border>
      <left style="medium">
        <color indexed="63"/>
      </left>
      <right style="medium">
        <color indexed="63"/>
      </right>
      <top style="hair">
        <color indexed="63"/>
      </top>
      <bottom style="thin">
        <color indexed="63"/>
      </bottom>
      <diagonal/>
    </border>
    <border>
      <left/>
      <right style="thin">
        <color indexed="63"/>
      </right>
      <top style="medium">
        <color indexed="63"/>
      </top>
      <bottom style="medium">
        <color indexed="63"/>
      </bottom>
      <diagonal/>
    </border>
    <border>
      <left style="medium">
        <color indexed="63"/>
      </left>
      <right style="medium">
        <color indexed="63"/>
      </right>
      <top style="medium">
        <color indexed="63"/>
      </top>
      <bottom style="medium">
        <color indexed="63"/>
      </bottom>
      <diagonal/>
    </border>
    <border>
      <left style="medium">
        <color indexed="63"/>
      </left>
      <right style="medium">
        <color indexed="63"/>
      </right>
      <top style="medium">
        <color indexed="63"/>
      </top>
      <bottom style="hair">
        <color indexed="63"/>
      </bottom>
      <diagonal/>
    </border>
    <border>
      <left style="medium">
        <color indexed="63"/>
      </left>
      <right style="thin">
        <color indexed="63"/>
      </right>
      <top/>
      <bottom style="hair">
        <color indexed="64"/>
      </bottom>
      <diagonal/>
    </border>
    <border>
      <left style="medium">
        <color indexed="63"/>
      </left>
      <right style="thin">
        <color indexed="63"/>
      </right>
      <top style="hair">
        <color indexed="64"/>
      </top>
      <bottom style="hair">
        <color indexed="64"/>
      </bottom>
      <diagonal/>
    </border>
    <border>
      <left/>
      <right/>
      <top/>
      <bottom style="hair">
        <color indexed="64"/>
      </bottom>
      <diagonal/>
    </border>
    <border>
      <left style="thin">
        <color indexed="63"/>
      </left>
      <right/>
      <top/>
      <bottom style="medium">
        <color indexed="63"/>
      </bottom>
      <diagonal/>
    </border>
    <border>
      <left/>
      <right/>
      <top style="medium">
        <color indexed="63"/>
      </top>
      <bottom style="hair">
        <color indexed="63"/>
      </bottom>
      <diagonal/>
    </border>
    <border>
      <left/>
      <right style="medium">
        <color indexed="63"/>
      </right>
      <top/>
      <bottom/>
      <diagonal/>
    </border>
    <border>
      <left style="medium">
        <color indexed="63"/>
      </left>
      <right/>
      <top style="thin">
        <color indexed="63"/>
      </top>
      <bottom style="hair">
        <color indexed="63"/>
      </bottom>
      <diagonal/>
    </border>
    <border>
      <left/>
      <right/>
      <top style="thin">
        <color indexed="63"/>
      </top>
      <bottom style="hair">
        <color indexed="63"/>
      </bottom>
      <diagonal/>
    </border>
    <border>
      <left/>
      <right/>
      <top style="hair">
        <color indexed="63"/>
      </top>
      <bottom style="thin">
        <color indexed="63"/>
      </bottom>
      <diagonal/>
    </border>
    <border>
      <left style="thin">
        <color indexed="63"/>
      </left>
      <right style="thin">
        <color indexed="63"/>
      </right>
      <top style="medium">
        <color indexed="63"/>
      </top>
      <bottom style="medium">
        <color indexed="63"/>
      </bottom>
      <diagonal/>
    </border>
    <border>
      <left style="medium">
        <color indexed="63"/>
      </left>
      <right/>
      <top style="hair">
        <color indexed="63"/>
      </top>
      <bottom style="thin">
        <color indexed="63"/>
      </bottom>
      <diagonal/>
    </border>
    <border>
      <left style="medium">
        <color indexed="63"/>
      </left>
      <right style="medium">
        <color indexed="63"/>
      </right>
      <top style="medium">
        <color indexed="63"/>
      </top>
      <bottom/>
      <diagonal/>
    </border>
    <border>
      <left style="thin">
        <color indexed="63"/>
      </left>
      <right/>
      <top style="thin">
        <color indexed="63"/>
      </top>
      <bottom/>
      <diagonal/>
    </border>
    <border>
      <left/>
      <right style="thin">
        <color indexed="64"/>
      </right>
      <top style="thin">
        <color indexed="63"/>
      </top>
      <bottom style="thin">
        <color indexed="63"/>
      </bottom>
      <diagonal/>
    </border>
    <border>
      <left style="medium">
        <color indexed="63"/>
      </left>
      <right style="medium">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3"/>
      </bottom>
      <diagonal/>
    </border>
    <border>
      <left style="medium">
        <color indexed="64"/>
      </left>
      <right style="thin">
        <color indexed="64"/>
      </right>
      <top/>
      <bottom style="thin">
        <color indexed="64"/>
      </bottom>
      <diagonal/>
    </border>
    <border>
      <left/>
      <right style="medium">
        <color indexed="63"/>
      </right>
      <top style="medium">
        <color indexed="63"/>
      </top>
      <bottom/>
      <diagonal/>
    </border>
    <border>
      <left style="medium">
        <color indexed="63"/>
      </left>
      <right style="medium">
        <color indexed="63"/>
      </right>
      <top/>
      <bottom style="thin">
        <color indexed="63"/>
      </bottom>
      <diagonal/>
    </border>
    <border>
      <left style="medium">
        <color indexed="63"/>
      </left>
      <right style="thin">
        <color indexed="63"/>
      </right>
      <top/>
      <bottom style="thin">
        <color indexed="63"/>
      </bottom>
      <diagonal/>
    </border>
    <border>
      <left/>
      <right style="medium">
        <color indexed="63"/>
      </right>
      <top/>
      <bottom style="thin">
        <color indexed="63"/>
      </bottom>
      <diagonal/>
    </border>
    <border>
      <left style="thin">
        <color indexed="63"/>
      </left>
      <right style="medium">
        <color indexed="63"/>
      </right>
      <top/>
      <bottom style="thin">
        <color indexed="63"/>
      </bottom>
      <diagonal/>
    </border>
    <border>
      <left/>
      <right/>
      <top style="hair">
        <color indexed="63"/>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3"/>
      </left>
      <right/>
      <top/>
      <bottom style="thin">
        <color indexed="63"/>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medium">
        <color indexed="63"/>
      </right>
      <top style="hair">
        <color indexed="63"/>
      </top>
      <bottom style="medium">
        <color indexed="63"/>
      </bottom>
      <diagonal/>
    </border>
    <border>
      <left/>
      <right/>
      <top style="hair">
        <color indexed="63"/>
      </top>
      <bottom style="medium">
        <color indexed="63"/>
      </bottom>
      <diagonal/>
    </border>
    <border>
      <left style="medium">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left/>
      <right style="thin">
        <color indexed="63"/>
      </right>
      <top style="thin">
        <color indexed="63"/>
      </top>
      <bottom style="medium">
        <color indexed="63"/>
      </bottom>
      <diagonal/>
    </border>
    <border>
      <left/>
      <right style="medium">
        <color indexed="63"/>
      </right>
      <top style="thin">
        <color indexed="63"/>
      </top>
      <bottom style="medium">
        <color indexed="63"/>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3"/>
      </left>
      <right style="thin">
        <color indexed="63"/>
      </right>
      <top/>
      <bottom style="hair">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right/>
      <top style="thin">
        <color indexed="63"/>
      </top>
      <bottom style="medium">
        <color indexed="63"/>
      </bottom>
      <diagonal/>
    </border>
    <border>
      <left style="thin">
        <color indexed="63"/>
      </left>
      <right style="medium">
        <color indexed="63"/>
      </right>
      <top/>
      <bottom/>
      <diagonal/>
    </border>
    <border>
      <left style="medium">
        <color indexed="63"/>
      </left>
      <right style="thin">
        <color indexed="64"/>
      </right>
      <top style="hair">
        <color indexed="63"/>
      </top>
      <bottom style="thin">
        <color indexed="64"/>
      </bottom>
      <diagonal/>
    </border>
    <border>
      <left style="thin">
        <color indexed="64"/>
      </left>
      <right style="thin">
        <color indexed="64"/>
      </right>
      <top style="hair">
        <color indexed="63"/>
      </top>
      <bottom style="thin">
        <color indexed="64"/>
      </bottom>
      <diagonal/>
    </border>
    <border>
      <left style="thin">
        <color indexed="64"/>
      </left>
      <right style="medium">
        <color indexed="63"/>
      </right>
      <top style="hair">
        <color indexed="63"/>
      </top>
      <bottom style="thin">
        <color indexed="64"/>
      </bottom>
      <diagonal/>
    </border>
    <border>
      <left style="medium">
        <color indexed="63"/>
      </left>
      <right style="thin">
        <color indexed="63"/>
      </right>
      <top style="thin">
        <color indexed="64"/>
      </top>
      <bottom style="thin">
        <color indexed="63"/>
      </bottom>
      <diagonal/>
    </border>
    <border>
      <left style="thin">
        <color indexed="63"/>
      </left>
      <right style="thin">
        <color indexed="63"/>
      </right>
      <top style="thin">
        <color indexed="64"/>
      </top>
      <bottom style="thin">
        <color indexed="63"/>
      </bottom>
      <diagonal/>
    </border>
    <border>
      <left style="thin">
        <color indexed="63"/>
      </left>
      <right style="medium">
        <color indexed="63"/>
      </right>
      <top style="thin">
        <color indexed="64"/>
      </top>
      <bottom style="thin">
        <color indexed="63"/>
      </bottom>
      <diagonal/>
    </border>
    <border>
      <left style="medium">
        <color indexed="63"/>
      </left>
      <right style="thin">
        <color indexed="63"/>
      </right>
      <top style="thin">
        <color indexed="64"/>
      </top>
      <bottom style="thin">
        <color indexed="64"/>
      </bottom>
      <diagonal/>
    </border>
    <border>
      <left style="thin">
        <color indexed="63"/>
      </left>
      <right style="medium">
        <color indexed="63"/>
      </right>
      <top style="thin">
        <color indexed="64"/>
      </top>
      <bottom style="thin">
        <color indexed="64"/>
      </bottom>
      <diagonal/>
    </border>
    <border>
      <left style="thin">
        <color indexed="64"/>
      </left>
      <right/>
      <top style="hair">
        <color indexed="63"/>
      </top>
      <bottom style="thin">
        <color indexed="64"/>
      </bottom>
      <diagonal/>
    </border>
    <border>
      <left style="thin">
        <color indexed="63"/>
      </left>
      <right/>
      <top style="thin">
        <color indexed="64"/>
      </top>
      <bottom style="thin">
        <color indexed="63"/>
      </bottom>
      <diagonal/>
    </border>
    <border>
      <left style="thin">
        <color indexed="63"/>
      </left>
      <right style="medium">
        <color indexed="63"/>
      </right>
      <top style="hair">
        <color indexed="63"/>
      </top>
      <bottom style="thin">
        <color indexed="64"/>
      </bottom>
      <diagonal/>
    </border>
    <border>
      <left style="thin">
        <color indexed="63"/>
      </left>
      <right/>
      <top style="thin">
        <color indexed="64"/>
      </top>
      <bottom style="thin">
        <color indexed="64"/>
      </bottom>
      <diagonal/>
    </border>
    <border>
      <left style="thin">
        <color indexed="63"/>
      </left>
      <right/>
      <top/>
      <bottom/>
      <diagonal/>
    </border>
    <border>
      <left style="thin">
        <color indexed="63"/>
      </left>
      <right/>
      <top style="medium">
        <color indexed="63"/>
      </top>
      <bottom style="thin">
        <color indexed="63"/>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style="medium">
        <color indexed="63"/>
      </left>
      <right style="thin">
        <color indexed="63"/>
      </right>
      <top style="hair">
        <color indexed="63"/>
      </top>
      <bottom style="hair">
        <color indexed="63"/>
      </bottom>
      <diagonal/>
    </border>
    <border>
      <left style="thin">
        <color indexed="63"/>
      </left>
      <right style="thin">
        <color indexed="63"/>
      </right>
      <top style="hair">
        <color indexed="63"/>
      </top>
      <bottom style="medium">
        <color indexed="63"/>
      </bottom>
      <diagonal/>
    </border>
    <border>
      <left style="medium">
        <color indexed="63"/>
      </left>
      <right/>
      <top style="hair">
        <color indexed="63"/>
      </top>
      <bottom/>
      <diagonal/>
    </border>
    <border>
      <left style="medium">
        <color indexed="63"/>
      </left>
      <right style="thin">
        <color indexed="63"/>
      </right>
      <top style="hair">
        <color indexed="63"/>
      </top>
      <bottom/>
      <diagonal/>
    </border>
    <border>
      <left/>
      <right style="thin">
        <color indexed="63"/>
      </right>
      <top style="hair">
        <color indexed="63"/>
      </top>
      <bottom/>
      <diagonal/>
    </border>
    <border>
      <left style="thin">
        <color indexed="63"/>
      </left>
      <right style="medium">
        <color indexed="63"/>
      </right>
      <top style="hair">
        <color indexed="63"/>
      </top>
      <bottom/>
      <diagonal/>
    </border>
    <border>
      <left/>
      <right style="thin">
        <color indexed="63"/>
      </right>
      <top style="medium">
        <color indexed="63"/>
      </top>
      <bottom style="hair">
        <color indexed="63"/>
      </bottom>
      <diagonal/>
    </border>
    <border>
      <left style="medium">
        <color indexed="63"/>
      </left>
      <right/>
      <top style="hair">
        <color indexed="63"/>
      </top>
      <bottom style="hair">
        <color indexed="63"/>
      </bottom>
      <diagonal/>
    </border>
    <border>
      <left style="thin">
        <color indexed="63"/>
      </left>
      <right style="medium">
        <color indexed="63"/>
      </right>
      <top style="hair">
        <color indexed="63"/>
      </top>
      <bottom style="hair">
        <color indexed="63"/>
      </bottom>
      <diagonal/>
    </border>
    <border>
      <left style="medium">
        <color indexed="63"/>
      </left>
      <right/>
      <top style="hair">
        <color indexed="63"/>
      </top>
      <bottom style="medium">
        <color indexed="63"/>
      </bottom>
      <diagonal/>
    </border>
    <border>
      <left style="medium">
        <color indexed="63"/>
      </left>
      <right style="thin">
        <color indexed="63"/>
      </right>
      <top style="hair">
        <color indexed="63"/>
      </top>
      <bottom style="medium">
        <color indexed="63"/>
      </bottom>
      <diagonal/>
    </border>
    <border>
      <left style="thin">
        <color indexed="63"/>
      </left>
      <right style="medium">
        <color indexed="63"/>
      </right>
      <top style="hair">
        <color indexed="63"/>
      </top>
      <bottom style="medium">
        <color indexed="63"/>
      </bottom>
      <diagonal/>
    </border>
    <border>
      <left style="medium">
        <color indexed="63"/>
      </left>
      <right style="thin">
        <color indexed="63"/>
      </right>
      <top/>
      <bottom style="hair">
        <color indexed="63"/>
      </bottom>
      <diagonal/>
    </border>
    <border>
      <left style="thin">
        <color indexed="63"/>
      </left>
      <right style="medium">
        <color indexed="63"/>
      </right>
      <top/>
      <bottom style="hair">
        <color indexed="6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style="thin">
        <color indexed="64"/>
      </left>
      <right/>
      <top style="thin">
        <color indexed="64"/>
      </top>
      <bottom style="hair">
        <color indexed="64"/>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medium">
        <color auto="1"/>
      </bottom>
      <diagonal/>
    </border>
    <border>
      <left style="medium">
        <color indexed="64"/>
      </left>
      <right style="thin">
        <color indexed="64"/>
      </right>
      <top style="hair">
        <color indexed="64"/>
      </top>
      <bottom style="medium">
        <color auto="1"/>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auto="1"/>
      </bottom>
      <diagonal/>
    </border>
    <border>
      <left style="thin">
        <color indexed="64"/>
      </left>
      <right/>
      <top style="hair">
        <color indexed="64"/>
      </top>
      <bottom style="medium">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auto="1"/>
      </left>
      <right/>
      <top style="hair">
        <color auto="1"/>
      </top>
      <bottom style="medium">
        <color auto="1"/>
      </bottom>
      <diagonal/>
    </border>
    <border>
      <left/>
      <right style="medium">
        <color indexed="64"/>
      </right>
      <top style="hair">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medium">
        <color auto="1"/>
      </right>
      <top/>
      <bottom/>
      <diagonal/>
    </border>
    <border>
      <left/>
      <right style="thin">
        <color indexed="64"/>
      </right>
      <top/>
      <bottom style="thin">
        <color indexed="64"/>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medium">
        <color auto="1"/>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indexed="64"/>
      </bottom>
      <diagonal/>
    </border>
    <border>
      <left/>
      <right/>
      <top style="hair">
        <color auto="1"/>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bottom/>
      <diagonal/>
    </border>
    <border>
      <left/>
      <right style="thin">
        <color indexed="64"/>
      </right>
      <top style="hair">
        <color indexed="64"/>
      </top>
      <bottom style="hair">
        <color indexed="64"/>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style="thin">
        <color indexed="63"/>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thin">
        <color auto="1"/>
      </right>
      <top/>
      <bottom style="hair">
        <color auto="1"/>
      </bottom>
      <diagonal/>
    </border>
    <border>
      <left/>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left style="medium">
        <color auto="1"/>
      </left>
      <right style="medium">
        <color auto="1"/>
      </right>
      <top style="hair">
        <color auto="1"/>
      </top>
      <bottom style="thin">
        <color indexed="64"/>
      </bottom>
      <diagonal/>
    </border>
    <border>
      <left style="thin">
        <color auto="1"/>
      </left>
      <right/>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medium">
        <color indexed="64"/>
      </right>
      <top style="medium">
        <color auto="1"/>
      </top>
      <bottom style="thin">
        <color indexed="64"/>
      </bottom>
      <diagonal/>
    </border>
    <border>
      <left style="thin">
        <color indexed="63"/>
      </left>
      <right style="thin">
        <color indexed="63"/>
      </right>
      <top/>
      <bottom style="hair">
        <color indexed="63"/>
      </bottom>
      <diagonal/>
    </border>
    <border>
      <left style="thin">
        <color indexed="63"/>
      </left>
      <right style="thin">
        <color indexed="63"/>
      </right>
      <top style="hair">
        <color indexed="63"/>
      </top>
      <bottom style="thin">
        <color indexed="63"/>
      </bottom>
      <diagonal/>
    </border>
    <border>
      <left style="medium">
        <color indexed="63"/>
      </left>
      <right style="medium">
        <color indexed="63"/>
      </right>
      <top style="medium">
        <color indexed="63"/>
      </top>
      <bottom style="thin">
        <color indexed="63"/>
      </bottom>
      <diagonal/>
    </border>
    <border>
      <left style="medium">
        <color indexed="63"/>
      </left>
      <right style="thin">
        <color indexed="63"/>
      </right>
      <top style="medium">
        <color indexed="63"/>
      </top>
      <bottom style="hair">
        <color indexed="63"/>
      </bottom>
      <diagonal/>
    </border>
    <border>
      <left/>
      <right style="medium">
        <color indexed="63"/>
      </right>
      <top style="medium">
        <color indexed="63"/>
      </top>
      <bottom style="hair">
        <color indexed="63"/>
      </bottom>
      <diagonal/>
    </border>
    <border>
      <left/>
      <right style="thin">
        <color indexed="63"/>
      </right>
      <top style="hair">
        <color indexed="63"/>
      </top>
      <bottom style="hair">
        <color indexed="63"/>
      </bottom>
      <diagonal/>
    </border>
    <border>
      <left style="thin">
        <color auto="1"/>
      </left>
      <right style="medium">
        <color auto="1"/>
      </right>
      <top/>
      <bottom style="hair">
        <color auto="1"/>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thin">
        <color indexed="63"/>
      </left>
      <right/>
      <top style="hair">
        <color indexed="63"/>
      </top>
      <bottom style="thin">
        <color indexed="63"/>
      </bottom>
      <diagonal/>
    </border>
    <border>
      <left style="thin">
        <color indexed="63"/>
      </left>
      <right style="thin">
        <color indexed="63"/>
      </right>
      <top/>
      <bottom/>
      <diagonal/>
    </border>
    <border>
      <left/>
      <right style="thin">
        <color indexed="63"/>
      </right>
      <top style="hair">
        <color indexed="63"/>
      </top>
      <bottom style="thin">
        <color indexed="63"/>
      </bottom>
      <diagonal/>
    </border>
    <border>
      <left style="thin">
        <color indexed="63"/>
      </left>
      <right/>
      <top style="hair">
        <color indexed="63"/>
      </top>
      <bottom/>
      <diagonal/>
    </border>
    <border>
      <left/>
      <right/>
      <top/>
      <bottom style="thin">
        <color indexed="63"/>
      </bottom>
      <diagonal/>
    </border>
    <border>
      <left/>
      <right style="medium">
        <color auto="1"/>
      </right>
      <top style="hair">
        <color auto="1"/>
      </top>
      <bottom style="hair">
        <color indexed="64"/>
      </bottom>
      <diagonal/>
    </border>
    <border>
      <left/>
      <right style="medium">
        <color indexed="64"/>
      </right>
      <top style="hair">
        <color auto="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right style="thin">
        <color theme="3" tint="0.39994506668294322"/>
      </right>
      <top/>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right style="thin">
        <color theme="3" tint="0.39994506668294322"/>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1454817346722"/>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1454817346722"/>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1454817346722"/>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top style="dashed">
        <color theme="0" tint="-0.499984740745262"/>
      </top>
      <bottom/>
      <diagonal/>
    </border>
    <border>
      <left/>
      <right style="thin">
        <color theme="3" tint="0.39994506668294322"/>
      </right>
      <top style="dashed">
        <color theme="0" tint="-0.499984740745262"/>
      </top>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top/>
      <bottom style="dashed">
        <color theme="0" tint="-0.499984740745262"/>
      </bottom>
      <diagonal/>
    </border>
    <border>
      <left style="thin">
        <color theme="3" tint="0.39991454817346722"/>
      </left>
      <right style="thin">
        <color theme="3" tint="0.39991454817346722"/>
      </right>
      <top/>
      <bottom/>
      <diagonal/>
    </border>
    <border>
      <left style="thin">
        <color theme="3" tint="0.399914548173467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style="double">
        <color indexed="64"/>
      </left>
      <right style="double">
        <color indexed="64"/>
      </right>
      <top style="double">
        <color indexed="64"/>
      </top>
      <bottom/>
      <diagonal/>
    </border>
    <border>
      <left/>
      <right/>
      <top style="thin">
        <color theme="4"/>
      </top>
      <bottom style="double">
        <color theme="4"/>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style="hair">
        <color indexed="63"/>
      </top>
      <bottom style="thin">
        <color indexed="63"/>
      </bottom>
      <diagonal/>
    </border>
    <border>
      <left style="thin">
        <color indexed="63"/>
      </left>
      <right style="thin">
        <color indexed="63"/>
      </right>
      <top/>
      <bottom style="thin">
        <color indexed="63"/>
      </bottom>
      <diagonal/>
    </border>
    <border>
      <left style="medium">
        <color indexed="63"/>
      </left>
      <right style="thin">
        <color indexed="63"/>
      </right>
      <top style="thin">
        <color indexed="64"/>
      </top>
      <bottom style="medium">
        <color indexed="63"/>
      </bottom>
      <diagonal/>
    </border>
    <border>
      <left/>
      <right style="thin">
        <color indexed="63"/>
      </right>
      <top style="hair">
        <color indexed="63"/>
      </top>
      <bottom/>
      <diagonal/>
    </border>
    <border>
      <left style="thin">
        <color indexed="63"/>
      </left>
      <right style="medium">
        <color indexed="63"/>
      </right>
      <top/>
      <bottom style="medium">
        <color indexed="63"/>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174">
    <xf numFmtId="0" fontId="0" fillId="0" borderId="0"/>
    <xf numFmtId="164" fontId="38" fillId="0" borderId="0" applyFill="0" applyBorder="0" applyAlignment="0" applyProtection="0"/>
    <xf numFmtId="0" fontId="44" fillId="0" borderId="0"/>
    <xf numFmtId="0" fontId="38" fillId="0" borderId="0"/>
    <xf numFmtId="0" fontId="11" fillId="0" borderId="0"/>
    <xf numFmtId="0" fontId="38" fillId="0" borderId="0"/>
    <xf numFmtId="0" fontId="38" fillId="0" borderId="0"/>
    <xf numFmtId="0" fontId="38" fillId="0" borderId="0"/>
    <xf numFmtId="0" fontId="11" fillId="0" borderId="0"/>
    <xf numFmtId="0" fontId="11" fillId="0" borderId="0"/>
    <xf numFmtId="0" fontId="39" fillId="0" borderId="0"/>
    <xf numFmtId="0" fontId="12" fillId="0" borderId="0"/>
    <xf numFmtId="0" fontId="11" fillId="0" borderId="0"/>
    <xf numFmtId="0" fontId="11" fillId="0" borderId="0"/>
    <xf numFmtId="165" fontId="38" fillId="0" borderId="0">
      <alignment horizontal="center" vertical="center"/>
    </xf>
    <xf numFmtId="9" fontId="38" fillId="0" borderId="0" applyFill="0" applyBorder="0" applyAlignment="0" applyProtection="0"/>
    <xf numFmtId="9" fontId="11" fillId="0" borderId="0" applyFont="0" applyFill="0" applyBorder="0" applyAlignment="0" applyProtection="0"/>
    <xf numFmtId="166" fontId="13" fillId="0" borderId="2">
      <alignment horizontal="center" vertical="center"/>
    </xf>
    <xf numFmtId="0" fontId="14" fillId="2" borderId="3" applyNumberFormat="0">
      <protection locked="0"/>
    </xf>
    <xf numFmtId="0" fontId="38" fillId="0" borderId="1" applyNumberFormat="0"/>
    <xf numFmtId="43" fontId="10" fillId="0" borderId="0" applyFont="0" applyFill="0" applyBorder="0" applyAlignment="0" applyProtection="0"/>
    <xf numFmtId="0" fontId="11" fillId="0" borderId="0"/>
    <xf numFmtId="0" fontId="38" fillId="0" borderId="0"/>
    <xf numFmtId="0" fontId="11" fillId="0" borderId="0"/>
    <xf numFmtId="0" fontId="38" fillId="0" borderId="0"/>
    <xf numFmtId="0" fontId="12" fillId="0" borderId="0"/>
    <xf numFmtId="0" fontId="10" fillId="0" borderId="0"/>
    <xf numFmtId="0" fontId="10" fillId="0" borderId="0"/>
    <xf numFmtId="9" fontId="38"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4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9" fillId="0" borderId="0"/>
    <xf numFmtId="0" fontId="8" fillId="0" borderId="0"/>
    <xf numFmtId="0" fontId="7" fillId="0" borderId="0"/>
    <xf numFmtId="9" fontId="7" fillId="0" borderId="0" applyFont="0" applyFill="0" applyBorder="0" applyAlignment="0" applyProtection="0"/>
    <xf numFmtId="0" fontId="38" fillId="0" borderId="0"/>
    <xf numFmtId="9" fontId="38" fillId="0" borderId="0" applyFill="0" applyBorder="0" applyAlignment="0" applyProtection="0"/>
    <xf numFmtId="0" fontId="6" fillId="0" borderId="0"/>
    <xf numFmtId="9" fontId="6" fillId="0" borderId="0" applyFont="0" applyFill="0" applyBorder="0" applyAlignment="0" applyProtection="0"/>
    <xf numFmtId="0" fontId="11" fillId="0" borderId="0"/>
    <xf numFmtId="0" fontId="62" fillId="0" borderId="0"/>
    <xf numFmtId="43" fontId="38" fillId="0" borderId="0" applyFont="0" applyFill="0" applyBorder="0" applyAlignment="0" applyProtection="0"/>
    <xf numFmtId="0" fontId="81" fillId="0" borderId="0"/>
    <xf numFmtId="0" fontId="83" fillId="37" borderId="0" applyNumberFormat="0" applyBorder="0" applyAlignment="0" applyProtection="0"/>
    <xf numFmtId="0" fontId="2" fillId="37" borderId="0" applyNumberFormat="0" applyBorder="0" applyAlignment="0" applyProtection="0"/>
    <xf numFmtId="0" fontId="83" fillId="41" borderId="0" applyNumberFormat="0" applyBorder="0" applyAlignment="0" applyProtection="0"/>
    <xf numFmtId="0" fontId="2" fillId="41" borderId="0" applyNumberFormat="0" applyBorder="0" applyAlignment="0" applyProtection="0"/>
    <xf numFmtId="0" fontId="83" fillId="45" borderId="0" applyNumberFormat="0" applyBorder="0" applyAlignment="0" applyProtection="0"/>
    <xf numFmtId="0" fontId="2" fillId="45" borderId="0" applyNumberFormat="0" applyBorder="0" applyAlignment="0" applyProtection="0"/>
    <xf numFmtId="0" fontId="83" fillId="49" borderId="0" applyNumberFormat="0" applyBorder="0" applyAlignment="0" applyProtection="0"/>
    <xf numFmtId="0" fontId="2" fillId="49" borderId="0" applyNumberFormat="0" applyBorder="0" applyAlignment="0" applyProtection="0"/>
    <xf numFmtId="0" fontId="83" fillId="53" borderId="0" applyNumberFormat="0" applyBorder="0" applyAlignment="0" applyProtection="0"/>
    <xf numFmtId="0" fontId="2" fillId="53" borderId="0" applyNumberFormat="0" applyBorder="0" applyAlignment="0" applyProtection="0"/>
    <xf numFmtId="0" fontId="83" fillId="57" borderId="0" applyNumberFormat="0" applyBorder="0" applyAlignment="0" applyProtection="0"/>
    <xf numFmtId="0" fontId="2" fillId="57" borderId="0" applyNumberFormat="0" applyBorder="0" applyAlignment="0" applyProtection="0"/>
    <xf numFmtId="0" fontId="83" fillId="38" borderId="0" applyNumberFormat="0" applyBorder="0" applyAlignment="0" applyProtection="0"/>
    <xf numFmtId="0" fontId="2" fillId="38" borderId="0" applyNumberFormat="0" applyBorder="0" applyAlignment="0" applyProtection="0"/>
    <xf numFmtId="0" fontId="83" fillId="42" borderId="0" applyNumberFormat="0" applyBorder="0" applyAlignment="0" applyProtection="0"/>
    <xf numFmtId="0" fontId="2" fillId="42" borderId="0" applyNumberFormat="0" applyBorder="0" applyAlignment="0" applyProtection="0"/>
    <xf numFmtId="0" fontId="83" fillId="46" borderId="0" applyNumberFormat="0" applyBorder="0" applyAlignment="0" applyProtection="0"/>
    <xf numFmtId="0" fontId="2" fillId="46" borderId="0" applyNumberFormat="0" applyBorder="0" applyAlignment="0" applyProtection="0"/>
    <xf numFmtId="0" fontId="83" fillId="50" borderId="0" applyNumberFormat="0" applyBorder="0" applyAlignment="0" applyProtection="0"/>
    <xf numFmtId="0" fontId="2" fillId="50" borderId="0" applyNumberFormat="0" applyBorder="0" applyAlignment="0" applyProtection="0"/>
    <xf numFmtId="0" fontId="83" fillId="54" borderId="0" applyNumberFormat="0" applyBorder="0" applyAlignment="0" applyProtection="0"/>
    <xf numFmtId="0" fontId="2" fillId="54" borderId="0" applyNumberFormat="0" applyBorder="0" applyAlignment="0" applyProtection="0"/>
    <xf numFmtId="0" fontId="83" fillId="58" borderId="0" applyNumberFormat="0" applyBorder="0" applyAlignment="0" applyProtection="0"/>
    <xf numFmtId="0" fontId="2" fillId="58" borderId="0" applyNumberFormat="0" applyBorder="0" applyAlignment="0" applyProtection="0"/>
    <xf numFmtId="0" fontId="84" fillId="39" borderId="0" applyNumberFormat="0" applyBorder="0" applyAlignment="0" applyProtection="0"/>
    <xf numFmtId="0" fontId="80" fillId="39" borderId="0" applyNumberFormat="0" applyBorder="0" applyAlignment="0" applyProtection="0"/>
    <xf numFmtId="0" fontId="84" fillId="43" borderId="0" applyNumberFormat="0" applyBorder="0" applyAlignment="0" applyProtection="0"/>
    <xf numFmtId="0" fontId="80" fillId="43" borderId="0" applyNumberFormat="0" applyBorder="0" applyAlignment="0" applyProtection="0"/>
    <xf numFmtId="0" fontId="84" fillId="47" borderId="0" applyNumberFormat="0" applyBorder="0" applyAlignment="0" applyProtection="0"/>
    <xf numFmtId="0" fontId="80" fillId="47" borderId="0" applyNumberFormat="0" applyBorder="0" applyAlignment="0" applyProtection="0"/>
    <xf numFmtId="0" fontId="84" fillId="51" borderId="0" applyNumberFormat="0" applyBorder="0" applyAlignment="0" applyProtection="0"/>
    <xf numFmtId="0" fontId="80" fillId="51" borderId="0" applyNumberFormat="0" applyBorder="0" applyAlignment="0" applyProtection="0"/>
    <xf numFmtId="0" fontId="84" fillId="55" borderId="0" applyNumberFormat="0" applyBorder="0" applyAlignment="0" applyProtection="0"/>
    <xf numFmtId="0" fontId="80" fillId="55" borderId="0" applyNumberFormat="0" applyBorder="0" applyAlignment="0" applyProtection="0"/>
    <xf numFmtId="0" fontId="84" fillId="59" borderId="0" applyNumberFormat="0" applyBorder="0" applyAlignment="0" applyProtection="0"/>
    <xf numFmtId="0" fontId="80" fillId="59" borderId="0" applyNumberFormat="0" applyBorder="0" applyAlignment="0" applyProtection="0"/>
    <xf numFmtId="0" fontId="84" fillId="36" borderId="0" applyNumberFormat="0" applyBorder="0" applyAlignment="0" applyProtection="0"/>
    <xf numFmtId="0" fontId="80" fillId="36" borderId="0" applyNumberFormat="0" applyBorder="0" applyAlignment="0" applyProtection="0"/>
    <xf numFmtId="0" fontId="84" fillId="40" borderId="0" applyNumberFormat="0" applyBorder="0" applyAlignment="0" applyProtection="0"/>
    <xf numFmtId="0" fontId="80" fillId="40" borderId="0" applyNumberFormat="0" applyBorder="0" applyAlignment="0" applyProtection="0"/>
    <xf numFmtId="0" fontId="84" fillId="44" borderId="0" applyNumberFormat="0" applyBorder="0" applyAlignment="0" applyProtection="0"/>
    <xf numFmtId="0" fontId="80" fillId="44" borderId="0" applyNumberFormat="0" applyBorder="0" applyAlignment="0" applyProtection="0"/>
    <xf numFmtId="0" fontId="84" fillId="48" borderId="0" applyNumberFormat="0" applyBorder="0" applyAlignment="0" applyProtection="0"/>
    <xf numFmtId="0" fontId="80" fillId="48" borderId="0" applyNumberFormat="0" applyBorder="0" applyAlignment="0" applyProtection="0"/>
    <xf numFmtId="0" fontId="84" fillId="52" borderId="0" applyNumberFormat="0" applyBorder="0" applyAlignment="0" applyProtection="0"/>
    <xf numFmtId="0" fontId="80" fillId="52" borderId="0" applyNumberFormat="0" applyBorder="0" applyAlignment="0" applyProtection="0"/>
    <xf numFmtId="0" fontId="84" fillId="56" borderId="0" applyNumberFormat="0" applyBorder="0" applyAlignment="0" applyProtection="0"/>
    <xf numFmtId="0" fontId="80" fillId="56" borderId="0" applyNumberFormat="0" applyBorder="0" applyAlignment="0" applyProtection="0"/>
    <xf numFmtId="0" fontId="85" fillId="0" borderId="0" applyNumberFormat="0" applyFill="0" applyBorder="0" applyAlignment="0" applyProtection="0"/>
    <xf numFmtId="0" fontId="78" fillId="0" borderId="0" applyNumberFormat="0" applyFill="0" applyBorder="0" applyAlignment="0" applyProtection="0"/>
    <xf numFmtId="0" fontId="86" fillId="33" borderId="289" applyNumberFormat="0" applyAlignment="0" applyProtection="0"/>
    <xf numFmtId="0" fontId="75" fillId="33" borderId="289" applyNumberFormat="0" applyAlignment="0" applyProtection="0"/>
    <xf numFmtId="0" fontId="87" fillId="0" borderId="291" applyNumberFormat="0" applyFill="0" applyAlignment="0" applyProtection="0"/>
    <xf numFmtId="0" fontId="76" fillId="0" borderId="291" applyNumberFormat="0" applyFill="0" applyAlignment="0" applyProtection="0"/>
    <xf numFmtId="0" fontId="83" fillId="35" borderId="293" applyNumberFormat="0" applyFont="0" applyAlignment="0" applyProtection="0"/>
    <xf numFmtId="0" fontId="2" fillId="35" borderId="293" applyNumberFormat="0" applyFont="0" applyAlignment="0" applyProtection="0"/>
    <xf numFmtId="0" fontId="88" fillId="32" borderId="289" applyNumberFormat="0" applyAlignment="0" applyProtection="0"/>
    <xf numFmtId="0" fontId="73" fillId="32" borderId="289" applyNumberFormat="0" applyAlignment="0" applyProtection="0"/>
    <xf numFmtId="194" fontId="38" fillId="0" borderId="0" applyFont="0" applyFill="0" applyBorder="0" applyAlignment="0" applyProtection="0"/>
    <xf numFmtId="194" fontId="38" fillId="0" borderId="0" applyFont="0" applyFill="0" applyBorder="0" applyAlignment="0" applyProtection="0"/>
    <xf numFmtId="194" fontId="38" fillId="0" borderId="0" applyFont="0" applyFill="0" applyBorder="0" applyAlignment="0" applyProtection="0"/>
    <xf numFmtId="0" fontId="89" fillId="30" borderId="0" applyNumberFormat="0" applyBorder="0" applyAlignment="0" applyProtection="0"/>
    <xf numFmtId="0" fontId="71" fillId="30" borderId="0" applyNumberFormat="0" applyBorder="0" applyAlignment="0" applyProtection="0"/>
    <xf numFmtId="43" fontId="83" fillId="0" borderId="0" applyFont="0" applyFill="0" applyBorder="0" applyAlignment="0" applyProtection="0"/>
    <xf numFmtId="195" fontId="90" fillId="0" borderId="0" applyFont="0" applyFill="0" applyBorder="0" applyAlignment="0" applyProtection="0"/>
    <xf numFmtId="0" fontId="91" fillId="31" borderId="0" applyNumberFormat="0" applyBorder="0" applyAlignment="0" applyProtection="0"/>
    <xf numFmtId="0" fontId="72" fillId="31" borderId="0" applyNumberFormat="0" applyBorder="0" applyAlignment="0" applyProtection="0"/>
    <xf numFmtId="0" fontId="38" fillId="0" borderId="0"/>
    <xf numFmtId="0" fontId="38" fillId="0" borderId="0"/>
    <xf numFmtId="0" fontId="81" fillId="0" borderId="0"/>
    <xf numFmtId="0" fontId="38" fillId="0" borderId="0"/>
    <xf numFmtId="0" fontId="13" fillId="0" borderId="0"/>
    <xf numFmtId="0" fontId="11" fillId="0" borderId="0"/>
    <xf numFmtId="0" fontId="13" fillId="0" borderId="0"/>
    <xf numFmtId="0" fontId="2" fillId="0" borderId="0"/>
    <xf numFmtId="0" fontId="2" fillId="0" borderId="0"/>
    <xf numFmtId="0" fontId="11" fillId="0" borderId="0"/>
    <xf numFmtId="0" fontId="38" fillId="0" borderId="0"/>
    <xf numFmtId="0" fontId="11" fillId="0" borderId="0"/>
    <xf numFmtId="0" fontId="38" fillId="0" borderId="0"/>
    <xf numFmtId="0" fontId="11" fillId="0" borderId="0"/>
    <xf numFmtId="0" fontId="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11" fillId="0" borderId="0"/>
    <xf numFmtId="0" fontId="11" fillId="0" borderId="0"/>
    <xf numFmtId="0" fontId="11" fillId="0" borderId="0"/>
    <xf numFmtId="0" fontId="11" fillId="0" borderId="0"/>
    <xf numFmtId="0" fontId="92" fillId="0" borderId="0"/>
    <xf numFmtId="0" fontId="44" fillId="0" borderId="0"/>
    <xf numFmtId="0" fontId="38" fillId="0" borderId="0"/>
    <xf numFmtId="0" fontId="11" fillId="0" borderId="0"/>
    <xf numFmtId="0" fontId="83" fillId="0" borderId="0"/>
    <xf numFmtId="0" fontId="20" fillId="0" borderId="0"/>
    <xf numFmtId="165" fontId="38" fillId="0" borderId="0">
      <alignment horizontal="centerContinuous" vertical="center"/>
    </xf>
    <xf numFmtId="165" fontId="38" fillId="0" borderId="0">
      <alignment horizontal="centerContinuous" vertical="center"/>
    </xf>
    <xf numFmtId="9" fontId="44" fillId="0" borderId="0" applyFont="0" applyFill="0" applyBorder="0" applyAlignment="0" applyProtection="0"/>
    <xf numFmtId="0" fontId="93" fillId="29" borderId="0" applyNumberFormat="0" applyBorder="0" applyAlignment="0" applyProtection="0"/>
    <xf numFmtId="0" fontId="70" fillId="29" borderId="0" applyNumberFormat="0" applyBorder="0" applyAlignment="0" applyProtection="0"/>
    <xf numFmtId="0" fontId="94" fillId="33" borderId="290" applyNumberFormat="0" applyAlignment="0" applyProtection="0"/>
    <xf numFmtId="0" fontId="74" fillId="33" borderId="290" applyNumberFormat="0" applyAlignment="0" applyProtection="0"/>
    <xf numFmtId="166" fontId="13" fillId="0" borderId="317">
      <alignment horizontal="center" vertical="center"/>
    </xf>
    <xf numFmtId="0" fontId="95" fillId="0" borderId="0" applyNumberFormat="0" applyFill="0" applyBorder="0" applyAlignment="0" applyProtection="0"/>
    <xf numFmtId="0" fontId="79" fillId="0" borderId="0" applyNumberFormat="0" applyFill="0" applyBorder="0" applyAlignment="0" applyProtection="0"/>
    <xf numFmtId="0" fontId="96" fillId="0" borderId="286" applyNumberFormat="0" applyFill="0" applyAlignment="0" applyProtection="0"/>
    <xf numFmtId="0" fontId="67" fillId="0" borderId="286" applyNumberFormat="0" applyFill="0" applyAlignment="0" applyProtection="0"/>
    <xf numFmtId="0" fontId="97" fillId="0" borderId="287" applyNumberFormat="0" applyFill="0" applyAlignment="0" applyProtection="0"/>
    <xf numFmtId="0" fontId="68" fillId="0" borderId="287" applyNumberFormat="0" applyFill="0" applyAlignment="0" applyProtection="0"/>
    <xf numFmtId="0" fontId="98" fillId="0" borderId="288" applyNumberFormat="0" applyFill="0" applyAlignment="0" applyProtection="0"/>
    <xf numFmtId="0" fontId="69" fillId="0" borderId="288" applyNumberFormat="0" applyFill="0" applyAlignment="0" applyProtection="0"/>
    <xf numFmtId="0" fontId="98" fillId="0" borderId="0" applyNumberFormat="0" applyFill="0" applyBorder="0" applyAlignment="0" applyProtection="0"/>
    <xf numFmtId="0" fontId="69" fillId="0" borderId="0" applyNumberFormat="0" applyFill="0" applyBorder="0" applyAlignment="0" applyProtection="0"/>
    <xf numFmtId="0" fontId="99" fillId="0" borderId="318" applyNumberFormat="0" applyFill="0" applyAlignment="0" applyProtection="0"/>
    <xf numFmtId="0" fontId="59" fillId="0" borderId="318" applyNumberFormat="0" applyFill="0" applyAlignment="0" applyProtection="0"/>
    <xf numFmtId="1" fontId="18" fillId="0" borderId="83" applyNumberFormat="0" applyFont="0"/>
    <xf numFmtId="0" fontId="100" fillId="34" borderId="292" applyNumberFormat="0" applyAlignment="0" applyProtection="0"/>
    <xf numFmtId="0" fontId="77" fillId="34" borderId="292" applyNumberFormat="0" applyAlignment="0" applyProtection="0"/>
    <xf numFmtId="0" fontId="20" fillId="0" borderId="0"/>
  </cellStyleXfs>
  <cellXfs count="1256">
    <xf numFmtId="0" fontId="0" fillId="0" borderId="0" xfId="0"/>
    <xf numFmtId="0" fontId="15" fillId="0" borderId="0" xfId="8" applyFont="1"/>
    <xf numFmtId="0" fontId="16" fillId="0" borderId="0" xfId="0" applyFont="1" applyAlignment="1">
      <alignment horizontal="center"/>
    </xf>
    <xf numFmtId="0" fontId="16" fillId="0" borderId="0" xfId="0" applyFont="1"/>
    <xf numFmtId="0" fontId="17" fillId="0" borderId="0" xfId="0" applyFont="1"/>
    <xf numFmtId="0" fontId="0" fillId="0" borderId="0" xfId="0" applyAlignment="1">
      <alignment horizontal="center" vertical="center"/>
    </xf>
    <xf numFmtId="0" fontId="19" fillId="0" borderId="0" xfId="0" applyFont="1" applyAlignment="1">
      <alignment horizontal="center" vertical="center"/>
    </xf>
    <xf numFmtId="0" fontId="38" fillId="0" borderId="0" xfId="6"/>
    <xf numFmtId="0" fontId="18" fillId="0" borderId="0" xfId="6" applyFont="1" applyFill="1" applyBorder="1"/>
    <xf numFmtId="0" fontId="20" fillId="0" borderId="0" xfId="6" applyFont="1"/>
    <xf numFmtId="0" fontId="16" fillId="0" borderId="0" xfId="6" applyFont="1" applyFill="1" applyBorder="1"/>
    <xf numFmtId="167" fontId="21" fillId="0" borderId="0" xfId="6" applyNumberFormat="1" applyFont="1" applyAlignment="1">
      <alignment horizontal="right"/>
    </xf>
    <xf numFmtId="0" fontId="0" fillId="0" borderId="0" xfId="6" applyFont="1"/>
    <xf numFmtId="0" fontId="18" fillId="0" borderId="0" xfId="6" applyFont="1" applyAlignment="1">
      <alignment horizontal="center" vertical="center"/>
    </xf>
    <xf numFmtId="167" fontId="22" fillId="0" borderId="0" xfId="6" applyNumberFormat="1" applyFont="1" applyAlignment="1">
      <alignment horizontal="right"/>
    </xf>
    <xf numFmtId="168" fontId="38" fillId="0" borderId="0" xfId="6" applyNumberFormat="1"/>
    <xf numFmtId="0" fontId="38" fillId="0" borderId="0" xfId="6" applyAlignment="1">
      <alignment vertical="center"/>
    </xf>
    <xf numFmtId="0" fontId="38" fillId="0" borderId="0" xfId="6" applyFill="1" applyAlignment="1">
      <alignment vertical="center"/>
    </xf>
    <xf numFmtId="0" fontId="18" fillId="0" borderId="0" xfId="12" applyFont="1"/>
    <xf numFmtId="167" fontId="18" fillId="0" borderId="0" xfId="6" applyNumberFormat="1" applyFont="1" applyAlignment="1">
      <alignment horizontal="right"/>
    </xf>
    <xf numFmtId="0" fontId="0" fillId="0" borderId="0" xfId="0" applyFont="1" applyAlignment="1">
      <alignment horizontal="center"/>
    </xf>
    <xf numFmtId="0" fontId="0" fillId="0" borderId="0" xfId="0" applyFont="1"/>
    <xf numFmtId="0" fontId="25" fillId="0" borderId="20" xfId="0" applyFont="1" applyBorder="1" applyAlignment="1">
      <alignment horizontal="center" vertical="center"/>
    </xf>
    <xf numFmtId="169" fontId="18" fillId="0" borderId="21" xfId="0" applyNumberFormat="1" applyFont="1" applyBorder="1"/>
    <xf numFmtId="169" fontId="18" fillId="0" borderId="22" xfId="0" applyNumberFormat="1" applyFont="1" applyBorder="1"/>
    <xf numFmtId="169" fontId="18" fillId="0" borderId="23" xfId="0" applyNumberFormat="1" applyFont="1" applyBorder="1"/>
    <xf numFmtId="169" fontId="18" fillId="0" borderId="20" xfId="0" applyNumberFormat="1" applyFont="1" applyBorder="1"/>
    <xf numFmtId="0" fontId="26" fillId="0" borderId="0" xfId="6" applyFont="1"/>
    <xf numFmtId="0" fontId="18" fillId="0" borderId="0" xfId="12" applyFont="1" applyAlignment="1">
      <alignment horizontal="center"/>
    </xf>
    <xf numFmtId="0" fontId="16" fillId="0" borderId="0" xfId="12" applyFont="1" applyAlignment="1">
      <alignment horizontal="center"/>
    </xf>
    <xf numFmtId="0" fontId="21" fillId="0" borderId="0" xfId="12" applyFont="1"/>
    <xf numFmtId="0" fontId="18" fillId="0" borderId="3" xfId="12" applyFont="1" applyBorder="1" applyAlignment="1">
      <alignment horizontal="center"/>
    </xf>
    <xf numFmtId="0" fontId="18" fillId="0" borderId="1" xfId="12" applyFont="1" applyBorder="1" applyAlignment="1">
      <alignment horizontal="center"/>
    </xf>
    <xf numFmtId="0" fontId="18" fillId="0" borderId="1" xfId="12" applyFont="1" applyBorder="1" applyAlignment="1">
      <alignment horizontal="center" vertical="center" wrapText="1"/>
    </xf>
    <xf numFmtId="0" fontId="18" fillId="0" borderId="1" xfId="12" applyFont="1" applyBorder="1" applyAlignment="1">
      <alignment horizontal="center" vertical="center"/>
    </xf>
    <xf numFmtId="0" fontId="18" fillId="0" borderId="24" xfId="12" applyFont="1" applyBorder="1" applyAlignment="1">
      <alignment horizontal="center"/>
    </xf>
    <xf numFmtId="170" fontId="18" fillId="0" borderId="25" xfId="0" applyNumberFormat="1" applyFont="1" applyBorder="1" applyAlignment="1"/>
    <xf numFmtId="170" fontId="18" fillId="0" borderId="24" xfId="12" applyNumberFormat="1" applyFont="1" applyBorder="1" applyAlignment="1"/>
    <xf numFmtId="170" fontId="18" fillId="4" borderId="24" xfId="12" applyNumberFormat="1" applyFont="1" applyFill="1" applyBorder="1" applyAlignment="1"/>
    <xf numFmtId="0" fontId="18" fillId="0" borderId="26" xfId="12" applyFont="1" applyBorder="1" applyAlignment="1">
      <alignment horizontal="center"/>
    </xf>
    <xf numFmtId="170" fontId="18" fillId="0" borderId="26" xfId="0" applyNumberFormat="1" applyFont="1" applyBorder="1" applyAlignment="1"/>
    <xf numFmtId="170" fontId="18" fillId="0" borderId="26" xfId="12" applyNumberFormat="1" applyFont="1" applyBorder="1" applyAlignment="1"/>
    <xf numFmtId="170" fontId="18" fillId="4" borderId="26" xfId="12" applyNumberFormat="1" applyFont="1" applyFill="1" applyBorder="1" applyAlignment="1"/>
    <xf numFmtId="0" fontId="18" fillId="0" borderId="27" xfId="12" applyFont="1" applyBorder="1" applyAlignment="1">
      <alignment horizontal="center"/>
    </xf>
    <xf numFmtId="170" fontId="18" fillId="0" borderId="27" xfId="12" applyNumberFormat="1" applyFont="1" applyBorder="1" applyAlignment="1"/>
    <xf numFmtId="170" fontId="18" fillId="4" borderId="27" xfId="12" applyNumberFormat="1" applyFont="1" applyFill="1" applyBorder="1" applyAlignment="1"/>
    <xf numFmtId="0" fontId="18" fillId="5" borderId="28" xfId="12" applyFont="1" applyFill="1" applyBorder="1" applyAlignment="1">
      <alignment horizontal="center"/>
    </xf>
    <xf numFmtId="170" fontId="18" fillId="5" borderId="28" xfId="12" applyNumberFormat="1" applyFont="1" applyFill="1" applyBorder="1" applyAlignment="1"/>
    <xf numFmtId="170" fontId="18" fillId="5" borderId="28" xfId="12" applyNumberFormat="1" applyFont="1" applyFill="1" applyBorder="1" applyAlignment="1">
      <alignment horizontal="right"/>
    </xf>
    <xf numFmtId="0" fontId="18" fillId="4" borderId="1" xfId="12" applyFont="1" applyFill="1" applyBorder="1" applyAlignment="1">
      <alignment horizontal="center"/>
    </xf>
    <xf numFmtId="170" fontId="18" fillId="4" borderId="1" xfId="12" applyNumberFormat="1" applyFont="1" applyFill="1" applyBorder="1" applyAlignment="1">
      <alignment horizontal="right"/>
    </xf>
    <xf numFmtId="170" fontId="18" fillId="4" borderId="1" xfId="12" applyNumberFormat="1" applyFont="1" applyFill="1" applyBorder="1" applyAlignment="1">
      <alignment horizontal="center"/>
    </xf>
    <xf numFmtId="170" fontId="18" fillId="0" borderId="0" xfId="12" applyNumberFormat="1" applyFont="1"/>
    <xf numFmtId="0" fontId="0" fillId="0" borderId="0" xfId="12" applyFont="1" applyAlignment="1">
      <alignment horizontal="center"/>
    </xf>
    <xf numFmtId="0" fontId="18" fillId="0" borderId="29" xfId="12" applyFont="1" applyBorder="1" applyAlignment="1">
      <alignment horizontal="center"/>
    </xf>
    <xf numFmtId="0" fontId="18" fillId="0" borderId="31" xfId="12" applyFont="1" applyBorder="1" applyAlignment="1">
      <alignment horizontal="center"/>
    </xf>
    <xf numFmtId="169" fontId="18" fillId="4" borderId="24" xfId="12" applyNumberFormat="1" applyFont="1" applyFill="1" applyBorder="1"/>
    <xf numFmtId="169" fontId="18" fillId="0" borderId="24" xfId="12" applyNumberFormat="1" applyFont="1" applyBorder="1"/>
    <xf numFmtId="0" fontId="18" fillId="0" borderId="33" xfId="12" applyFont="1" applyBorder="1" applyAlignment="1">
      <alignment horizontal="center"/>
    </xf>
    <xf numFmtId="169" fontId="18" fillId="4" borderId="26" xfId="12" applyNumberFormat="1" applyFont="1" applyFill="1" applyBorder="1"/>
    <xf numFmtId="169" fontId="18" fillId="0" borderId="26" xfId="12" applyNumberFormat="1" applyFont="1" applyBorder="1"/>
    <xf numFmtId="0" fontId="18" fillId="0" borderId="34" xfId="12" applyFont="1" applyBorder="1" applyAlignment="1">
      <alignment horizontal="center"/>
    </xf>
    <xf numFmtId="169" fontId="18" fillId="4" borderId="27" xfId="12" applyNumberFormat="1" applyFont="1" applyFill="1" applyBorder="1"/>
    <xf numFmtId="169" fontId="18" fillId="0" borderId="27" xfId="12" applyNumberFormat="1" applyFont="1" applyBorder="1"/>
    <xf numFmtId="0" fontId="18" fillId="5" borderId="36" xfId="12" applyFont="1" applyFill="1" applyBorder="1" applyAlignment="1">
      <alignment horizontal="center"/>
    </xf>
    <xf numFmtId="169" fontId="18" fillId="5" borderId="37" xfId="12" applyNumberFormat="1" applyFont="1" applyFill="1" applyBorder="1"/>
    <xf numFmtId="169" fontId="18" fillId="5" borderId="28" xfId="12" applyNumberFormat="1" applyFont="1" applyFill="1" applyBorder="1"/>
    <xf numFmtId="0" fontId="18" fillId="4" borderId="3" xfId="12" applyFont="1" applyFill="1" applyBorder="1" applyAlignment="1">
      <alignment horizontal="center"/>
    </xf>
    <xf numFmtId="169" fontId="18" fillId="4" borderId="9" xfId="12" applyNumberFormat="1" applyFont="1" applyFill="1" applyBorder="1"/>
    <xf numFmtId="169" fontId="18" fillId="4" borderId="10" xfId="12" applyNumberFormat="1" applyFont="1" applyFill="1" applyBorder="1"/>
    <xf numFmtId="169" fontId="18" fillId="0" borderId="0" xfId="12" applyNumberFormat="1" applyFont="1"/>
    <xf numFmtId="1" fontId="0" fillId="0" borderId="0" xfId="8" applyNumberFormat="1" applyFont="1"/>
    <xf numFmtId="0" fontId="0" fillId="0" borderId="0" xfId="8" applyFont="1"/>
    <xf numFmtId="0" fontId="18" fillId="0" borderId="0" xfId="8" applyFont="1"/>
    <xf numFmtId="1" fontId="27" fillId="0" borderId="0" xfId="8" applyNumberFormat="1" applyFont="1"/>
    <xf numFmtId="0" fontId="21" fillId="0" borderId="0" xfId="8" applyFont="1"/>
    <xf numFmtId="0" fontId="28" fillId="0" borderId="0" xfId="8" applyFont="1"/>
    <xf numFmtId="0" fontId="16" fillId="0" borderId="0" xfId="8" applyFont="1"/>
    <xf numFmtId="1" fontId="25" fillId="0" borderId="41" xfId="8" applyNumberFormat="1" applyFont="1" applyBorder="1" applyAlignment="1">
      <alignment horizontal="center" vertical="center"/>
    </xf>
    <xf numFmtId="0" fontId="16" fillId="0" borderId="43" xfId="8" applyFont="1" applyBorder="1" applyAlignment="1">
      <alignment horizontal="center" vertical="center" wrapText="1"/>
    </xf>
    <xf numFmtId="0" fontId="16" fillId="0" borderId="45" xfId="8" applyFont="1" applyBorder="1" applyAlignment="1">
      <alignment horizontal="center"/>
    </xf>
    <xf numFmtId="171" fontId="16" fillId="6" borderId="46" xfId="8" applyNumberFormat="1" applyFont="1" applyFill="1" applyBorder="1" applyAlignment="1">
      <alignment vertical="center"/>
    </xf>
    <xf numFmtId="172" fontId="25" fillId="0" borderId="23" xfId="8" applyNumberFormat="1" applyFont="1" applyBorder="1"/>
    <xf numFmtId="0" fontId="16" fillId="0" borderId="47" xfId="8" applyFont="1" applyBorder="1" applyAlignment="1">
      <alignment horizontal="center"/>
    </xf>
    <xf numFmtId="171" fontId="16" fillId="6" borderId="48" xfId="8" applyNumberFormat="1" applyFont="1" applyFill="1" applyBorder="1" applyAlignment="1">
      <alignment vertical="center"/>
    </xf>
    <xf numFmtId="172" fontId="25" fillId="0" borderId="22" xfId="8" applyNumberFormat="1" applyFont="1" applyBorder="1"/>
    <xf numFmtId="0" fontId="16" fillId="0" borderId="49" xfId="8" applyFont="1" applyBorder="1" applyAlignment="1">
      <alignment horizontal="center"/>
    </xf>
    <xf numFmtId="171" fontId="16" fillId="0" borderId="0" xfId="8" applyNumberFormat="1" applyFont="1"/>
    <xf numFmtId="169" fontId="16" fillId="6" borderId="9" xfId="8" applyNumberFormat="1" applyFont="1" applyFill="1" applyBorder="1" applyAlignment="1">
      <alignment vertical="center"/>
    </xf>
    <xf numFmtId="172" fontId="25" fillId="0" borderId="11" xfId="8" applyNumberFormat="1" applyFont="1" applyBorder="1"/>
    <xf numFmtId="0" fontId="21" fillId="0" borderId="43" xfId="8" applyFont="1" applyBorder="1" applyAlignment="1">
      <alignment horizontal="center" vertical="center" wrapText="1"/>
    </xf>
    <xf numFmtId="0" fontId="16" fillId="0" borderId="46" xfId="8" applyFont="1" applyBorder="1" applyAlignment="1">
      <alignment horizontal="center"/>
    </xf>
    <xf numFmtId="0" fontId="16" fillId="0" borderId="48" xfId="8" applyFont="1" applyBorder="1" applyAlignment="1">
      <alignment horizontal="center"/>
    </xf>
    <xf numFmtId="0" fontId="16" fillId="0" borderId="48" xfId="8" applyFont="1" applyFill="1" applyBorder="1" applyAlignment="1">
      <alignment horizontal="center"/>
    </xf>
    <xf numFmtId="0" fontId="16" fillId="0" borderId="50" xfId="8" applyFont="1" applyFill="1" applyBorder="1" applyAlignment="1">
      <alignment horizontal="center"/>
    </xf>
    <xf numFmtId="0" fontId="16" fillId="0" borderId="43" xfId="8" applyFont="1" applyBorder="1" applyAlignment="1">
      <alignment horizontal="center"/>
    </xf>
    <xf numFmtId="0" fontId="16" fillId="0" borderId="51" xfId="8" applyFont="1" applyBorder="1" applyAlignment="1">
      <alignment horizontal="center"/>
    </xf>
    <xf numFmtId="169" fontId="16" fillId="0" borderId="30" xfId="8" applyNumberFormat="1" applyFont="1" applyBorder="1" applyAlignment="1">
      <alignment horizontal="right" vertical="center"/>
    </xf>
    <xf numFmtId="0" fontId="0" fillId="0" borderId="0" xfId="6" applyFont="1" applyFill="1" applyBorder="1"/>
    <xf numFmtId="171" fontId="0" fillId="0" borderId="0" xfId="0" applyNumberFormat="1"/>
    <xf numFmtId="0" fontId="0" fillId="0" borderId="0" xfId="3" applyFont="1" applyAlignment="1">
      <alignment vertical="center"/>
    </xf>
    <xf numFmtId="0" fontId="20" fillId="0" borderId="0" xfId="3" applyFont="1" applyAlignment="1">
      <alignment vertical="center"/>
    </xf>
    <xf numFmtId="0" fontId="20" fillId="0" borderId="0" xfId="3" applyNumberFormat="1" applyFont="1" applyAlignment="1">
      <alignment vertical="center"/>
    </xf>
    <xf numFmtId="0" fontId="0" fillId="0" borderId="0" xfId="3" applyFont="1"/>
    <xf numFmtId="0" fontId="38" fillId="0" borderId="0" xfId="3" applyNumberFormat="1" applyAlignment="1">
      <alignment vertical="center"/>
    </xf>
    <xf numFmtId="0" fontId="29" fillId="0" borderId="0" xfId="11" applyFont="1" applyAlignment="1" applyProtection="1">
      <alignment vertical="center"/>
      <protection locked="0"/>
    </xf>
    <xf numFmtId="0" fontId="15" fillId="0" borderId="0" xfId="9" applyFont="1" applyAlignment="1">
      <alignment horizontal="center" vertical="center" wrapText="1"/>
    </xf>
    <xf numFmtId="0" fontId="0" fillId="0" borderId="0" xfId="11" applyFont="1" applyAlignment="1" applyProtection="1">
      <alignment vertical="center"/>
      <protection locked="0"/>
    </xf>
    <xf numFmtId="0" fontId="21" fillId="0" borderId="0" xfId="9" applyFont="1" applyAlignment="1">
      <alignment horizontal="center" vertical="center" wrapText="1"/>
    </xf>
    <xf numFmtId="165" fontId="21" fillId="0" borderId="1" xfId="9" applyNumberFormat="1" applyFont="1" applyBorder="1" applyAlignment="1">
      <alignment horizontal="center" vertical="center" wrapText="1"/>
    </xf>
    <xf numFmtId="0" fontId="18" fillId="0" borderId="0" xfId="3" applyFont="1" applyBorder="1" applyAlignment="1">
      <alignment horizontal="center" vertical="center"/>
    </xf>
    <xf numFmtId="0" fontId="21" fillId="0" borderId="0" xfId="3" applyFont="1" applyAlignment="1">
      <alignment horizontal="center" vertical="center"/>
    </xf>
    <xf numFmtId="0" fontId="21" fillId="5" borderId="1" xfId="9" applyFont="1" applyFill="1" applyBorder="1" applyAlignment="1">
      <alignment horizontal="center" vertical="center" wrapText="1"/>
    </xf>
    <xf numFmtId="165" fontId="21" fillId="0" borderId="55" xfId="9" applyNumberFormat="1" applyFont="1" applyBorder="1" applyAlignment="1">
      <alignment horizontal="center" vertical="center" wrapText="1"/>
    </xf>
    <xf numFmtId="165" fontId="21" fillId="0" borderId="0" xfId="9" applyNumberFormat="1" applyFont="1" applyBorder="1" applyAlignment="1">
      <alignment horizontal="center" vertical="center" wrapText="1"/>
    </xf>
    <xf numFmtId="0" fontId="16" fillId="5" borderId="24" xfId="9" applyFont="1" applyFill="1" applyBorder="1" applyAlignment="1">
      <alignment horizontal="center" vertical="center"/>
    </xf>
    <xf numFmtId="169" fontId="16" fillId="0" borderId="24" xfId="9" applyNumberFormat="1" applyFont="1" applyFill="1" applyBorder="1" applyAlignment="1">
      <alignment vertical="center"/>
    </xf>
    <xf numFmtId="169" fontId="16" fillId="0" borderId="0" xfId="9" applyNumberFormat="1" applyFont="1" applyFill="1" applyBorder="1" applyAlignment="1">
      <alignment vertical="center"/>
    </xf>
    <xf numFmtId="174" fontId="21" fillId="0" borderId="1" xfId="3" applyNumberFormat="1" applyFont="1" applyBorder="1" applyAlignment="1">
      <alignment horizontal="center" vertical="center"/>
    </xf>
    <xf numFmtId="0" fontId="16" fillId="5" borderId="56" xfId="9" applyFont="1" applyFill="1" applyBorder="1" applyAlignment="1">
      <alignment horizontal="center" vertical="center"/>
    </xf>
    <xf numFmtId="0" fontId="16" fillId="5" borderId="1" xfId="9" applyFont="1" applyFill="1" applyBorder="1" applyAlignment="1">
      <alignment horizontal="center" vertical="center"/>
    </xf>
    <xf numFmtId="169" fontId="16" fillId="0" borderId="1" xfId="9" applyNumberFormat="1" applyFont="1" applyFill="1" applyBorder="1" applyAlignment="1">
      <alignment vertical="center"/>
    </xf>
    <xf numFmtId="169" fontId="21" fillId="0" borderId="0" xfId="9" applyNumberFormat="1" applyFont="1" applyFill="1" applyBorder="1" applyAlignment="1">
      <alignment vertical="center"/>
    </xf>
    <xf numFmtId="0" fontId="20" fillId="0" borderId="0" xfId="9" applyFont="1" applyAlignment="1">
      <alignment horizontal="left" vertical="center"/>
    </xf>
    <xf numFmtId="169" fontId="0" fillId="0" borderId="0" xfId="3" applyNumberFormat="1" applyFont="1" applyAlignment="1">
      <alignment vertical="center"/>
    </xf>
    <xf numFmtId="0" fontId="18" fillId="0" borderId="0" xfId="12" applyFont="1" applyFill="1"/>
    <xf numFmtId="0" fontId="18" fillId="0" borderId="0" xfId="12" applyFont="1" applyFill="1" applyAlignment="1">
      <alignment horizontal="center"/>
    </xf>
    <xf numFmtId="170" fontId="18" fillId="0" borderId="46" xfId="0" applyNumberFormat="1" applyFont="1" applyBorder="1" applyAlignment="1"/>
    <xf numFmtId="170" fontId="18" fillId="0" borderId="24" xfId="12" applyNumberFormat="1" applyFont="1" applyFill="1" applyBorder="1" applyAlignment="1"/>
    <xf numFmtId="175" fontId="18" fillId="0" borderId="32" xfId="12" applyNumberFormat="1" applyFont="1" applyFill="1" applyBorder="1" applyAlignment="1"/>
    <xf numFmtId="170" fontId="18" fillId="0" borderId="48" xfId="0" applyNumberFormat="1" applyFont="1" applyBorder="1" applyAlignment="1"/>
    <xf numFmtId="170" fontId="18" fillId="0" borderId="26" xfId="12" applyNumberFormat="1" applyFont="1" applyFill="1" applyBorder="1" applyAlignment="1"/>
    <xf numFmtId="175" fontId="18" fillId="0" borderId="22" xfId="12" applyNumberFormat="1" applyFont="1" applyFill="1" applyBorder="1" applyAlignment="1"/>
    <xf numFmtId="170" fontId="18" fillId="0" borderId="57" xfId="12" applyNumberFormat="1" applyFont="1" applyBorder="1" applyAlignment="1"/>
    <xf numFmtId="170" fontId="18" fillId="0" borderId="27" xfId="12" applyNumberFormat="1" applyFont="1" applyFill="1" applyBorder="1" applyAlignment="1"/>
    <xf numFmtId="175" fontId="18" fillId="0" borderId="35" xfId="12" applyNumberFormat="1" applyFont="1" applyFill="1" applyBorder="1" applyAlignment="1"/>
    <xf numFmtId="170" fontId="18" fillId="5" borderId="37" xfId="12" applyNumberFormat="1" applyFont="1" applyFill="1" applyBorder="1" applyAlignment="1"/>
    <xf numFmtId="175" fontId="18" fillId="5" borderId="38" xfId="12" applyNumberFormat="1" applyFont="1" applyFill="1" applyBorder="1" applyAlignment="1"/>
    <xf numFmtId="170" fontId="18" fillId="0" borderId="58" xfId="12" applyNumberFormat="1" applyFont="1" applyBorder="1" applyAlignment="1"/>
    <xf numFmtId="170" fontId="18" fillId="0" borderId="48" xfId="12" applyNumberFormat="1" applyFont="1" applyBorder="1" applyAlignment="1"/>
    <xf numFmtId="170" fontId="18" fillId="0" borderId="58" xfId="12" applyNumberFormat="1" applyFont="1" applyFill="1" applyBorder="1" applyAlignment="1"/>
    <xf numFmtId="170" fontId="18" fillId="0" borderId="48" xfId="12" applyNumberFormat="1" applyFont="1" applyFill="1" applyBorder="1" applyAlignment="1"/>
    <xf numFmtId="170" fontId="18" fillId="0" borderId="57" xfId="12" applyNumberFormat="1" applyFont="1" applyFill="1" applyBorder="1" applyAlignment="1"/>
    <xf numFmtId="170" fontId="18" fillId="5" borderId="37" xfId="12" applyNumberFormat="1" applyFont="1" applyFill="1" applyBorder="1" applyAlignment="1">
      <alignment horizontal="right"/>
    </xf>
    <xf numFmtId="175" fontId="18" fillId="5" borderId="38" xfId="12" applyNumberFormat="1" applyFont="1" applyFill="1" applyBorder="1" applyAlignment="1">
      <alignment horizontal="right"/>
    </xf>
    <xf numFmtId="170" fontId="18" fillId="4" borderId="9" xfId="12" applyNumberFormat="1" applyFont="1" applyFill="1" applyBorder="1" applyAlignment="1">
      <alignment horizontal="right"/>
    </xf>
    <xf numFmtId="170" fontId="18" fillId="4" borderId="10" xfId="12" applyNumberFormat="1" applyFont="1" applyFill="1" applyBorder="1" applyAlignment="1">
      <alignment horizontal="right"/>
    </xf>
    <xf numFmtId="175" fontId="18" fillId="4" borderId="11" xfId="12" applyNumberFormat="1" applyFont="1" applyFill="1" applyBorder="1" applyAlignment="1">
      <alignment horizontal="right"/>
    </xf>
    <xf numFmtId="0" fontId="0" fillId="0" borderId="0" xfId="12" applyFont="1" applyAlignment="1">
      <alignment horizontal="left"/>
    </xf>
    <xf numFmtId="0" fontId="18" fillId="0" borderId="0" xfId="13" applyFont="1" applyAlignment="1">
      <alignment horizontal="center"/>
    </xf>
    <xf numFmtId="0" fontId="18" fillId="0" borderId="0" xfId="13" applyFont="1"/>
    <xf numFmtId="0" fontId="25" fillId="0" borderId="0" xfId="13" applyFont="1" applyAlignment="1">
      <alignment horizontal="left"/>
    </xf>
    <xf numFmtId="1" fontId="18" fillId="0" borderId="1" xfId="0" applyNumberFormat="1" applyFont="1" applyBorder="1" applyAlignment="1">
      <alignment horizontal="center"/>
    </xf>
    <xf numFmtId="0" fontId="18" fillId="0" borderId="25" xfId="13" applyFont="1" applyBorder="1" applyAlignment="1">
      <alignment horizontal="center"/>
    </xf>
    <xf numFmtId="169" fontId="18" fillId="0" borderId="25" xfId="13" applyNumberFormat="1" applyFont="1" applyBorder="1" applyAlignment="1">
      <alignment horizontal="right"/>
    </xf>
    <xf numFmtId="0" fontId="18" fillId="0" borderId="26" xfId="13" applyFont="1" applyBorder="1" applyAlignment="1">
      <alignment horizontal="center"/>
    </xf>
    <xf numFmtId="169" fontId="18" fillId="0" borderId="26" xfId="13" applyNumberFormat="1" applyFont="1" applyBorder="1" applyAlignment="1">
      <alignment horizontal="right"/>
    </xf>
    <xf numFmtId="0" fontId="18" fillId="0" borderId="27" xfId="13" applyFont="1" applyBorder="1" applyAlignment="1">
      <alignment horizontal="center"/>
    </xf>
    <xf numFmtId="169" fontId="18" fillId="0" borderId="27" xfId="13" applyNumberFormat="1" applyFont="1" applyBorder="1" applyAlignment="1">
      <alignment horizontal="right"/>
    </xf>
    <xf numFmtId="0" fontId="18" fillId="4" borderId="28" xfId="13" applyFont="1" applyFill="1" applyBorder="1" applyAlignment="1">
      <alignment horizontal="center"/>
    </xf>
    <xf numFmtId="169" fontId="18" fillId="4" borderId="28" xfId="13" applyNumberFormat="1" applyFont="1" applyFill="1" applyBorder="1" applyAlignment="1">
      <alignment horizontal="right"/>
    </xf>
    <xf numFmtId="0" fontId="18" fillId="0" borderId="24" xfId="13" applyFont="1" applyBorder="1" applyAlignment="1">
      <alignment horizontal="center"/>
    </xf>
    <xf numFmtId="169" fontId="18" fillId="0" borderId="24" xfId="13" applyNumberFormat="1" applyFont="1" applyBorder="1" applyAlignment="1">
      <alignment horizontal="right"/>
    </xf>
    <xf numFmtId="169" fontId="18" fillId="0" borderId="0" xfId="13" applyNumberFormat="1" applyFont="1" applyAlignment="1">
      <alignment horizontal="center"/>
    </xf>
    <xf numFmtId="0" fontId="0" fillId="0" borderId="0" xfId="13" applyFont="1" applyAlignment="1">
      <alignment horizontal="center"/>
    </xf>
    <xf numFmtId="0" fontId="18" fillId="0" borderId="0" xfId="0" applyFont="1" applyAlignment="1">
      <alignment horizontal="center"/>
    </xf>
    <xf numFmtId="0" fontId="18" fillId="0" borderId="0" xfId="0" applyFont="1"/>
    <xf numFmtId="0" fontId="21" fillId="0" borderId="0" xfId="0" applyFont="1" applyFill="1"/>
    <xf numFmtId="0" fontId="21" fillId="0" borderId="0" xfId="0" applyFont="1" applyFill="1" applyAlignment="1">
      <alignment horizontal="center"/>
    </xf>
    <xf numFmtId="0" fontId="21" fillId="0" borderId="0" xfId="13" applyFont="1" applyAlignment="1">
      <alignment horizontal="center" wrapText="1"/>
    </xf>
    <xf numFmtId="0" fontId="18" fillId="0" borderId="0" xfId="13" applyFont="1" applyAlignment="1">
      <alignment horizontal="center" wrapText="1"/>
    </xf>
    <xf numFmtId="0" fontId="18" fillId="0" borderId="0" xfId="0" applyFont="1" applyFill="1"/>
    <xf numFmtId="0" fontId="18" fillId="0" borderId="1" xfId="0" applyFont="1" applyFill="1" applyBorder="1" applyAlignment="1">
      <alignment horizontal="center"/>
    </xf>
    <xf numFmtId="0" fontId="32" fillId="0" borderId="1" xfId="0" applyFont="1" applyBorder="1" applyAlignment="1">
      <alignment vertical="center"/>
    </xf>
    <xf numFmtId="0" fontId="32" fillId="0" borderId="1" xfId="0" applyFont="1" applyBorder="1" applyAlignment="1">
      <alignment horizontal="center" vertical="center"/>
    </xf>
    <xf numFmtId="0" fontId="18" fillId="0" borderId="0" xfId="0" applyFont="1" applyFill="1" applyAlignment="1">
      <alignment vertical="center"/>
    </xf>
    <xf numFmtId="0" fontId="18" fillId="0" borderId="0" xfId="0" applyFont="1" applyAlignment="1">
      <alignment vertical="center"/>
    </xf>
    <xf numFmtId="0" fontId="26" fillId="0" borderId="0" xfId="0" applyFont="1"/>
    <xf numFmtId="0" fontId="18" fillId="0" borderId="0" xfId="0" applyFont="1" applyFill="1" applyAlignment="1">
      <alignment horizontal="center"/>
    </xf>
    <xf numFmtId="0" fontId="18" fillId="0" borderId="0" xfId="13" applyFont="1" applyAlignment="1">
      <alignment horizontal="right" wrapText="1"/>
    </xf>
    <xf numFmtId="0" fontId="0" fillId="0" borderId="0" xfId="0" applyFont="1" applyFill="1"/>
    <xf numFmtId="0" fontId="36" fillId="0" borderId="0" xfId="0" applyFont="1"/>
    <xf numFmtId="167" fontId="22" fillId="0" borderId="0" xfId="7" applyNumberFormat="1" applyFont="1" applyAlignment="1">
      <alignment horizontal="right"/>
    </xf>
    <xf numFmtId="0" fontId="35" fillId="0" borderId="0" xfId="8" applyFont="1" applyAlignment="1">
      <alignment horizontal="left"/>
    </xf>
    <xf numFmtId="0" fontId="37" fillId="0" borderId="0" xfId="8" applyFont="1" applyAlignment="1">
      <alignment horizontal="center"/>
    </xf>
    <xf numFmtId="0" fontId="13" fillId="0" borderId="0" xfId="8" applyFont="1"/>
    <xf numFmtId="0" fontId="25" fillId="0" borderId="0" xfId="8" applyFont="1"/>
    <xf numFmtId="0" fontId="16" fillId="0" borderId="51" xfId="8" applyFont="1" applyBorder="1" applyAlignment="1">
      <alignment horizontal="center" vertical="center" wrapText="1"/>
    </xf>
    <xf numFmtId="0" fontId="16" fillId="0" borderId="62" xfId="8" applyFont="1" applyBorder="1" applyAlignment="1">
      <alignment horizontal="center" vertical="center" wrapText="1"/>
    </xf>
    <xf numFmtId="0" fontId="25" fillId="0" borderId="51" xfId="8" applyFont="1" applyBorder="1" applyAlignment="1">
      <alignment horizontal="center" vertical="center" wrapText="1"/>
    </xf>
    <xf numFmtId="171" fontId="16" fillId="6" borderId="23" xfId="8" applyNumberFormat="1" applyFont="1" applyFill="1" applyBorder="1" applyAlignment="1">
      <alignment vertical="center"/>
    </xf>
    <xf numFmtId="169" fontId="16" fillId="6" borderId="63" xfId="8" applyNumberFormat="1" applyFont="1" applyFill="1" applyBorder="1" applyAlignment="1">
      <alignment vertical="center"/>
    </xf>
    <xf numFmtId="171" fontId="16" fillId="6" borderId="22" xfId="8" applyNumberFormat="1" applyFont="1" applyFill="1" applyBorder="1" applyAlignment="1">
      <alignment vertical="center"/>
    </xf>
    <xf numFmtId="169" fontId="16" fillId="6" borderId="64" xfId="8" applyNumberFormat="1" applyFont="1" applyFill="1" applyBorder="1" applyAlignment="1">
      <alignment vertical="center"/>
    </xf>
    <xf numFmtId="171" fontId="16" fillId="6" borderId="50" xfId="8" applyNumberFormat="1" applyFont="1" applyFill="1" applyBorder="1" applyAlignment="1">
      <alignment vertical="center"/>
    </xf>
    <xf numFmtId="171" fontId="16" fillId="6" borderId="65" xfId="8" applyNumberFormat="1" applyFont="1" applyFill="1" applyBorder="1" applyAlignment="1">
      <alignment vertical="center"/>
    </xf>
    <xf numFmtId="0" fontId="21" fillId="0" borderId="51" xfId="8" applyFont="1" applyBorder="1" applyAlignment="1">
      <alignment horizontal="center" vertical="center" wrapText="1"/>
    </xf>
    <xf numFmtId="0" fontId="16" fillId="0" borderId="15" xfId="8" applyFont="1" applyBorder="1" applyAlignment="1">
      <alignment horizontal="center" vertical="center" wrapText="1"/>
    </xf>
    <xf numFmtId="0" fontId="16" fillId="0" borderId="23" xfId="8" applyFont="1" applyBorder="1" applyAlignment="1">
      <alignment horizontal="center"/>
    </xf>
    <xf numFmtId="168" fontId="16" fillId="6" borderId="67" xfId="8" applyNumberFormat="1" applyFont="1" applyFill="1" applyBorder="1" applyAlignment="1">
      <alignment horizontal="right"/>
    </xf>
    <xf numFmtId="0" fontId="16" fillId="0" borderId="22" xfId="8" applyFont="1" applyBorder="1" applyAlignment="1">
      <alignment horizontal="center"/>
    </xf>
    <xf numFmtId="168" fontId="16" fillId="6" borderId="68" xfId="8" applyNumberFormat="1" applyFont="1" applyFill="1" applyBorder="1" applyAlignment="1">
      <alignment horizontal="right"/>
    </xf>
    <xf numFmtId="0" fontId="16" fillId="0" borderId="22" xfId="8" applyFont="1" applyFill="1" applyBorder="1" applyAlignment="1">
      <alignment horizontal="center"/>
    </xf>
    <xf numFmtId="0" fontId="16" fillId="0" borderId="65" xfId="8" applyFont="1" applyFill="1" applyBorder="1" applyAlignment="1">
      <alignment horizontal="center"/>
    </xf>
    <xf numFmtId="168" fontId="16" fillId="6" borderId="69" xfId="8" applyNumberFormat="1" applyFont="1" applyFill="1" applyBorder="1" applyAlignment="1">
      <alignment horizontal="right"/>
    </xf>
    <xf numFmtId="168" fontId="16" fillId="6" borderId="52" xfId="8" applyNumberFormat="1" applyFont="1" applyFill="1" applyBorder="1" applyAlignment="1">
      <alignment horizontal="right"/>
    </xf>
    <xf numFmtId="0" fontId="38" fillId="0" borderId="0" xfId="3"/>
    <xf numFmtId="0" fontId="16" fillId="0" borderId="42" xfId="8" applyFont="1" applyBorder="1" applyAlignment="1">
      <alignment horizontal="center" vertical="center"/>
    </xf>
    <xf numFmtId="0" fontId="21" fillId="0" borderId="70" xfId="8" applyFont="1" applyBorder="1" applyAlignment="1">
      <alignment horizontal="center" vertical="center" wrapText="1"/>
    </xf>
    <xf numFmtId="171" fontId="16" fillId="0" borderId="29" xfId="8" applyNumberFormat="1" applyFont="1" applyBorder="1" applyAlignment="1">
      <alignment horizontal="right" vertical="center"/>
    </xf>
    <xf numFmtId="171" fontId="16" fillId="0" borderId="1" xfId="8" applyNumberFormat="1" applyFont="1" applyBorder="1" applyAlignment="1">
      <alignment horizontal="right" vertical="center"/>
    </xf>
    <xf numFmtId="1" fontId="0" fillId="0" borderId="0" xfId="8" applyNumberFormat="1" applyFont="1" applyAlignment="1">
      <alignment vertical="center"/>
    </xf>
    <xf numFmtId="0" fontId="20" fillId="0" borderId="71" xfId="8" applyFont="1" applyBorder="1" applyAlignment="1">
      <alignment horizontal="center" vertical="center" wrapText="1"/>
    </xf>
    <xf numFmtId="171" fontId="16" fillId="0" borderId="9" xfId="8" applyNumberFormat="1" applyFont="1" applyBorder="1" applyAlignment="1">
      <alignment horizontal="right" vertical="center"/>
    </xf>
    <xf numFmtId="169" fontId="16" fillId="0" borderId="72" xfId="8" applyNumberFormat="1" applyFont="1" applyBorder="1" applyAlignment="1">
      <alignment horizontal="right" vertical="center"/>
    </xf>
    <xf numFmtId="0" fontId="0" fillId="0" borderId="0" xfId="8" applyFont="1" applyAlignment="1">
      <alignment vertical="center"/>
    </xf>
    <xf numFmtId="0" fontId="21" fillId="0" borderId="6" xfId="8" applyFont="1" applyBorder="1" applyAlignment="1">
      <alignment horizontal="center" wrapText="1"/>
    </xf>
    <xf numFmtId="171" fontId="16" fillId="6" borderId="73" xfId="8" applyNumberFormat="1" applyFont="1" applyFill="1" applyBorder="1" applyAlignment="1">
      <alignment horizontal="right" vertical="center"/>
    </xf>
    <xf numFmtId="171" fontId="16" fillId="6" borderId="74" xfId="8" applyNumberFormat="1" applyFont="1" applyFill="1" applyBorder="1" applyAlignment="1">
      <alignment horizontal="right" vertical="center"/>
    </xf>
    <xf numFmtId="173" fontId="16" fillId="6" borderId="21" xfId="8" applyNumberFormat="1" applyFont="1" applyFill="1" applyBorder="1" applyAlignment="1">
      <alignment horizontal="right" vertical="center"/>
    </xf>
    <xf numFmtId="1" fontId="0" fillId="0" borderId="0" xfId="8" applyNumberFormat="1" applyFont="1" applyFill="1"/>
    <xf numFmtId="0" fontId="0" fillId="0" borderId="0" xfId="8" applyFont="1" applyFill="1"/>
    <xf numFmtId="0" fontId="26" fillId="0" borderId="0" xfId="7" applyFont="1"/>
    <xf numFmtId="0" fontId="0" fillId="0" borderId="0" xfId="7" applyFont="1" applyFill="1" applyBorder="1"/>
    <xf numFmtId="0" fontId="38" fillId="0" borderId="0" xfId="3" applyFill="1"/>
    <xf numFmtId="0" fontId="18" fillId="0" borderId="0" xfId="7" applyFont="1" applyFill="1" applyBorder="1"/>
    <xf numFmtId="167" fontId="21" fillId="0" borderId="0" xfId="7" applyNumberFormat="1" applyFont="1" applyAlignment="1"/>
    <xf numFmtId="0" fontId="38" fillId="0" borderId="0" xfId="3" applyAlignment="1"/>
    <xf numFmtId="0" fontId="22" fillId="0" borderId="0" xfId="12" applyFont="1" applyAlignment="1">
      <alignment horizontal="right"/>
    </xf>
    <xf numFmtId="0" fontId="18" fillId="0" borderId="30" xfId="12" applyFont="1" applyBorder="1" applyAlignment="1">
      <alignment horizontal="center" vertical="center" wrapText="1"/>
    </xf>
    <xf numFmtId="0" fontId="18" fillId="0" borderId="76" xfId="12" applyFont="1" applyBorder="1" applyAlignment="1">
      <alignment horizontal="center"/>
    </xf>
    <xf numFmtId="169" fontId="18" fillId="0" borderId="58" xfId="12" applyNumberFormat="1" applyFont="1" applyBorder="1"/>
    <xf numFmtId="174" fontId="18" fillId="0" borderId="26" xfId="12" applyNumberFormat="1" applyFont="1" applyBorder="1" applyAlignment="1">
      <alignment horizontal="center"/>
    </xf>
    <xf numFmtId="174" fontId="18" fillId="0" borderId="22" xfId="12" applyNumberFormat="1" applyFont="1" applyBorder="1" applyAlignment="1">
      <alignment horizontal="center"/>
    </xf>
    <xf numFmtId="174" fontId="18" fillId="0" borderId="24" xfId="12" applyNumberFormat="1" applyFont="1" applyBorder="1" applyAlignment="1">
      <alignment horizontal="center"/>
    </xf>
    <xf numFmtId="174" fontId="18" fillId="0" borderId="32" xfId="12" applyNumberFormat="1" applyFont="1" applyBorder="1" applyAlignment="1">
      <alignment horizontal="center"/>
    </xf>
    <xf numFmtId="0" fontId="18" fillId="0" borderId="47" xfId="12" applyFont="1" applyBorder="1" applyAlignment="1">
      <alignment horizontal="center"/>
    </xf>
    <xf numFmtId="169" fontId="18" fillId="0" borderId="48" xfId="12" applyNumberFormat="1" applyFont="1" applyBorder="1"/>
    <xf numFmtId="0" fontId="18" fillId="0" borderId="77" xfId="12" applyFont="1" applyBorder="1" applyAlignment="1">
      <alignment horizontal="center"/>
    </xf>
    <xf numFmtId="169" fontId="18" fillId="0" borderId="57" xfId="12" applyNumberFormat="1" applyFont="1" applyBorder="1"/>
    <xf numFmtId="174" fontId="18" fillId="0" borderId="27" xfId="12" applyNumberFormat="1" applyFont="1" applyBorder="1" applyAlignment="1">
      <alignment horizontal="center"/>
    </xf>
    <xf numFmtId="174" fontId="18" fillId="0" borderId="35" xfId="12" applyNumberFormat="1" applyFont="1" applyBorder="1" applyAlignment="1">
      <alignment horizontal="center"/>
    </xf>
    <xf numFmtId="0" fontId="18" fillId="5" borderId="38" xfId="12" applyFont="1" applyFill="1" applyBorder="1" applyAlignment="1">
      <alignment horizontal="center"/>
    </xf>
    <xf numFmtId="169" fontId="18" fillId="5" borderId="59" xfId="12" applyNumberFormat="1" applyFont="1" applyFill="1" applyBorder="1"/>
    <xf numFmtId="174" fontId="18" fillId="5" borderId="28" xfId="12" applyNumberFormat="1" applyFont="1" applyFill="1" applyBorder="1" applyAlignment="1">
      <alignment horizontal="center"/>
    </xf>
    <xf numFmtId="174" fontId="18" fillId="5" borderId="38" xfId="12" applyNumberFormat="1" applyFont="1" applyFill="1" applyBorder="1" applyAlignment="1">
      <alignment horizontal="center"/>
    </xf>
    <xf numFmtId="169" fontId="18" fillId="0" borderId="24" xfId="12" applyNumberFormat="1" applyFont="1" applyFill="1" applyBorder="1"/>
    <xf numFmtId="169" fontId="18" fillId="0" borderId="26" xfId="12" applyNumberFormat="1" applyFont="1" applyFill="1" applyBorder="1"/>
    <xf numFmtId="169" fontId="18" fillId="0" borderId="27" xfId="12" applyNumberFormat="1" applyFont="1" applyFill="1" applyBorder="1"/>
    <xf numFmtId="0" fontId="18" fillId="4" borderId="52" xfId="12" applyFont="1" applyFill="1" applyBorder="1" applyAlignment="1">
      <alignment horizontal="center"/>
    </xf>
    <xf numFmtId="174" fontId="18" fillId="4" borderId="10" xfId="12" applyNumberFormat="1" applyFont="1" applyFill="1" applyBorder="1" applyAlignment="1">
      <alignment horizontal="center"/>
    </xf>
    <xf numFmtId="174" fontId="18" fillId="4" borderId="11" xfId="12" applyNumberFormat="1" applyFont="1" applyFill="1" applyBorder="1" applyAlignment="1">
      <alignment horizontal="center"/>
    </xf>
    <xf numFmtId="0" fontId="18" fillId="0" borderId="0" xfId="12" applyFont="1" applyFill="1" applyBorder="1" applyAlignment="1">
      <alignment horizontal="center"/>
    </xf>
    <xf numFmtId="169" fontId="18" fillId="0" borderId="0" xfId="12" applyNumberFormat="1" applyFont="1" applyFill="1" applyBorder="1"/>
    <xf numFmtId="174" fontId="18" fillId="0" borderId="0" xfId="12" applyNumberFormat="1" applyFont="1" applyFill="1" applyBorder="1" applyAlignment="1">
      <alignment horizontal="center"/>
    </xf>
    <xf numFmtId="0" fontId="0" fillId="0" borderId="0" xfId="7" applyFont="1"/>
    <xf numFmtId="167" fontId="18" fillId="0" borderId="0" xfId="7" applyNumberFormat="1" applyFont="1" applyAlignment="1">
      <alignment horizontal="right"/>
    </xf>
    <xf numFmtId="0" fontId="18" fillId="0" borderId="1" xfId="12" applyFont="1" applyBorder="1" applyAlignment="1">
      <alignment vertical="center"/>
    </xf>
    <xf numFmtId="0" fontId="18" fillId="0" borderId="78" xfId="12" applyFont="1" applyBorder="1" applyAlignment="1"/>
    <xf numFmtId="0" fontId="18" fillId="0" borderId="0" xfId="12" applyFont="1" applyBorder="1" applyAlignment="1"/>
    <xf numFmtId="0" fontId="18" fillId="0" borderId="25" xfId="12" applyFont="1" applyBorder="1" applyAlignment="1">
      <alignment horizontal="center"/>
    </xf>
    <xf numFmtId="171" fontId="18" fillId="0" borderId="25" xfId="5" applyNumberFormat="1" applyFont="1" applyBorder="1" applyAlignment="1">
      <alignment horizontal="right"/>
    </xf>
    <xf numFmtId="171" fontId="18" fillId="0" borderId="25" xfId="12" applyNumberFormat="1" applyFont="1" applyBorder="1" applyAlignment="1">
      <alignment horizontal="right"/>
    </xf>
    <xf numFmtId="171" fontId="18" fillId="0" borderId="79" xfId="12" applyNumberFormat="1" applyFont="1" applyBorder="1" applyAlignment="1">
      <alignment horizontal="right"/>
    </xf>
    <xf numFmtId="171" fontId="18" fillId="0" borderId="26" xfId="5" applyNumberFormat="1" applyFont="1" applyBorder="1" applyAlignment="1">
      <alignment horizontal="right"/>
    </xf>
    <xf numFmtId="171" fontId="18" fillId="0" borderId="26" xfId="12" applyNumberFormat="1" applyFont="1" applyBorder="1" applyAlignment="1">
      <alignment horizontal="right"/>
    </xf>
    <xf numFmtId="0" fontId="18" fillId="5" borderId="1" xfId="12" applyFont="1" applyFill="1" applyBorder="1" applyAlignment="1">
      <alignment horizontal="center"/>
    </xf>
    <xf numFmtId="169" fontId="18" fillId="5" borderId="1" xfId="12" applyNumberFormat="1" applyFont="1" applyFill="1" applyBorder="1"/>
    <xf numFmtId="174" fontId="18" fillId="5" borderId="1" xfId="12" applyNumberFormat="1" applyFont="1" applyFill="1" applyBorder="1" applyAlignment="1">
      <alignment horizontal="center"/>
    </xf>
    <xf numFmtId="171" fontId="18" fillId="5" borderId="28" xfId="12" applyNumberFormat="1" applyFont="1" applyFill="1" applyBorder="1" applyAlignment="1">
      <alignment horizontal="right"/>
    </xf>
    <xf numFmtId="169" fontId="18" fillId="4" borderId="1" xfId="12" applyNumberFormat="1" applyFont="1" applyFill="1" applyBorder="1"/>
    <xf numFmtId="174" fontId="18" fillId="4" borderId="1" xfId="12" applyNumberFormat="1" applyFont="1" applyFill="1" applyBorder="1" applyAlignment="1">
      <alignment horizontal="center"/>
    </xf>
    <xf numFmtId="171" fontId="18" fillId="4" borderId="1" xfId="12" applyNumberFormat="1" applyFont="1" applyFill="1" applyBorder="1" applyAlignment="1">
      <alignment horizontal="right"/>
    </xf>
    <xf numFmtId="0" fontId="20" fillId="0" borderId="0" xfId="3" applyFont="1" applyAlignment="1"/>
    <xf numFmtId="171" fontId="18" fillId="0" borderId="0" xfId="12" applyNumberFormat="1" applyFont="1"/>
    <xf numFmtId="0" fontId="31" fillId="0" borderId="0" xfId="12" applyFont="1" applyAlignment="1">
      <alignment horizontal="left"/>
    </xf>
    <xf numFmtId="165" fontId="21" fillId="0" borderId="83" xfId="9" applyNumberFormat="1" applyFont="1" applyBorder="1" applyAlignment="1">
      <alignment horizontal="center" vertical="center" wrapText="1"/>
    </xf>
    <xf numFmtId="179" fontId="21" fillId="0" borderId="84" xfId="9" applyNumberFormat="1" applyFont="1" applyFill="1" applyBorder="1" applyAlignment="1">
      <alignment horizontal="right" vertical="center"/>
    </xf>
    <xf numFmtId="179" fontId="21" fillId="0" borderId="83" xfId="9" applyNumberFormat="1" applyFont="1" applyFill="1" applyBorder="1" applyAlignment="1">
      <alignment horizontal="right" vertical="center"/>
    </xf>
    <xf numFmtId="0" fontId="16" fillId="0" borderId="0" xfId="3" applyFont="1" applyAlignment="1">
      <alignment horizontal="center" vertical="center"/>
    </xf>
    <xf numFmtId="0" fontId="44" fillId="0" borderId="0" xfId="2"/>
    <xf numFmtId="0" fontId="44" fillId="0" borderId="0" xfId="2" applyFill="1" applyAlignment="1">
      <alignment horizontal="centerContinuous" vertical="center"/>
    </xf>
    <xf numFmtId="0" fontId="44" fillId="0" borderId="0" xfId="2" applyFill="1"/>
    <xf numFmtId="169" fontId="44" fillId="0" borderId="0" xfId="2" applyNumberFormat="1" applyBorder="1"/>
    <xf numFmtId="181" fontId="44" fillId="0" borderId="0" xfId="2" applyNumberFormat="1" applyBorder="1"/>
    <xf numFmtId="0" fontId="44" fillId="0" borderId="0" xfId="2" applyBorder="1"/>
    <xf numFmtId="180" fontId="44" fillId="0" borderId="0" xfId="2" applyNumberFormat="1" applyBorder="1"/>
    <xf numFmtId="172" fontId="44" fillId="0" borderId="0" xfId="2" applyNumberFormat="1" applyBorder="1" applyAlignment="1">
      <alignment horizontal="right" vertical="center"/>
    </xf>
    <xf numFmtId="0" fontId="45" fillId="7" borderId="0" xfId="2" applyFont="1" applyFill="1" applyAlignment="1">
      <alignment horizontal="centerContinuous" vertical="center"/>
    </xf>
    <xf numFmtId="0" fontId="44" fillId="7" borderId="0" xfId="2" applyFill="1" applyAlignment="1">
      <alignment horizontal="centerContinuous" vertical="center"/>
    </xf>
    <xf numFmtId="0" fontId="45" fillId="0" borderId="0" xfId="2" applyFont="1" applyFill="1" applyAlignment="1">
      <alignment horizontal="centerContinuous" vertical="center"/>
    </xf>
    <xf numFmtId="0" fontId="44" fillId="0" borderId="0" xfId="2" applyBorder="1" applyAlignment="1">
      <alignment horizontal="left"/>
    </xf>
    <xf numFmtId="0" fontId="18" fillId="0" borderId="55" xfId="12" applyFont="1" applyBorder="1" applyAlignment="1">
      <alignment horizontal="center" vertical="center" wrapText="1"/>
    </xf>
    <xf numFmtId="0" fontId="22" fillId="0" borderId="89" xfId="12" applyFont="1" applyBorder="1" applyAlignment="1">
      <alignment horizontal="right"/>
    </xf>
    <xf numFmtId="0" fontId="38" fillId="0" borderId="0" xfId="0" applyFont="1"/>
    <xf numFmtId="170" fontId="18" fillId="0" borderId="0" xfId="12" applyNumberFormat="1" applyFont="1" applyFill="1" applyBorder="1" applyAlignment="1">
      <alignment horizontal="right"/>
    </xf>
    <xf numFmtId="0" fontId="0" fillId="0" borderId="0" xfId="0" applyFill="1" applyBorder="1"/>
    <xf numFmtId="0" fontId="18" fillId="5" borderId="105" xfId="12" applyFont="1" applyFill="1" applyBorder="1" applyAlignment="1">
      <alignment horizontal="center"/>
    </xf>
    <xf numFmtId="182" fontId="18" fillId="4" borderId="10" xfId="12" applyNumberFormat="1" applyFont="1" applyFill="1" applyBorder="1" applyAlignment="1">
      <alignment horizontal="right"/>
    </xf>
    <xf numFmtId="183" fontId="18" fillId="4" borderId="10" xfId="12" applyNumberFormat="1" applyFont="1" applyFill="1" applyBorder="1" applyAlignment="1">
      <alignment horizontal="right"/>
    </xf>
    <xf numFmtId="184" fontId="18" fillId="4" borderId="11" xfId="12" applyNumberFormat="1" applyFont="1" applyFill="1" applyBorder="1" applyAlignment="1">
      <alignment horizontal="right"/>
    </xf>
    <xf numFmtId="0" fontId="18" fillId="0" borderId="0" xfId="12" applyFont="1" applyAlignment="1">
      <alignment horizontal="left"/>
    </xf>
    <xf numFmtId="0" fontId="25" fillId="0" borderId="19" xfId="0" applyFont="1" applyBorder="1" applyAlignment="1">
      <alignment horizontal="center" vertical="center"/>
    </xf>
    <xf numFmtId="169" fontId="18" fillId="0" borderId="73" xfId="0" applyNumberFormat="1" applyFont="1" applyBorder="1"/>
    <xf numFmtId="169" fontId="18" fillId="0" borderId="48" xfId="0" applyNumberFormat="1" applyFont="1" applyBorder="1"/>
    <xf numFmtId="170" fontId="18" fillId="5" borderId="38" xfId="12" applyNumberFormat="1" applyFont="1" applyFill="1" applyBorder="1" applyAlignment="1"/>
    <xf numFmtId="169" fontId="18" fillId="0" borderId="46" xfId="0" applyNumberFormat="1" applyFont="1" applyBorder="1"/>
    <xf numFmtId="170" fontId="18" fillId="5" borderId="50" xfId="12" applyNumberFormat="1" applyFont="1" applyFill="1" applyBorder="1" applyAlignment="1">
      <alignment horizontal="right"/>
    </xf>
    <xf numFmtId="170" fontId="18" fillId="5" borderId="65" xfId="12" applyNumberFormat="1" applyFont="1" applyFill="1" applyBorder="1" applyAlignment="1">
      <alignment horizontal="right"/>
    </xf>
    <xf numFmtId="0" fontId="25" fillId="0" borderId="107" xfId="0" applyFont="1" applyBorder="1" applyAlignment="1">
      <alignment horizontal="center" vertical="center" wrapText="1"/>
    </xf>
    <xf numFmtId="0" fontId="18" fillId="0" borderId="108" xfId="0" applyFont="1" applyBorder="1" applyAlignment="1">
      <alignment horizontal="center"/>
    </xf>
    <xf numFmtId="0" fontId="18" fillId="0" borderId="47" xfId="0" applyFont="1" applyBorder="1" applyAlignment="1">
      <alignment horizontal="center"/>
    </xf>
    <xf numFmtId="0" fontId="18" fillId="0" borderId="45" xfId="0" applyFont="1" applyBorder="1" applyAlignment="1">
      <alignment horizontal="center"/>
    </xf>
    <xf numFmtId="0" fontId="18" fillId="5" borderId="49" xfId="12" applyFont="1" applyFill="1" applyBorder="1" applyAlignment="1">
      <alignment horizontal="center"/>
    </xf>
    <xf numFmtId="0" fontId="18" fillId="0" borderId="77" xfId="0" applyFont="1" applyBorder="1" applyAlignment="1">
      <alignment horizontal="center"/>
    </xf>
    <xf numFmtId="169" fontId="18" fillId="0" borderId="57" xfId="0" applyNumberFormat="1" applyFont="1" applyBorder="1"/>
    <xf numFmtId="169" fontId="18" fillId="0" borderId="35" xfId="0" applyNumberFormat="1" applyFont="1" applyBorder="1"/>
    <xf numFmtId="0" fontId="25" fillId="0" borderId="107" xfId="0" applyFont="1" applyBorder="1" applyAlignment="1">
      <alignment horizontal="center" vertical="center"/>
    </xf>
    <xf numFmtId="169" fontId="18" fillId="0" borderId="108" xfId="0" applyNumberFormat="1" applyFont="1" applyBorder="1"/>
    <xf numFmtId="169" fontId="18" fillId="0" borderId="47" xfId="0" applyNumberFormat="1" applyFont="1" applyBorder="1"/>
    <xf numFmtId="169" fontId="18" fillId="0" borderId="77" xfId="0" applyNumberFormat="1" applyFont="1" applyBorder="1"/>
    <xf numFmtId="170" fontId="18" fillId="5" borderId="105" xfId="12" applyNumberFormat="1" applyFont="1" applyFill="1" applyBorder="1" applyAlignment="1"/>
    <xf numFmtId="169" fontId="18" fillId="0" borderId="45" xfId="0" applyNumberFormat="1" applyFont="1" applyBorder="1"/>
    <xf numFmtId="170" fontId="18" fillId="5" borderId="49" xfId="12" applyNumberFormat="1" applyFont="1" applyFill="1" applyBorder="1" applyAlignment="1">
      <alignment horizontal="right"/>
    </xf>
    <xf numFmtId="169" fontId="18" fillId="0" borderId="19" xfId="0" applyNumberFormat="1" applyFont="1" applyBorder="1"/>
    <xf numFmtId="169" fontId="18" fillId="0" borderId="5" xfId="0" applyNumberFormat="1" applyFont="1" applyBorder="1"/>
    <xf numFmtId="0" fontId="18" fillId="0" borderId="107" xfId="0" applyFont="1" applyBorder="1" applyAlignment="1">
      <alignment horizontal="center"/>
    </xf>
    <xf numFmtId="0" fontId="25" fillId="10" borderId="19" xfId="0" applyFont="1" applyFill="1" applyBorder="1" applyAlignment="1">
      <alignment horizontal="center" vertical="center"/>
    </xf>
    <xf numFmtId="0" fontId="25" fillId="10" borderId="20" xfId="0" applyFont="1" applyFill="1" applyBorder="1" applyAlignment="1">
      <alignment horizontal="center" vertical="center"/>
    </xf>
    <xf numFmtId="169" fontId="18" fillId="10" borderId="73" xfId="0" applyNumberFormat="1" applyFont="1" applyFill="1" applyBorder="1"/>
    <xf numFmtId="169" fontId="18" fillId="10" borderId="21" xfId="0" applyNumberFormat="1" applyFont="1" applyFill="1" applyBorder="1"/>
    <xf numFmtId="169" fontId="18" fillId="10" borderId="48" xfId="0" applyNumberFormat="1" applyFont="1" applyFill="1" applyBorder="1"/>
    <xf numFmtId="169" fontId="18" fillId="10" borderId="22" xfId="0" applyNumberFormat="1" applyFont="1" applyFill="1" applyBorder="1"/>
    <xf numFmtId="169" fontId="18" fillId="10" borderId="57" xfId="0" applyNumberFormat="1" applyFont="1" applyFill="1" applyBorder="1"/>
    <xf numFmtId="169" fontId="18" fillId="10" borderId="35" xfId="0" applyNumberFormat="1" applyFont="1" applyFill="1" applyBorder="1"/>
    <xf numFmtId="169" fontId="18" fillId="10" borderId="46" xfId="0" applyNumberFormat="1" applyFont="1" applyFill="1" applyBorder="1"/>
    <xf numFmtId="169" fontId="18" fillId="10" borderId="23" xfId="0" applyNumberFormat="1" applyFont="1" applyFill="1" applyBorder="1"/>
    <xf numFmtId="169" fontId="18" fillId="10" borderId="19" xfId="0" applyNumberFormat="1" applyFont="1" applyFill="1" applyBorder="1"/>
    <xf numFmtId="169" fontId="18" fillId="10" borderId="20" xfId="0" applyNumberFormat="1" applyFont="1" applyFill="1" applyBorder="1"/>
    <xf numFmtId="170" fontId="18" fillId="11" borderId="28" xfId="12" applyNumberFormat="1" applyFont="1" applyFill="1" applyBorder="1" applyAlignment="1"/>
    <xf numFmtId="0" fontId="38" fillId="0" borderId="0" xfId="6" applyAlignment="1">
      <alignment horizontal="centerContinuous" vertical="center"/>
    </xf>
    <xf numFmtId="0" fontId="18" fillId="0" borderId="76" xfId="0" applyFont="1" applyBorder="1" applyAlignment="1">
      <alignment horizontal="center"/>
    </xf>
    <xf numFmtId="169" fontId="18" fillId="0" borderId="58" xfId="0" applyNumberFormat="1" applyFont="1" applyBorder="1"/>
    <xf numFmtId="169" fontId="18" fillId="0" borderId="32" xfId="0" applyNumberFormat="1" applyFont="1" applyBorder="1"/>
    <xf numFmtId="169" fontId="18" fillId="10" borderId="58" xfId="0" applyNumberFormat="1" applyFont="1" applyFill="1" applyBorder="1"/>
    <xf numFmtId="169" fontId="18" fillId="10" borderId="32" xfId="0" applyNumberFormat="1" applyFont="1" applyFill="1" applyBorder="1"/>
    <xf numFmtId="170" fontId="18" fillId="0" borderId="0" xfId="0" applyNumberFormat="1" applyFont="1" applyFill="1"/>
    <xf numFmtId="176" fontId="18" fillId="0" borderId="0" xfId="0" applyNumberFormat="1" applyFont="1" applyFill="1"/>
    <xf numFmtId="1" fontId="27" fillId="0" borderId="0" xfId="8" applyNumberFormat="1" applyFont="1" applyAlignment="1">
      <alignment vertical="center"/>
    </xf>
    <xf numFmtId="167" fontId="22" fillId="0" borderId="0" xfId="6" applyNumberFormat="1" applyFont="1" applyAlignment="1">
      <alignment horizontal="right" vertical="center"/>
    </xf>
    <xf numFmtId="167" fontId="25" fillId="0" borderId="0" xfId="6" applyNumberFormat="1" applyFont="1" applyAlignment="1">
      <alignment horizontal="right" vertical="center"/>
    </xf>
    <xf numFmtId="0" fontId="28" fillId="0" borderId="0" xfId="8" applyFont="1" applyAlignment="1">
      <alignment vertical="center"/>
    </xf>
    <xf numFmtId="0" fontId="16" fillId="0" borderId="0" xfId="8" applyFont="1" applyAlignment="1">
      <alignment vertical="center"/>
    </xf>
    <xf numFmtId="0" fontId="18" fillId="0" borderId="0" xfId="8" applyFont="1" applyAlignment="1">
      <alignment vertical="center"/>
    </xf>
    <xf numFmtId="0" fontId="21" fillId="0" borderId="131" xfId="8" applyFont="1" applyBorder="1" applyAlignment="1">
      <alignment horizontal="center" vertical="center" wrapText="1"/>
    </xf>
    <xf numFmtId="0" fontId="21" fillId="0" borderId="127" xfId="8" applyFont="1" applyBorder="1" applyAlignment="1">
      <alignment horizontal="center" vertical="center" wrapText="1"/>
    </xf>
    <xf numFmtId="0" fontId="21" fillId="0" borderId="132" xfId="8" applyFont="1" applyBorder="1" applyAlignment="1">
      <alignment horizontal="center" vertical="center" wrapText="1"/>
    </xf>
    <xf numFmtId="0" fontId="16" fillId="0" borderId="45" xfId="8" applyFont="1" applyBorder="1" applyAlignment="1">
      <alignment horizontal="center" vertical="center"/>
    </xf>
    <xf numFmtId="0" fontId="16" fillId="0" borderId="47" xfId="8" applyFont="1" applyBorder="1" applyAlignment="1">
      <alignment horizontal="center" vertical="center"/>
    </xf>
    <xf numFmtId="0" fontId="16" fillId="0" borderId="77" xfId="8" applyFont="1" applyBorder="1" applyAlignment="1">
      <alignment horizontal="center" vertical="center"/>
    </xf>
    <xf numFmtId="0" fontId="16" fillId="0" borderId="49" xfId="8" applyFont="1" applyBorder="1" applyAlignment="1">
      <alignment horizontal="center" vertical="center"/>
    </xf>
    <xf numFmtId="0" fontId="21" fillId="0" borderId="138" xfId="8" applyFont="1" applyBorder="1" applyAlignment="1">
      <alignment horizontal="center" vertical="center" wrapText="1"/>
    </xf>
    <xf numFmtId="0" fontId="21" fillId="0" borderId="139" xfId="8" applyFont="1" applyBorder="1" applyAlignment="1">
      <alignment horizontal="center" vertical="center" wrapText="1"/>
    </xf>
    <xf numFmtId="168" fontId="16" fillId="6" borderId="140" xfId="8" applyNumberFormat="1" applyFont="1" applyFill="1" applyBorder="1" applyAlignment="1">
      <alignment horizontal="right" vertical="center"/>
    </xf>
    <xf numFmtId="168" fontId="16" fillId="15" borderId="141" xfId="8" applyNumberFormat="1" applyFont="1" applyFill="1" applyBorder="1" applyAlignment="1">
      <alignment vertical="center"/>
    </xf>
    <xf numFmtId="168" fontId="16" fillId="6" borderId="142" xfId="8" applyNumberFormat="1" applyFont="1" applyFill="1" applyBorder="1" applyAlignment="1">
      <alignment horizontal="right" vertical="center"/>
    </xf>
    <xf numFmtId="168" fontId="16" fillId="15" borderId="143" xfId="8" applyNumberFormat="1" applyFont="1" applyFill="1" applyBorder="1" applyAlignment="1">
      <alignment vertical="center"/>
    </xf>
    <xf numFmtId="168" fontId="16" fillId="0" borderId="142" xfId="8" applyNumberFormat="1" applyFont="1" applyFill="1" applyBorder="1" applyAlignment="1">
      <alignment horizontal="right" vertical="center"/>
    </xf>
    <xf numFmtId="0" fontId="0" fillId="0" borderId="0" xfId="0" applyAlignment="1">
      <alignment vertical="center"/>
    </xf>
    <xf numFmtId="170" fontId="21" fillId="6" borderId="148" xfId="8" applyNumberFormat="1" applyFont="1" applyFill="1" applyBorder="1" applyAlignment="1">
      <alignment horizontal="right" vertical="center"/>
    </xf>
    <xf numFmtId="170" fontId="21" fillId="6" borderId="9" xfId="8" applyNumberFormat="1" applyFont="1" applyFill="1" applyBorder="1" applyAlignment="1">
      <alignment horizontal="right" vertical="center"/>
    </xf>
    <xf numFmtId="170" fontId="21" fillId="6" borderId="149" xfId="8" applyNumberFormat="1" applyFont="1" applyFill="1" applyBorder="1" applyAlignment="1">
      <alignment horizontal="right" vertical="center"/>
    </xf>
    <xf numFmtId="170" fontId="21" fillId="6" borderId="13" xfId="8" applyNumberFormat="1" applyFont="1" applyFill="1" applyBorder="1" applyAlignment="1">
      <alignment horizontal="right" vertical="center"/>
    </xf>
    <xf numFmtId="170" fontId="21" fillId="6" borderId="53" xfId="8" applyNumberFormat="1" applyFont="1" applyFill="1" applyBorder="1" applyAlignment="1">
      <alignment horizontal="right" vertical="center"/>
    </xf>
    <xf numFmtId="170" fontId="18" fillId="4" borderId="154" xfId="12" applyNumberFormat="1" applyFont="1" applyFill="1" applyBorder="1" applyAlignment="1"/>
    <xf numFmtId="170" fontId="18" fillId="4" borderId="155" xfId="12" applyNumberFormat="1" applyFont="1" applyFill="1" applyBorder="1" applyAlignment="1"/>
    <xf numFmtId="170" fontId="18" fillId="4" borderId="156" xfId="12" applyNumberFormat="1" applyFont="1" applyFill="1" applyBorder="1" applyAlignment="1"/>
    <xf numFmtId="170" fontId="18" fillId="5" borderId="157" xfId="12" applyNumberFormat="1" applyFont="1" applyFill="1" applyBorder="1" applyAlignment="1"/>
    <xf numFmtId="170" fontId="18" fillId="5" borderId="157" xfId="12" applyNumberFormat="1" applyFont="1" applyFill="1" applyBorder="1" applyAlignment="1">
      <alignment horizontal="right"/>
    </xf>
    <xf numFmtId="170" fontId="18" fillId="0" borderId="154" xfId="12" applyNumberFormat="1" applyFont="1" applyFill="1" applyBorder="1" applyAlignment="1"/>
    <xf numFmtId="170" fontId="18" fillId="0" borderId="155" xfId="12" applyNumberFormat="1" applyFont="1" applyFill="1" applyBorder="1" applyAlignment="1"/>
    <xf numFmtId="170" fontId="18" fillId="0" borderId="156" xfId="12" applyNumberFormat="1" applyFont="1" applyFill="1" applyBorder="1" applyAlignment="1"/>
    <xf numFmtId="0" fontId="21" fillId="0" borderId="70" xfId="8" applyFont="1" applyBorder="1" applyAlignment="1">
      <alignment vertical="center"/>
    </xf>
    <xf numFmtId="0" fontId="21" fillId="0" borderId="18" xfId="8" applyFont="1" applyBorder="1" applyAlignment="1">
      <alignment horizontal="center" vertical="center" wrapText="1"/>
    </xf>
    <xf numFmtId="0" fontId="21" fillId="0" borderId="160" xfId="8" applyFont="1" applyBorder="1" applyAlignment="1">
      <alignment horizontal="center" vertical="center" wrapText="1"/>
    </xf>
    <xf numFmtId="0" fontId="21" fillId="0" borderId="161" xfId="8" applyFont="1" applyBorder="1" applyAlignment="1">
      <alignment horizontal="center" vertical="center" wrapText="1"/>
    </xf>
    <xf numFmtId="0" fontId="21" fillId="0" borderId="162" xfId="8" applyFont="1" applyBorder="1" applyAlignment="1">
      <alignment horizontal="center" vertical="center" wrapText="1"/>
    </xf>
    <xf numFmtId="170" fontId="16" fillId="6" borderId="25" xfId="8" applyNumberFormat="1" applyFont="1" applyFill="1" applyBorder="1" applyAlignment="1">
      <alignment vertical="center"/>
    </xf>
    <xf numFmtId="170" fontId="16" fillId="6" borderId="116" xfId="8" applyNumberFormat="1" applyFont="1" applyFill="1" applyBorder="1" applyAlignment="1">
      <alignment vertical="center"/>
    </xf>
    <xf numFmtId="170" fontId="16" fillId="6" borderId="46" xfId="8" applyNumberFormat="1" applyFont="1" applyFill="1" applyBorder="1" applyAlignment="1">
      <alignment vertical="center"/>
    </xf>
    <xf numFmtId="170" fontId="16" fillId="6" borderId="67" xfId="8" applyNumberFormat="1" applyFont="1" applyFill="1" applyBorder="1" applyAlignment="1">
      <alignment vertical="center"/>
    </xf>
    <xf numFmtId="170" fontId="16" fillId="6" borderId="26" xfId="8" applyNumberFormat="1" applyFont="1" applyFill="1" applyBorder="1" applyAlignment="1">
      <alignment vertical="center"/>
    </xf>
    <xf numFmtId="170" fontId="16" fillId="6" borderId="61" xfId="8" applyNumberFormat="1" applyFont="1" applyFill="1" applyBorder="1" applyAlignment="1">
      <alignment vertical="center"/>
    </xf>
    <xf numFmtId="170" fontId="16" fillId="6" borderId="48" xfId="8" applyNumberFormat="1" applyFont="1" applyFill="1" applyBorder="1" applyAlignment="1">
      <alignment vertical="center"/>
    </xf>
    <xf numFmtId="170" fontId="16" fillId="6" borderId="68" xfId="8" applyNumberFormat="1" applyFont="1" applyFill="1" applyBorder="1" applyAlignment="1">
      <alignment vertical="center"/>
    </xf>
    <xf numFmtId="170" fontId="16" fillId="0" borderId="48" xfId="8" applyNumberFormat="1" applyFont="1" applyFill="1" applyBorder="1" applyAlignment="1">
      <alignment vertical="center"/>
    </xf>
    <xf numFmtId="170" fontId="16" fillId="14" borderId="48" xfId="8" applyNumberFormat="1" applyFont="1" applyFill="1" applyBorder="1" applyAlignment="1">
      <alignment vertical="center"/>
    </xf>
    <xf numFmtId="170" fontId="16" fillId="14" borderId="68" xfId="8" applyNumberFormat="1" applyFont="1" applyFill="1" applyBorder="1" applyAlignment="1">
      <alignment vertical="center"/>
    </xf>
    <xf numFmtId="170" fontId="16" fillId="0" borderId="57" xfId="8" applyNumberFormat="1" applyFont="1" applyFill="1" applyBorder="1" applyAlignment="1">
      <alignment vertical="center"/>
    </xf>
    <xf numFmtId="170" fontId="16" fillId="0" borderId="35" xfId="8" applyNumberFormat="1" applyFont="1" applyFill="1" applyBorder="1" applyAlignment="1">
      <alignment vertical="center"/>
    </xf>
    <xf numFmtId="169" fontId="16" fillId="6" borderId="11" xfId="8" applyNumberFormat="1" applyFont="1" applyFill="1" applyBorder="1" applyAlignment="1">
      <alignment vertical="center"/>
    </xf>
    <xf numFmtId="168" fontId="16" fillId="15" borderId="142" xfId="8" applyNumberFormat="1" applyFont="1" applyFill="1" applyBorder="1" applyAlignment="1">
      <alignment horizontal="right" vertical="center"/>
    </xf>
    <xf numFmtId="168" fontId="16" fillId="15" borderId="151" xfId="8" applyNumberFormat="1" applyFont="1" applyFill="1" applyBorder="1" applyAlignment="1">
      <alignment vertical="center"/>
    </xf>
    <xf numFmtId="168" fontId="16" fillId="6" borderId="85" xfId="8" applyNumberFormat="1" applyFont="1" applyFill="1" applyBorder="1" applyAlignment="1">
      <alignment horizontal="right" vertical="center"/>
    </xf>
    <xf numFmtId="168" fontId="16" fillId="6" borderId="90" xfId="8" applyNumberFormat="1" applyFont="1" applyFill="1" applyBorder="1" applyAlignment="1">
      <alignment horizontal="right" vertical="center"/>
    </xf>
    <xf numFmtId="0" fontId="21" fillId="0" borderId="168" xfId="8" applyFont="1" applyBorder="1" applyAlignment="1">
      <alignment horizontal="center" vertical="center" wrapText="1"/>
    </xf>
    <xf numFmtId="0" fontId="21" fillId="0" borderId="170" xfId="8" applyFont="1" applyBorder="1" applyAlignment="1">
      <alignment horizontal="center" vertical="center" wrapText="1"/>
    </xf>
    <xf numFmtId="170" fontId="16" fillId="0" borderId="163" xfId="8" applyNumberFormat="1" applyFont="1" applyBorder="1" applyAlignment="1">
      <alignment horizontal="right"/>
    </xf>
    <xf numFmtId="170" fontId="16" fillId="0" borderId="164" xfId="8" applyNumberFormat="1" applyFont="1" applyBorder="1" applyAlignment="1">
      <alignment horizontal="right"/>
    </xf>
    <xf numFmtId="170" fontId="16" fillId="0" borderId="165" xfId="8" applyNumberFormat="1" applyFont="1" applyBorder="1" applyAlignment="1">
      <alignment horizontal="right"/>
    </xf>
    <xf numFmtId="170" fontId="16" fillId="0" borderId="169" xfId="8" applyNumberFormat="1" applyFont="1" applyBorder="1" applyAlignment="1">
      <alignment horizontal="right"/>
    </xf>
    <xf numFmtId="170" fontId="16" fillId="0" borderId="166" xfId="8" applyNumberFormat="1" applyFont="1" applyFill="1" applyBorder="1" applyAlignment="1">
      <alignment horizontal="right" vertical="center"/>
    </xf>
    <xf numFmtId="170" fontId="16" fillId="0" borderId="167" xfId="8" applyNumberFormat="1" applyFont="1" applyFill="1" applyBorder="1" applyAlignment="1">
      <alignment horizontal="right" vertical="center"/>
    </xf>
    <xf numFmtId="170" fontId="21" fillId="6" borderId="158" xfId="8" applyNumberFormat="1" applyFont="1" applyFill="1" applyBorder="1" applyAlignment="1">
      <alignment horizontal="right" vertical="center"/>
    </xf>
    <xf numFmtId="170" fontId="21" fillId="6" borderId="11" xfId="8" applyNumberFormat="1" applyFont="1" applyFill="1" applyBorder="1" applyAlignment="1">
      <alignment horizontal="right" vertical="center"/>
    </xf>
    <xf numFmtId="170" fontId="21" fillId="6" borderId="42" xfId="8" applyNumberFormat="1" applyFont="1" applyFill="1" applyBorder="1" applyAlignment="1">
      <alignment horizontal="right" vertical="center"/>
    </xf>
    <xf numFmtId="170" fontId="21" fillId="6" borderId="51" xfId="8" applyNumberFormat="1" applyFont="1" applyFill="1" applyBorder="1" applyAlignment="1">
      <alignment horizontal="right" vertical="center"/>
    </xf>
    <xf numFmtId="170" fontId="21" fillId="6" borderId="82" xfId="8" applyNumberFormat="1" applyFont="1" applyFill="1" applyBorder="1" applyAlignment="1">
      <alignment horizontal="right" vertical="center"/>
    </xf>
    <xf numFmtId="170" fontId="21" fillId="6" borderId="72" xfId="8" applyNumberFormat="1" applyFont="1" applyFill="1" applyBorder="1" applyAlignment="1">
      <alignment horizontal="right" vertical="center"/>
    </xf>
    <xf numFmtId="173" fontId="21" fillId="9" borderId="17" xfId="8" applyNumberFormat="1" applyFont="1" applyFill="1" applyBorder="1" applyAlignment="1">
      <alignment horizontal="right" vertical="center"/>
    </xf>
    <xf numFmtId="173" fontId="21" fillId="15" borderId="159" xfId="8" applyNumberFormat="1" applyFont="1" applyFill="1" applyBorder="1" applyAlignment="1">
      <alignment horizontal="right" vertical="center"/>
    </xf>
    <xf numFmtId="170" fontId="21" fillId="9" borderId="43" xfId="8" applyNumberFormat="1" applyFont="1" applyFill="1" applyBorder="1" applyAlignment="1">
      <alignment horizontal="right" vertical="center"/>
    </xf>
    <xf numFmtId="170" fontId="21" fillId="15" borderId="51" xfId="8" applyNumberFormat="1" applyFont="1" applyFill="1" applyBorder="1" applyAlignment="1">
      <alignment vertical="center"/>
    </xf>
    <xf numFmtId="170" fontId="16" fillId="0" borderId="171" xfId="8" applyNumberFormat="1" applyFont="1" applyFill="1" applyBorder="1" applyAlignment="1">
      <alignment horizontal="right" vertical="center"/>
    </xf>
    <xf numFmtId="173" fontId="21" fillId="15" borderId="172" xfId="8" applyNumberFormat="1" applyFont="1" applyFill="1" applyBorder="1" applyAlignment="1">
      <alignment horizontal="right" vertical="center"/>
    </xf>
    <xf numFmtId="170" fontId="21" fillId="15" borderId="173" xfId="8" applyNumberFormat="1" applyFont="1" applyFill="1" applyBorder="1" applyAlignment="1">
      <alignment vertical="center"/>
    </xf>
    <xf numFmtId="185" fontId="16" fillId="0" borderId="23" xfId="8" applyNumberFormat="1" applyFont="1" applyBorder="1" applyAlignment="1">
      <alignment vertical="center"/>
    </xf>
    <xf numFmtId="185" fontId="16" fillId="0" borderId="22" xfId="8" applyNumberFormat="1" applyFont="1" applyBorder="1" applyAlignment="1">
      <alignment vertical="center"/>
    </xf>
    <xf numFmtId="185" fontId="16" fillId="0" borderId="11" xfId="8" applyNumberFormat="1" applyFont="1" applyBorder="1" applyAlignment="1">
      <alignment vertical="center"/>
    </xf>
    <xf numFmtId="167" fontId="18" fillId="0" borderId="0" xfId="6" applyNumberFormat="1" applyFont="1" applyBorder="1" applyAlignment="1">
      <alignment horizontal="right"/>
    </xf>
    <xf numFmtId="0" fontId="0" fillId="0" borderId="0" xfId="0" applyAlignment="1"/>
    <xf numFmtId="0" fontId="18" fillId="0" borderId="0" xfId="12" applyFont="1" applyBorder="1" applyAlignment="1">
      <alignment horizontal="center" vertical="center"/>
    </xf>
    <xf numFmtId="0" fontId="25" fillId="0" borderId="0" xfId="12" applyFont="1" applyBorder="1" applyAlignment="1">
      <alignment horizontal="center"/>
    </xf>
    <xf numFmtId="0" fontId="18" fillId="0" borderId="81" xfId="12" applyFont="1" applyBorder="1" applyAlignment="1">
      <alignment horizontal="center"/>
    </xf>
    <xf numFmtId="0" fontId="18" fillId="0" borderId="1" xfId="12" applyFont="1" applyBorder="1" applyAlignment="1">
      <alignment horizontal="center" vertical="center"/>
    </xf>
    <xf numFmtId="0" fontId="18" fillId="0" borderId="55" xfId="12" applyFont="1" applyBorder="1" applyAlignment="1">
      <alignment horizontal="center" vertical="center"/>
    </xf>
    <xf numFmtId="0" fontId="25" fillId="0" borderId="0" xfId="8" applyFont="1" applyBorder="1" applyAlignment="1">
      <alignment horizontal="center" vertical="center" wrapText="1"/>
    </xf>
    <xf numFmtId="0" fontId="0" fillId="0" borderId="0" xfId="0" applyBorder="1" applyAlignment="1">
      <alignment horizontal="center" vertical="center" wrapText="1"/>
    </xf>
    <xf numFmtId="185" fontId="16" fillId="0" borderId="0" xfId="8" applyNumberFormat="1" applyFont="1" applyBorder="1" applyAlignment="1">
      <alignment vertical="center"/>
    </xf>
    <xf numFmtId="0" fontId="0" fillId="0" borderId="0" xfId="0" applyBorder="1" applyAlignment="1">
      <alignment vertical="center"/>
    </xf>
    <xf numFmtId="185" fontId="16" fillId="0" borderId="9" xfId="8" applyNumberFormat="1" applyFont="1" applyFill="1" applyBorder="1" applyAlignment="1">
      <alignment horizontal="right" vertical="center"/>
    </xf>
    <xf numFmtId="185" fontId="16" fillId="0" borderId="54" xfId="8" applyNumberFormat="1" applyFont="1" applyFill="1" applyBorder="1" applyAlignment="1">
      <alignment horizontal="right" vertical="center"/>
    </xf>
    <xf numFmtId="185" fontId="16" fillId="0" borderId="11" xfId="8" applyNumberFormat="1" applyFont="1" applyFill="1" applyBorder="1" applyAlignment="1">
      <alignment horizontal="right" vertical="center"/>
    </xf>
    <xf numFmtId="185" fontId="16" fillId="0" borderId="18" xfId="8" applyNumberFormat="1" applyFont="1" applyFill="1" applyBorder="1" applyAlignment="1">
      <alignment horizontal="right" vertical="center"/>
    </xf>
    <xf numFmtId="0" fontId="18" fillId="0" borderId="154" xfId="12" applyFont="1" applyBorder="1" applyAlignment="1">
      <alignment horizontal="center"/>
    </xf>
    <xf numFmtId="170" fontId="18" fillId="0" borderId="154" xfId="12" applyNumberFormat="1" applyFont="1" applyBorder="1" applyAlignment="1"/>
    <xf numFmtId="185" fontId="32" fillId="4" borderId="154" xfId="12" applyNumberFormat="1" applyFont="1" applyFill="1" applyBorder="1" applyAlignment="1"/>
    <xf numFmtId="0" fontId="18" fillId="0" borderId="155" xfId="12" applyFont="1" applyBorder="1" applyAlignment="1">
      <alignment horizontal="center"/>
    </xf>
    <xf numFmtId="170" fontId="18" fillId="0" borderId="155" xfId="12" applyNumberFormat="1" applyFont="1" applyBorder="1" applyAlignment="1"/>
    <xf numFmtId="185" fontId="32" fillId="4" borderId="155" xfId="12" applyNumberFormat="1" applyFont="1" applyFill="1" applyBorder="1" applyAlignment="1"/>
    <xf numFmtId="170" fontId="18" fillId="0" borderId="155" xfId="0" applyNumberFormat="1" applyFont="1" applyBorder="1" applyAlignment="1"/>
    <xf numFmtId="0" fontId="18" fillId="0" borderId="156" xfId="12" applyFont="1" applyBorder="1" applyAlignment="1">
      <alignment horizontal="center"/>
    </xf>
    <xf numFmtId="170" fontId="18" fillId="0" borderId="156" xfId="12" applyNumberFormat="1" applyFont="1" applyBorder="1" applyAlignment="1"/>
    <xf numFmtId="185" fontId="32" fillId="4" borderId="156" xfId="12" applyNumberFormat="1" applyFont="1" applyFill="1" applyBorder="1" applyAlignment="1"/>
    <xf numFmtId="0" fontId="18" fillId="5" borderId="157" xfId="12" applyFont="1" applyFill="1" applyBorder="1" applyAlignment="1">
      <alignment horizontal="center"/>
    </xf>
    <xf numFmtId="170" fontId="18" fillId="11" borderId="157" xfId="12" applyNumberFormat="1" applyFont="1" applyFill="1" applyBorder="1" applyAlignment="1"/>
    <xf numFmtId="185" fontId="32" fillId="5" borderId="157" xfId="12" applyNumberFormat="1" applyFont="1" applyFill="1" applyBorder="1" applyAlignment="1"/>
    <xf numFmtId="170" fontId="18" fillId="5" borderId="157" xfId="12" applyNumberFormat="1" applyFont="1" applyFill="1" applyBorder="1" applyAlignment="1">
      <alignment horizontal="center"/>
    </xf>
    <xf numFmtId="185" fontId="32" fillId="5" borderId="157" xfId="12" applyNumberFormat="1" applyFont="1" applyFill="1" applyBorder="1" applyAlignment="1">
      <alignment horizontal="right"/>
    </xf>
    <xf numFmtId="185" fontId="32" fillId="4" borderId="1" xfId="12" applyNumberFormat="1" applyFont="1" applyFill="1" applyBorder="1" applyAlignment="1">
      <alignment horizontal="right"/>
    </xf>
    <xf numFmtId="185" fontId="32" fillId="4" borderId="154" xfId="12" applyNumberFormat="1" applyFont="1" applyFill="1" applyBorder="1" applyAlignment="1">
      <alignment horizontal="right"/>
    </xf>
    <xf numFmtId="185" fontId="32" fillId="4" borderId="155" xfId="12" applyNumberFormat="1" applyFont="1" applyFill="1" applyBorder="1" applyAlignment="1">
      <alignment horizontal="right"/>
    </xf>
    <xf numFmtId="185" fontId="32" fillId="4" borderId="156" xfId="12" applyNumberFormat="1" applyFont="1" applyFill="1" applyBorder="1" applyAlignment="1">
      <alignment horizontal="right"/>
    </xf>
    <xf numFmtId="0" fontId="25" fillId="0" borderId="0" xfId="12" applyFont="1" applyBorder="1" applyAlignment="1">
      <alignment horizontal="center" vertical="center"/>
    </xf>
    <xf numFmtId="0" fontId="21" fillId="0" borderId="0" xfId="12" applyFont="1" applyAlignment="1">
      <alignment vertical="center"/>
    </xf>
    <xf numFmtId="49" fontId="18" fillId="0" borderId="1" xfId="12" applyNumberFormat="1" applyFont="1" applyBorder="1" applyAlignment="1">
      <alignment horizontal="center" vertical="center"/>
    </xf>
    <xf numFmtId="172" fontId="32" fillId="0" borderId="154" xfId="12" applyNumberFormat="1" applyFont="1" applyBorder="1" applyAlignment="1"/>
    <xf numFmtId="172" fontId="32" fillId="0" borderId="155" xfId="12" applyNumberFormat="1" applyFont="1" applyBorder="1" applyAlignment="1"/>
    <xf numFmtId="172" fontId="32" fillId="0" borderId="156" xfId="12" applyNumberFormat="1" applyFont="1" applyBorder="1" applyAlignment="1"/>
    <xf numFmtId="172" fontId="32" fillId="5" borderId="157" xfId="12" applyNumberFormat="1" applyFont="1" applyFill="1" applyBorder="1" applyAlignment="1"/>
    <xf numFmtId="172" fontId="32" fillId="5" borderId="157" xfId="12" applyNumberFormat="1" applyFont="1" applyFill="1" applyBorder="1" applyAlignment="1">
      <alignment horizontal="right"/>
    </xf>
    <xf numFmtId="172" fontId="32" fillId="4" borderId="1" xfId="12" applyNumberFormat="1" applyFont="1" applyFill="1" applyBorder="1" applyAlignment="1">
      <alignment horizontal="right"/>
    </xf>
    <xf numFmtId="0" fontId="0" fillId="0" borderId="0" xfId="12" applyFont="1" applyAlignment="1">
      <alignment vertical="center"/>
    </xf>
    <xf numFmtId="0" fontId="38" fillId="0" borderId="0" xfId="12" applyFont="1" applyAlignment="1">
      <alignment horizontal="left"/>
    </xf>
    <xf numFmtId="171" fontId="16" fillId="0" borderId="148" xfId="8" applyNumberFormat="1" applyFont="1" applyBorder="1" applyAlignment="1">
      <alignment horizontal="right" vertical="center"/>
    </xf>
    <xf numFmtId="0" fontId="20" fillId="0" borderId="179" xfId="8" applyFont="1" applyBorder="1" applyAlignment="1">
      <alignment horizontal="center" vertical="center" wrapText="1"/>
    </xf>
    <xf numFmtId="171" fontId="17" fillId="6" borderId="180" xfId="8" applyNumberFormat="1" applyFont="1" applyFill="1" applyBorder="1" applyAlignment="1">
      <alignment horizontal="right" vertical="center"/>
    </xf>
    <xf numFmtId="171" fontId="17" fillId="6" borderId="181" xfId="8" applyNumberFormat="1" applyFont="1" applyFill="1" applyBorder="1" applyAlignment="1">
      <alignment horizontal="right" vertical="center"/>
    </xf>
    <xf numFmtId="177" fontId="17" fillId="6" borderId="182" xfId="8" applyNumberFormat="1" applyFont="1" applyFill="1" applyBorder="1" applyAlignment="1">
      <alignment horizontal="right" vertical="center"/>
    </xf>
    <xf numFmtId="0" fontId="0" fillId="0" borderId="107" xfId="8" applyFont="1" applyBorder="1" applyAlignment="1">
      <alignment horizontal="center" vertical="center" wrapText="1"/>
    </xf>
    <xf numFmtId="0" fontId="26" fillId="0" borderId="184" xfId="8" applyFont="1" applyBorder="1" applyAlignment="1">
      <alignment horizontal="center" vertical="center" wrapText="1"/>
    </xf>
    <xf numFmtId="0" fontId="26" fillId="0" borderId="186" xfId="8" applyFont="1" applyBorder="1" applyAlignment="1">
      <alignment horizontal="center" vertical="center" wrapText="1"/>
    </xf>
    <xf numFmtId="174" fontId="18" fillId="6" borderId="177" xfId="8" applyNumberFormat="1" applyFont="1" applyFill="1" applyBorder="1" applyAlignment="1">
      <alignment horizontal="center" vertical="center"/>
    </xf>
    <xf numFmtId="174" fontId="18" fillId="6" borderId="155" xfId="8" applyNumberFormat="1" applyFont="1" applyFill="1" applyBorder="1" applyAlignment="1">
      <alignment horizontal="center" vertical="center"/>
    </xf>
    <xf numFmtId="174" fontId="18" fillId="6" borderId="185" xfId="8" applyNumberFormat="1" applyFont="1" applyFill="1" applyBorder="1" applyAlignment="1">
      <alignment horizontal="center" vertical="center"/>
    </xf>
    <xf numFmtId="174" fontId="18" fillId="6" borderId="187" xfId="8" applyNumberFormat="1" applyFont="1" applyFill="1" applyBorder="1" applyAlignment="1">
      <alignment horizontal="center" vertical="center"/>
    </xf>
    <xf numFmtId="174" fontId="18" fillId="6" borderId="178" xfId="8" applyNumberFormat="1" applyFont="1" applyFill="1" applyBorder="1" applyAlignment="1">
      <alignment horizontal="center" vertical="center"/>
    </xf>
    <xf numFmtId="174" fontId="18" fillId="6" borderId="188" xfId="8" applyNumberFormat="1" applyFont="1" applyFill="1" applyBorder="1" applyAlignment="1">
      <alignment horizontal="center" vertical="center"/>
    </xf>
    <xf numFmtId="174" fontId="18" fillId="6" borderId="189" xfId="15" applyNumberFormat="1" applyFont="1" applyFill="1" applyBorder="1" applyAlignment="1">
      <alignment horizontal="center" vertical="center"/>
    </xf>
    <xf numFmtId="174" fontId="18" fillId="6" borderId="183" xfId="15" applyNumberFormat="1" applyFont="1" applyFill="1" applyBorder="1" applyAlignment="1">
      <alignment horizontal="center" vertical="center"/>
    </xf>
    <xf numFmtId="174" fontId="18" fillId="6" borderId="190" xfId="15" applyNumberFormat="1" applyFont="1" applyFill="1" applyBorder="1" applyAlignment="1">
      <alignment horizontal="center" vertical="center"/>
    </xf>
    <xf numFmtId="0" fontId="18" fillId="0" borderId="0" xfId="12" applyFont="1" applyAlignment="1">
      <alignment wrapText="1"/>
    </xf>
    <xf numFmtId="0" fontId="18" fillId="4" borderId="0" xfId="12" applyFont="1" applyFill="1" applyBorder="1" applyAlignment="1">
      <alignment horizontal="center"/>
    </xf>
    <xf numFmtId="169" fontId="18" fillId="4" borderId="0" xfId="12" applyNumberFormat="1" applyFont="1" applyFill="1" applyBorder="1"/>
    <xf numFmtId="174" fontId="18" fillId="4" borderId="0" xfId="12" applyNumberFormat="1" applyFont="1" applyFill="1" applyBorder="1" applyAlignment="1">
      <alignment horizontal="center"/>
    </xf>
    <xf numFmtId="171" fontId="18" fillId="0" borderId="0" xfId="12" applyNumberFormat="1" applyFont="1" applyFill="1" applyBorder="1" applyAlignment="1">
      <alignment horizontal="right"/>
    </xf>
    <xf numFmtId="178" fontId="18" fillId="0" borderId="0" xfId="12" applyNumberFormat="1" applyFont="1" applyFill="1" applyBorder="1" applyAlignment="1">
      <alignment horizontal="right"/>
    </xf>
    <xf numFmtId="0" fontId="0" fillId="0" borderId="0" xfId="12" applyFont="1" applyFill="1" applyBorder="1" applyAlignment="1">
      <alignment horizontal="left"/>
    </xf>
    <xf numFmtId="0" fontId="18" fillId="0" borderId="0" xfId="25" applyFont="1" applyAlignment="1">
      <alignment horizontal="left"/>
    </xf>
    <xf numFmtId="0" fontId="38" fillId="0" borderId="0" xfId="25" applyFont="1"/>
    <xf numFmtId="49" fontId="18" fillId="0" borderId="0" xfId="25" applyNumberFormat="1" applyFont="1" applyAlignment="1">
      <alignment horizontal="right"/>
    </xf>
    <xf numFmtId="0" fontId="18" fillId="0" borderId="0" xfId="25" applyFont="1" applyBorder="1" applyAlignment="1">
      <alignment horizontal="center"/>
    </xf>
    <xf numFmtId="0" fontId="18" fillId="0" borderId="0" xfId="25" applyFont="1" applyBorder="1" applyAlignment="1">
      <alignment horizontal="center" vertical="center"/>
    </xf>
    <xf numFmtId="0" fontId="18" fillId="0" borderId="0" xfId="25" applyFont="1" applyBorder="1" applyAlignment="1">
      <alignment vertical="center"/>
    </xf>
    <xf numFmtId="0" fontId="50" fillId="0" borderId="200" xfId="25" applyFont="1" applyBorder="1" applyAlignment="1">
      <alignment horizontal="center" vertical="center"/>
    </xf>
    <xf numFmtId="0" fontId="18" fillId="0" borderId="201" xfId="25" applyFont="1" applyBorder="1" applyAlignment="1">
      <alignment horizontal="center" vertical="center" wrapText="1"/>
    </xf>
    <xf numFmtId="0" fontId="18" fillId="0" borderId="152" xfId="25" applyFont="1" applyBorder="1" applyAlignment="1">
      <alignment horizontal="center" vertical="center" wrapText="1"/>
    </xf>
    <xf numFmtId="0" fontId="18" fillId="0" borderId="202" xfId="25" applyFont="1" applyBorder="1" applyAlignment="1">
      <alignment horizontal="center" vertical="center" wrapText="1"/>
    </xf>
    <xf numFmtId="0" fontId="18" fillId="0" borderId="203" xfId="25" applyFont="1" applyBorder="1" applyAlignment="1">
      <alignment horizontal="center" vertical="center" wrapText="1"/>
    </xf>
    <xf numFmtId="0" fontId="18" fillId="0" borderId="204" xfId="25" applyFont="1" applyBorder="1" applyAlignment="1">
      <alignment horizontal="center" vertical="center" wrapText="1"/>
    </xf>
    <xf numFmtId="0" fontId="18" fillId="0" borderId="205" xfId="25" applyFont="1" applyBorder="1" applyAlignment="1">
      <alignment horizontal="center" vertical="center" wrapText="1"/>
    </xf>
    <xf numFmtId="0" fontId="18" fillId="0" borderId="0" xfId="25" applyFont="1" applyBorder="1" applyAlignment="1">
      <alignment horizontal="center" vertical="center" wrapText="1"/>
    </xf>
    <xf numFmtId="0" fontId="18" fillId="0" borderId="128" xfId="25" applyFont="1" applyBorder="1" applyAlignment="1">
      <alignment horizontal="center" vertical="center" wrapText="1"/>
    </xf>
    <xf numFmtId="0" fontId="18" fillId="0" borderId="206" xfId="25" applyFont="1" applyBorder="1" applyAlignment="1">
      <alignment horizontal="center" vertical="center" wrapText="1"/>
    </xf>
    <xf numFmtId="0" fontId="18" fillId="0" borderId="139" xfId="25" applyFont="1" applyBorder="1" applyAlignment="1">
      <alignment horizontal="center" vertical="center"/>
    </xf>
    <xf numFmtId="0" fontId="50" fillId="0" borderId="86" xfId="25" applyFont="1" applyBorder="1" applyAlignment="1">
      <alignment horizontal="center" vertical="center"/>
    </xf>
    <xf numFmtId="0" fontId="38" fillId="0" borderId="91" xfId="25" applyFont="1" applyBorder="1" applyAlignment="1">
      <alignment horizontal="center" vertical="center"/>
    </xf>
    <xf numFmtId="0" fontId="38" fillId="0" borderId="93" xfId="25" applyFont="1" applyBorder="1" applyAlignment="1">
      <alignment horizontal="center" vertical="center"/>
    </xf>
    <xf numFmtId="0" fontId="38" fillId="0" borderId="88" xfId="25" applyFont="1" applyBorder="1" applyAlignment="1">
      <alignment horizontal="center" vertical="center"/>
    </xf>
    <xf numFmtId="170" fontId="38" fillId="0" borderId="91" xfId="25" applyNumberFormat="1" applyFont="1" applyBorder="1" applyAlignment="1">
      <alignment vertical="center"/>
    </xf>
    <xf numFmtId="170" fontId="38" fillId="0" borderId="93" xfId="25" applyNumberFormat="1" applyFont="1" applyBorder="1" applyAlignment="1">
      <alignment vertical="center"/>
    </xf>
    <xf numFmtId="3" fontId="38" fillId="0" borderId="0" xfId="25" applyNumberFormat="1" applyFont="1" applyBorder="1" applyAlignment="1">
      <alignment vertical="center"/>
    </xf>
    <xf numFmtId="0" fontId="38" fillId="0" borderId="0" xfId="25" applyFont="1" applyAlignment="1">
      <alignment vertical="center"/>
    </xf>
    <xf numFmtId="170" fontId="38" fillId="0" borderId="207" xfId="25" applyNumberFormat="1" applyFont="1" applyBorder="1" applyAlignment="1">
      <alignment vertical="center"/>
    </xf>
    <xf numFmtId="10" fontId="18" fillId="0" borderId="0" xfId="25" applyNumberFormat="1" applyFont="1" applyBorder="1" applyAlignment="1">
      <alignment vertical="center"/>
    </xf>
    <xf numFmtId="170" fontId="38" fillId="0" borderId="88" xfId="25" applyNumberFormat="1" applyFont="1" applyBorder="1" applyAlignment="1">
      <alignment vertical="center"/>
    </xf>
    <xf numFmtId="0" fontId="38" fillId="0" borderId="0" xfId="25" applyFont="1" applyBorder="1" applyAlignment="1">
      <alignment vertical="center"/>
    </xf>
    <xf numFmtId="170" fontId="18" fillId="0" borderId="88" xfId="25" applyNumberFormat="1" applyFont="1" applyBorder="1" applyAlignment="1">
      <alignment vertical="center"/>
    </xf>
    <xf numFmtId="170" fontId="38" fillId="0" borderId="0" xfId="25" applyNumberFormat="1" applyFont="1"/>
    <xf numFmtId="0" fontId="50" fillId="0" borderId="208" xfId="25" applyFont="1" applyBorder="1" applyAlignment="1">
      <alignment horizontal="center" vertical="center"/>
    </xf>
    <xf numFmtId="0" fontId="38" fillId="0" borderId="209" xfId="25" applyFont="1" applyBorder="1" applyAlignment="1">
      <alignment horizontal="center" vertical="center"/>
    </xf>
    <xf numFmtId="0" fontId="38" fillId="0" borderId="175" xfId="25" applyFont="1" applyBorder="1" applyAlignment="1">
      <alignment horizontal="center" vertical="center"/>
    </xf>
    <xf numFmtId="0" fontId="38" fillId="0" borderId="210" xfId="25" applyFont="1" applyBorder="1" applyAlignment="1">
      <alignment horizontal="center" vertical="center"/>
    </xf>
    <xf numFmtId="170" fontId="38" fillId="0" borderId="209" xfId="25" applyNumberFormat="1" applyFont="1" applyBorder="1" applyAlignment="1">
      <alignment vertical="center"/>
    </xf>
    <xf numFmtId="170" fontId="38" fillId="0" borderId="175" xfId="25" applyNumberFormat="1" applyFont="1" applyBorder="1" applyAlignment="1">
      <alignment vertical="center"/>
    </xf>
    <xf numFmtId="170" fontId="38" fillId="0" borderId="211" xfId="25" applyNumberFormat="1" applyFont="1" applyBorder="1" applyAlignment="1">
      <alignment vertical="center"/>
    </xf>
    <xf numFmtId="170" fontId="38" fillId="0" borderId="210" xfId="25" applyNumberFormat="1" applyFont="1" applyBorder="1" applyAlignment="1">
      <alignment vertical="center"/>
    </xf>
    <xf numFmtId="170" fontId="18" fillId="0" borderId="210" xfId="25" applyNumberFormat="1" applyFont="1" applyBorder="1" applyAlignment="1">
      <alignment vertical="center"/>
    </xf>
    <xf numFmtId="170" fontId="47" fillId="0" borderId="209" xfId="25" applyNumberFormat="1" applyFont="1" applyBorder="1" applyAlignment="1">
      <alignment vertical="center"/>
    </xf>
    <xf numFmtId="170" fontId="47" fillId="0" borderId="210" xfId="25" applyNumberFormat="1" applyFont="1" applyBorder="1" applyAlignment="1">
      <alignment vertical="center"/>
    </xf>
    <xf numFmtId="170" fontId="47" fillId="0" borderId="211" xfId="25" applyNumberFormat="1" applyFont="1" applyBorder="1" applyAlignment="1">
      <alignment vertical="center"/>
    </xf>
    <xf numFmtId="0" fontId="50" fillId="0" borderId="212" xfId="25" applyFont="1" applyBorder="1" applyAlignment="1">
      <alignment horizontal="center" vertical="center"/>
    </xf>
    <xf numFmtId="0" fontId="38" fillId="0" borderId="213" xfId="25" applyFont="1" applyBorder="1" applyAlignment="1">
      <alignment horizontal="center" vertical="center"/>
    </xf>
    <xf numFmtId="0" fontId="38" fillId="0" borderId="214" xfId="25" applyFont="1" applyBorder="1" applyAlignment="1">
      <alignment horizontal="center" vertical="center"/>
    </xf>
    <xf numFmtId="0" fontId="38" fillId="0" borderId="215" xfId="25" applyFont="1" applyBorder="1" applyAlignment="1">
      <alignment horizontal="center" vertical="center"/>
    </xf>
    <xf numFmtId="170" fontId="38" fillId="0" borderId="213" xfId="25" applyNumberFormat="1" applyFont="1" applyBorder="1" applyAlignment="1">
      <alignment vertical="center"/>
    </xf>
    <xf numFmtId="170" fontId="38" fillId="0" borderId="214" xfId="25" applyNumberFormat="1" applyFont="1" applyBorder="1" applyAlignment="1">
      <alignment vertical="center"/>
    </xf>
    <xf numFmtId="170" fontId="38" fillId="0" borderId="216" xfId="25" applyNumberFormat="1" applyFont="1" applyBorder="1" applyAlignment="1">
      <alignment vertical="center"/>
    </xf>
    <xf numFmtId="170" fontId="38" fillId="0" borderId="215" xfId="25" applyNumberFormat="1" applyFont="1" applyBorder="1" applyAlignment="1">
      <alignment vertical="center"/>
    </xf>
    <xf numFmtId="0" fontId="18" fillId="0" borderId="0" xfId="25" applyFont="1"/>
    <xf numFmtId="0" fontId="18" fillId="0" borderId="0" xfId="25" applyFont="1" applyFill="1" applyBorder="1" applyAlignment="1">
      <alignment vertical="center"/>
    </xf>
    <xf numFmtId="0" fontId="18" fillId="18" borderId="83" xfId="25" applyFont="1" applyFill="1" applyBorder="1" applyAlignment="1">
      <alignment horizontal="center" vertical="center"/>
    </xf>
    <xf numFmtId="170" fontId="18" fillId="18" borderId="217" xfId="25" applyNumberFormat="1" applyFont="1" applyFill="1" applyBorder="1" applyAlignment="1">
      <alignment horizontal="right" vertical="center"/>
    </xf>
    <xf numFmtId="170" fontId="18" fillId="18" borderId="152" xfId="25" applyNumberFormat="1" applyFont="1" applyFill="1" applyBorder="1" applyAlignment="1">
      <alignment horizontal="right" vertical="center"/>
    </xf>
    <xf numFmtId="3" fontId="18" fillId="0" borderId="153" xfId="25" applyNumberFormat="1" applyFont="1" applyFill="1" applyBorder="1" applyAlignment="1">
      <alignment horizontal="center" vertical="center"/>
    </xf>
    <xf numFmtId="0" fontId="38" fillId="0" borderId="0" xfId="25" applyFont="1" applyAlignment="1">
      <alignment horizontal="center" vertical="center"/>
    </xf>
    <xf numFmtId="9" fontId="18" fillId="0" borderId="94" xfId="25" applyNumberFormat="1" applyFont="1" applyFill="1" applyBorder="1" applyAlignment="1">
      <alignment horizontal="center" vertical="center" wrapText="1"/>
    </xf>
    <xf numFmtId="0" fontId="18" fillId="0" borderId="0" xfId="25" applyFont="1" applyFill="1" applyBorder="1" applyAlignment="1">
      <alignment horizontal="center" vertical="center" wrapText="1"/>
    </xf>
    <xf numFmtId="170" fontId="18" fillId="18" borderId="91" xfId="25" applyNumberFormat="1" applyFont="1" applyFill="1" applyBorder="1" applyAlignment="1">
      <alignment horizontal="right" vertical="center"/>
    </xf>
    <xf numFmtId="0" fontId="18" fillId="0" borderId="0" xfId="25" applyFont="1" applyFill="1" applyBorder="1" applyAlignment="1">
      <alignment horizontal="center" vertical="center"/>
    </xf>
    <xf numFmtId="170" fontId="18" fillId="19" borderId="83" xfId="25" applyNumberFormat="1" applyFont="1" applyFill="1" applyBorder="1" applyAlignment="1">
      <alignment horizontal="right" vertical="center"/>
    </xf>
    <xf numFmtId="0" fontId="38" fillId="0" borderId="0" xfId="25" applyFont="1" applyFill="1" applyBorder="1"/>
    <xf numFmtId="174" fontId="18" fillId="18" borderId="91" xfId="25" applyNumberFormat="1" applyFont="1" applyFill="1" applyBorder="1"/>
    <xf numFmtId="174" fontId="18" fillId="18" borderId="88" xfId="25" applyNumberFormat="1" applyFont="1" applyFill="1" applyBorder="1"/>
    <xf numFmtId="174" fontId="18" fillId="0" borderId="0" xfId="25" applyNumberFormat="1" applyFont="1"/>
    <xf numFmtId="174" fontId="18" fillId="18" borderId="88" xfId="25" applyNumberFormat="1" applyFont="1" applyFill="1" applyBorder="1" applyAlignment="1"/>
    <xf numFmtId="174" fontId="18" fillId="0" borderId="0" xfId="25" applyNumberFormat="1" applyFont="1" applyAlignment="1"/>
    <xf numFmtId="174" fontId="18" fillId="18" borderId="83" xfId="25" applyNumberFormat="1" applyFont="1" applyFill="1" applyBorder="1" applyAlignment="1"/>
    <xf numFmtId="174" fontId="18" fillId="18" borderId="83" xfId="25" applyNumberFormat="1" applyFont="1" applyFill="1" applyBorder="1"/>
    <xf numFmtId="172" fontId="44" fillId="0" borderId="0" xfId="2" applyNumberFormat="1" applyFill="1" applyBorder="1" applyAlignment="1">
      <alignment horizontal="right" vertical="center"/>
    </xf>
    <xf numFmtId="3" fontId="44" fillId="0" borderId="0" xfId="2" applyNumberFormat="1"/>
    <xf numFmtId="0" fontId="44" fillId="0" borderId="0" xfId="2" applyFill="1" applyAlignment="1">
      <alignment vertical="center"/>
    </xf>
    <xf numFmtId="0" fontId="13" fillId="0" borderId="0" xfId="25" applyFont="1"/>
    <xf numFmtId="0" fontId="46" fillId="0" borderId="0" xfId="2" applyFont="1" applyBorder="1" applyAlignment="1"/>
    <xf numFmtId="0" fontId="44" fillId="0" borderId="0" xfId="2" applyAlignment="1"/>
    <xf numFmtId="0" fontId="46" fillId="0" borderId="0" xfId="2" applyFont="1" applyAlignment="1">
      <alignment vertical="center"/>
    </xf>
    <xf numFmtId="0" fontId="38" fillId="0" borderId="228" xfId="25" applyFont="1" applyBorder="1" applyAlignment="1">
      <alignment horizontal="center" vertical="center" wrapText="1"/>
    </xf>
    <xf numFmtId="0" fontId="38" fillId="0" borderId="229" xfId="25" applyFont="1" applyBorder="1" applyAlignment="1">
      <alignment horizontal="center" vertical="center" wrapText="1"/>
    </xf>
    <xf numFmtId="0" fontId="38" fillId="0" borderId="230" xfId="25" applyFont="1" applyBorder="1" applyAlignment="1">
      <alignment horizontal="center" vertical="center" wrapText="1"/>
    </xf>
    <xf numFmtId="186" fontId="38" fillId="0" borderId="209" xfId="25" applyNumberFormat="1" applyFont="1" applyBorder="1" applyAlignment="1">
      <alignment vertical="center"/>
    </xf>
    <xf numFmtId="183" fontId="18" fillId="0" borderId="208" xfId="25" applyNumberFormat="1" applyFont="1" applyBorder="1" applyAlignment="1">
      <alignment vertical="center"/>
    </xf>
    <xf numFmtId="186" fontId="38" fillId="0" borderId="228" xfId="25" applyNumberFormat="1" applyFont="1" applyBorder="1" applyAlignment="1">
      <alignment vertical="center"/>
    </xf>
    <xf numFmtId="170" fontId="38" fillId="0" borderId="174" xfId="25" applyNumberFormat="1" applyFont="1" applyBorder="1" applyAlignment="1">
      <alignment vertical="center"/>
    </xf>
    <xf numFmtId="170" fontId="38" fillId="0" borderId="229" xfId="25" applyNumberFormat="1" applyFont="1" applyBorder="1" applyAlignment="1">
      <alignment vertical="center"/>
    </xf>
    <xf numFmtId="183" fontId="18" fillId="0" borderId="230" xfId="25" applyNumberFormat="1" applyFont="1" applyBorder="1" applyAlignment="1">
      <alignment vertical="center"/>
    </xf>
    <xf numFmtId="186" fontId="18" fillId="0" borderId="239" xfId="25" applyNumberFormat="1" applyFont="1" applyBorder="1" applyAlignment="1">
      <alignment vertical="center"/>
    </xf>
    <xf numFmtId="170" fontId="18" fillId="0" borderId="240" xfId="25" applyNumberFormat="1" applyFont="1" applyBorder="1" applyAlignment="1">
      <alignment vertical="center"/>
    </xf>
    <xf numFmtId="170" fontId="18" fillId="0" borderId="241" xfId="25" applyNumberFormat="1" applyFont="1" applyBorder="1" applyAlignment="1">
      <alignment vertical="center"/>
    </xf>
    <xf numFmtId="0" fontId="18" fillId="0" borderId="83" xfId="25" applyFont="1" applyBorder="1" applyAlignment="1">
      <alignment horizontal="center" vertical="center"/>
    </xf>
    <xf numFmtId="0" fontId="38" fillId="0" borderId="83" xfId="25" applyFont="1" applyBorder="1" applyAlignment="1">
      <alignment horizontal="left" vertical="center"/>
    </xf>
    <xf numFmtId="169" fontId="38" fillId="0" borderId="83" xfId="25" applyNumberFormat="1" applyFont="1" applyBorder="1" applyAlignment="1">
      <alignment vertical="center"/>
    </xf>
    <xf numFmtId="3" fontId="0" fillId="0" borderId="83" xfId="25" applyNumberFormat="1" applyFont="1" applyBorder="1" applyAlignment="1">
      <alignment horizontal="right"/>
    </xf>
    <xf numFmtId="169" fontId="38" fillId="0" borderId="0" xfId="25" applyNumberFormat="1" applyFont="1"/>
    <xf numFmtId="0" fontId="54" fillId="0" borderId="0" xfId="25" applyFont="1"/>
    <xf numFmtId="0" fontId="18" fillId="0" borderId="222" xfId="25" applyFont="1" applyBorder="1" applyAlignment="1">
      <alignment horizontal="center" vertical="center"/>
    </xf>
    <xf numFmtId="0" fontId="18" fillId="20" borderId="153" xfId="25" applyFont="1" applyFill="1" applyBorder="1" applyAlignment="1">
      <alignment horizontal="center" vertical="center"/>
    </xf>
    <xf numFmtId="0" fontId="0" fillId="20" borderId="83" xfId="25" applyFont="1" applyFill="1" applyBorder="1" applyAlignment="1">
      <alignment vertical="center"/>
    </xf>
    <xf numFmtId="0" fontId="18" fillId="0" borderId="221" xfId="25" applyFont="1" applyBorder="1"/>
    <xf numFmtId="169" fontId="38" fillId="8" borderId="243" xfId="25" applyNumberFormat="1" applyFont="1" applyFill="1" applyBorder="1" applyAlignment="1">
      <alignment vertical="center"/>
    </xf>
    <xf numFmtId="169" fontId="38" fillId="0" borderId="243" xfId="25" applyNumberFormat="1" applyFont="1" applyBorder="1" applyAlignment="1">
      <alignment vertical="center"/>
    </xf>
    <xf numFmtId="169" fontId="38" fillId="0" borderId="222" xfId="25" applyNumberFormat="1" applyFont="1" applyBorder="1" applyAlignment="1">
      <alignment vertical="center"/>
    </xf>
    <xf numFmtId="169" fontId="38" fillId="20" borderId="243" xfId="25" applyNumberFormat="1" applyFont="1" applyFill="1" applyBorder="1" applyAlignment="1">
      <alignment vertical="center"/>
    </xf>
    <xf numFmtId="0" fontId="38" fillId="20" borderId="243" xfId="25" applyFont="1" applyFill="1" applyBorder="1"/>
    <xf numFmtId="0" fontId="38" fillId="0" borderId="94" xfId="25" applyFont="1" applyBorder="1"/>
    <xf numFmtId="169" fontId="38" fillId="8" borderId="153" xfId="25" applyNumberFormat="1" applyFont="1" applyFill="1" applyBorder="1" applyAlignment="1">
      <alignment vertical="center"/>
    </xf>
    <xf numFmtId="169" fontId="38" fillId="0" borderId="153" xfId="25" applyNumberFormat="1" applyFont="1" applyBorder="1" applyAlignment="1">
      <alignment vertical="center"/>
    </xf>
    <xf numFmtId="169" fontId="38" fillId="0" borderId="245" xfId="25" applyNumberFormat="1" applyFont="1" applyBorder="1" applyAlignment="1">
      <alignment vertical="center"/>
    </xf>
    <xf numFmtId="169" fontId="38" fillId="20" borderId="153" xfId="25" applyNumberFormat="1" applyFont="1" applyFill="1" applyBorder="1" applyAlignment="1">
      <alignment vertical="center"/>
    </xf>
    <xf numFmtId="0" fontId="38" fillId="20" borderId="153" xfId="25" applyFont="1" applyFill="1" applyBorder="1"/>
    <xf numFmtId="0" fontId="38" fillId="0" borderId="211" xfId="25" applyFont="1" applyBorder="1"/>
    <xf numFmtId="169" fontId="38" fillId="8" borderId="175" xfId="25" applyNumberFormat="1" applyFont="1" applyFill="1" applyBorder="1" applyAlignment="1">
      <alignment vertical="center"/>
    </xf>
    <xf numFmtId="169" fontId="38" fillId="0" borderId="175" xfId="25" applyNumberFormat="1" applyFont="1" applyBorder="1" applyAlignment="1">
      <alignment vertical="center"/>
    </xf>
    <xf numFmtId="169" fontId="38" fillId="0" borderId="246" xfId="25" applyNumberFormat="1" applyFont="1" applyBorder="1" applyAlignment="1">
      <alignment vertical="center"/>
    </xf>
    <xf numFmtId="169" fontId="38" fillId="20" borderId="175" xfId="25" applyNumberFormat="1" applyFont="1" applyFill="1" applyBorder="1" applyAlignment="1">
      <alignment vertical="center"/>
    </xf>
    <xf numFmtId="172" fontId="38" fillId="20" borderId="175" xfId="25" applyNumberFormat="1" applyFont="1" applyFill="1" applyBorder="1"/>
    <xf numFmtId="0" fontId="38" fillId="0" borderId="206" xfId="25" applyFont="1" applyBorder="1"/>
    <xf numFmtId="169" fontId="38" fillId="8" borderId="176" xfId="25" applyNumberFormat="1" applyFont="1" applyFill="1" applyBorder="1" applyAlignment="1">
      <alignment vertical="center"/>
    </xf>
    <xf numFmtId="169" fontId="38" fillId="0" borderId="176" xfId="25" applyNumberFormat="1" applyFont="1" applyBorder="1" applyAlignment="1">
      <alignment vertical="center"/>
    </xf>
    <xf numFmtId="169" fontId="38" fillId="0" borderId="224" xfId="25" applyNumberFormat="1" applyFont="1" applyBorder="1" applyAlignment="1">
      <alignment vertical="center"/>
    </xf>
    <xf numFmtId="169" fontId="38" fillId="20" borderId="176" xfId="25" applyNumberFormat="1" applyFont="1" applyFill="1" applyBorder="1" applyAlignment="1">
      <alignment vertical="center"/>
    </xf>
    <xf numFmtId="0" fontId="38" fillId="20" borderId="176" xfId="25" applyFont="1" applyFill="1" applyBorder="1"/>
    <xf numFmtId="169" fontId="38" fillId="8" borderId="176" xfId="25" applyNumberFormat="1" applyFont="1" applyFill="1" applyBorder="1"/>
    <xf numFmtId="169" fontId="38" fillId="0" borderId="176" xfId="25" applyNumberFormat="1" applyFont="1" applyBorder="1"/>
    <xf numFmtId="169" fontId="38" fillId="0" borderId="224" xfId="25" applyNumberFormat="1" applyFont="1" applyBorder="1"/>
    <xf numFmtId="169" fontId="38" fillId="20" borderId="176" xfId="25" applyNumberFormat="1" applyFont="1" applyFill="1" applyBorder="1"/>
    <xf numFmtId="0" fontId="0" fillId="0" borderId="0" xfId="12" applyFont="1" applyAlignment="1">
      <alignment horizontal="left" vertical="center"/>
    </xf>
    <xf numFmtId="187" fontId="16" fillId="0" borderId="22" xfId="8" applyNumberFormat="1" applyFont="1" applyBorder="1" applyAlignment="1">
      <alignment vertical="center"/>
    </xf>
    <xf numFmtId="0" fontId="18" fillId="22" borderId="1" xfId="13" applyFont="1" applyFill="1" applyBorder="1" applyAlignment="1">
      <alignment horizontal="center"/>
    </xf>
    <xf numFmtId="169" fontId="18" fillId="22" borderId="1" xfId="13" applyNumberFormat="1" applyFont="1" applyFill="1" applyBorder="1" applyAlignment="1">
      <alignment horizontal="right"/>
    </xf>
    <xf numFmtId="188" fontId="38" fillId="0" borderId="0" xfId="25" applyNumberFormat="1" applyFont="1"/>
    <xf numFmtId="10" fontId="38" fillId="0" borderId="0" xfId="25" applyNumberFormat="1" applyFont="1"/>
    <xf numFmtId="167" fontId="18" fillId="0" borderId="0" xfId="6" applyNumberFormat="1" applyFont="1" applyBorder="1" applyAlignment="1">
      <alignment horizontal="right"/>
    </xf>
    <xf numFmtId="0" fontId="25" fillId="0" borderId="0" xfId="12" applyFont="1" applyBorder="1" applyAlignment="1">
      <alignment horizontal="center"/>
    </xf>
    <xf numFmtId="0" fontId="15" fillId="0" borderId="0" xfId="9" applyFont="1" applyBorder="1" applyAlignment="1">
      <alignment horizontal="center" vertical="center" wrapText="1"/>
    </xf>
    <xf numFmtId="0" fontId="18" fillId="0" borderId="0" xfId="13" applyFont="1" applyBorder="1" applyAlignment="1">
      <alignment horizontal="center" vertical="center"/>
    </xf>
    <xf numFmtId="0" fontId="18" fillId="0" borderId="0" xfId="13" applyFont="1" applyBorder="1" applyAlignment="1">
      <alignment horizontal="center" wrapText="1"/>
    </xf>
    <xf numFmtId="172" fontId="32" fillId="0" borderId="155" xfId="12" applyNumberFormat="1" applyFont="1" applyFill="1" applyBorder="1" applyAlignment="1"/>
    <xf numFmtId="172" fontId="32" fillId="0" borderId="156" xfId="12" applyNumberFormat="1" applyFont="1" applyFill="1" applyBorder="1" applyAlignment="1"/>
    <xf numFmtId="172" fontId="32" fillId="0" borderId="154" xfId="12" applyNumberFormat="1" applyFont="1" applyFill="1" applyBorder="1" applyAlignment="1"/>
    <xf numFmtId="179" fontId="18" fillId="4" borderId="249" xfId="15" applyNumberFormat="1" applyFont="1" applyFill="1" applyBorder="1" applyAlignment="1">
      <alignment horizontal="right"/>
    </xf>
    <xf numFmtId="179" fontId="18" fillId="22" borderId="1" xfId="15" applyNumberFormat="1" applyFont="1" applyFill="1" applyBorder="1" applyAlignment="1">
      <alignment horizontal="right"/>
    </xf>
    <xf numFmtId="0" fontId="18" fillId="13" borderId="1" xfId="12" applyFont="1" applyFill="1" applyBorder="1" applyAlignment="1">
      <alignment horizontal="center"/>
    </xf>
    <xf numFmtId="169" fontId="18" fillId="13" borderId="25" xfId="13" applyNumberFormat="1" applyFont="1" applyFill="1" applyBorder="1" applyAlignment="1">
      <alignment horizontal="right"/>
    </xf>
    <xf numFmtId="169" fontId="18" fillId="13" borderId="26" xfId="13" applyNumberFormat="1" applyFont="1" applyFill="1" applyBorder="1" applyAlignment="1">
      <alignment horizontal="right"/>
    </xf>
    <xf numFmtId="169" fontId="18" fillId="13" borderId="27" xfId="13" applyNumberFormat="1" applyFont="1" applyFill="1" applyBorder="1" applyAlignment="1">
      <alignment horizontal="right"/>
    </xf>
    <xf numFmtId="169" fontId="18" fillId="21" borderId="28" xfId="13" applyNumberFormat="1" applyFont="1" applyFill="1" applyBorder="1" applyAlignment="1">
      <alignment horizontal="right"/>
    </xf>
    <xf numFmtId="169" fontId="18" fillId="13" borderId="24" xfId="13" applyNumberFormat="1" applyFont="1" applyFill="1" applyBorder="1" applyAlignment="1">
      <alignment horizontal="right"/>
    </xf>
    <xf numFmtId="169" fontId="18" fillId="13" borderId="28" xfId="13" applyNumberFormat="1" applyFont="1" applyFill="1" applyBorder="1" applyAlignment="1">
      <alignment horizontal="right"/>
    </xf>
    <xf numFmtId="0" fontId="18" fillId="10" borderId="1" xfId="12" applyFont="1" applyFill="1" applyBorder="1" applyAlignment="1">
      <alignment horizontal="center"/>
    </xf>
    <xf numFmtId="179" fontId="18" fillId="10" borderId="25" xfId="15" applyNumberFormat="1" applyFont="1" applyFill="1" applyBorder="1" applyAlignment="1">
      <alignment horizontal="right"/>
    </xf>
    <xf numFmtId="179" fontId="18" fillId="10" borderId="248" xfId="15" applyNumberFormat="1" applyFont="1" applyFill="1" applyBorder="1" applyAlignment="1">
      <alignment horizontal="right"/>
    </xf>
    <xf numFmtId="179" fontId="18" fillId="10" borderId="247" xfId="15" applyNumberFormat="1" applyFont="1" applyFill="1" applyBorder="1" applyAlignment="1">
      <alignment horizontal="right"/>
    </xf>
    <xf numFmtId="179" fontId="18" fillId="10" borderId="24" xfId="15" applyNumberFormat="1" applyFont="1" applyFill="1" applyBorder="1" applyAlignment="1">
      <alignment horizontal="right"/>
    </xf>
    <xf numFmtId="0" fontId="18" fillId="0" borderId="0" xfId="13" applyFont="1" applyAlignment="1">
      <alignment horizontal="left"/>
    </xf>
    <xf numFmtId="0" fontId="57" fillId="0" borderId="0" xfId="0" applyFont="1" applyAlignment="1">
      <alignment horizontal="left" indent="15"/>
    </xf>
    <xf numFmtId="0" fontId="58" fillId="0" borderId="0" xfId="0" applyFont="1" applyAlignment="1">
      <alignment horizontal="center" vertical="center"/>
    </xf>
    <xf numFmtId="0" fontId="35" fillId="0" borderId="0" xfId="8" applyFont="1" applyAlignment="1">
      <alignment vertical="center"/>
    </xf>
    <xf numFmtId="0" fontId="35" fillId="0" borderId="0" xfId="8" applyFont="1" applyAlignment="1"/>
    <xf numFmtId="0" fontId="7" fillId="0" borderId="0" xfId="37"/>
    <xf numFmtId="0" fontId="59" fillId="8" borderId="250" xfId="37" applyFont="1" applyFill="1" applyBorder="1" applyAlignment="1">
      <alignment horizontal="center" vertical="center"/>
    </xf>
    <xf numFmtId="0" fontId="59" fillId="8" borderId="252" xfId="37" applyFont="1" applyFill="1" applyBorder="1" applyAlignment="1">
      <alignment horizontal="center" vertical="center" wrapText="1"/>
    </xf>
    <xf numFmtId="0" fontId="7" fillId="0" borderId="253" xfId="37" applyBorder="1"/>
    <xf numFmtId="189" fontId="7" fillId="0" borderId="255" xfId="37" applyNumberFormat="1" applyBorder="1"/>
    <xf numFmtId="169" fontId="7" fillId="0" borderId="0" xfId="37" applyNumberFormat="1" applyBorder="1"/>
    <xf numFmtId="0" fontId="7" fillId="0" borderId="256" xfId="37" applyBorder="1"/>
    <xf numFmtId="189" fontId="7" fillId="0" borderId="258" xfId="37" applyNumberFormat="1" applyBorder="1"/>
    <xf numFmtId="0" fontId="59" fillId="23" borderId="256" xfId="37" applyFont="1" applyFill="1" applyBorder="1"/>
    <xf numFmtId="189" fontId="59" fillId="23" borderId="258" xfId="37" applyNumberFormat="1" applyFont="1" applyFill="1" applyBorder="1"/>
    <xf numFmtId="172" fontId="0" fillId="0" borderId="0" xfId="38" applyNumberFormat="1" applyFont="1" applyBorder="1"/>
    <xf numFmtId="0" fontId="7" fillId="0" borderId="256" xfId="37" applyFont="1" applyBorder="1"/>
    <xf numFmtId="0" fontId="59" fillId="8" borderId="259" xfId="37" applyFont="1" applyFill="1" applyBorder="1"/>
    <xf numFmtId="0" fontId="59" fillId="8" borderId="256" xfId="37" applyFont="1" applyFill="1" applyBorder="1" applyAlignment="1">
      <alignment vertical="center"/>
    </xf>
    <xf numFmtId="0" fontId="7" fillId="0" borderId="256" xfId="37" applyBorder="1" applyAlignment="1">
      <alignment vertical="center"/>
    </xf>
    <xf numFmtId="190" fontId="0" fillId="0" borderId="258" xfId="38" applyNumberFormat="1" applyFont="1" applyBorder="1"/>
    <xf numFmtId="172" fontId="0" fillId="0" borderId="258" xfId="38" applyNumberFormat="1" applyFont="1" applyBorder="1"/>
    <xf numFmtId="0" fontId="7" fillId="0" borderId="263" xfId="37" applyBorder="1" applyAlignment="1">
      <alignment vertical="center"/>
    </xf>
    <xf numFmtId="190" fontId="0" fillId="0" borderId="265" xfId="38" applyNumberFormat="1" applyFont="1" applyBorder="1"/>
    <xf numFmtId="172" fontId="0" fillId="0" borderId="265" xfId="38" applyNumberFormat="1" applyFont="1" applyBorder="1"/>
    <xf numFmtId="0" fontId="60" fillId="0" borderId="0" xfId="37" applyFont="1"/>
    <xf numFmtId="0" fontId="59" fillId="8" borderId="266" xfId="37" applyFont="1" applyFill="1" applyBorder="1" applyAlignment="1">
      <alignment horizontal="center" vertical="center" wrapText="1"/>
    </xf>
    <xf numFmtId="0" fontId="61" fillId="0" borderId="0" xfId="37" applyFont="1" applyBorder="1" applyAlignment="1">
      <alignment horizontal="right"/>
    </xf>
    <xf numFmtId="0" fontId="7" fillId="0" borderId="0" xfId="37" applyAlignment="1">
      <alignment horizontal="centerContinuous" vertical="center"/>
    </xf>
    <xf numFmtId="191" fontId="21" fillId="0" borderId="0" xfId="9" applyNumberFormat="1" applyFont="1" applyFill="1" applyBorder="1" applyAlignment="1">
      <alignment vertical="center"/>
    </xf>
    <xf numFmtId="0" fontId="0" fillId="0" borderId="0" xfId="3" applyFont="1" applyAlignment="1">
      <alignment horizontal="centerContinuous" vertical="center"/>
    </xf>
    <xf numFmtId="0" fontId="20" fillId="0" borderId="0" xfId="3" applyFont="1" applyAlignment="1">
      <alignment horizontal="centerContinuous" vertical="center"/>
    </xf>
    <xf numFmtId="0" fontId="20" fillId="0" borderId="0" xfId="3" applyNumberFormat="1" applyFont="1" applyAlignment="1">
      <alignment horizontal="centerContinuous" vertical="center"/>
    </xf>
    <xf numFmtId="0" fontId="17" fillId="0" borderId="0" xfId="9" applyFont="1" applyAlignment="1">
      <alignment horizontal="left" vertical="center"/>
    </xf>
    <xf numFmtId="0" fontId="18" fillId="0" borderId="1" xfId="12" applyFont="1" applyBorder="1" applyAlignment="1">
      <alignment horizontal="center" vertical="center" wrapText="1"/>
    </xf>
    <xf numFmtId="0" fontId="18" fillId="0" borderId="29" xfId="12" applyFont="1" applyBorder="1" applyAlignment="1">
      <alignment horizontal="center" vertical="center" wrapText="1"/>
    </xf>
    <xf numFmtId="0" fontId="16" fillId="0" borderId="0" xfId="9" applyFont="1" applyAlignment="1">
      <alignment horizontal="centerContinuous" vertical="center"/>
    </xf>
    <xf numFmtId="0" fontId="20" fillId="0" borderId="0" xfId="9" applyFont="1" applyAlignment="1">
      <alignment horizontal="centerContinuous" vertical="center"/>
    </xf>
    <xf numFmtId="0" fontId="21" fillId="0" borderId="0" xfId="9" applyFont="1" applyAlignment="1">
      <alignment horizontal="centerContinuous" vertical="center"/>
    </xf>
    <xf numFmtId="169" fontId="21" fillId="0" borderId="0" xfId="9" applyNumberFormat="1" applyFont="1" applyFill="1" applyBorder="1" applyAlignment="1">
      <alignment horizontal="centerContinuous" vertical="center"/>
    </xf>
    <xf numFmtId="0" fontId="26" fillId="0" borderId="0" xfId="12" applyFont="1" applyAlignment="1">
      <alignment horizontal="left"/>
    </xf>
    <xf numFmtId="170" fontId="18" fillId="4" borderId="267" xfId="12" applyNumberFormat="1" applyFont="1" applyFill="1" applyBorder="1" applyAlignment="1"/>
    <xf numFmtId="170" fontId="18" fillId="4" borderId="247" xfId="12" applyNumberFormat="1" applyFont="1" applyFill="1" applyBorder="1" applyAlignment="1"/>
    <xf numFmtId="170" fontId="18" fillId="5" borderId="268" xfId="12" applyNumberFormat="1" applyFont="1" applyFill="1" applyBorder="1" applyAlignment="1"/>
    <xf numFmtId="170" fontId="18" fillId="5" borderId="268" xfId="12" applyNumberFormat="1" applyFont="1" applyFill="1" applyBorder="1" applyAlignment="1">
      <alignment horizontal="right"/>
    </xf>
    <xf numFmtId="174" fontId="18" fillId="6" borderId="177" xfId="15" applyNumberFormat="1" applyFont="1" applyFill="1" applyBorder="1" applyAlignment="1">
      <alignment horizontal="center" vertical="center"/>
    </xf>
    <xf numFmtId="174" fontId="18" fillId="6" borderId="272" xfId="15" applyNumberFormat="1" applyFont="1" applyFill="1" applyBorder="1" applyAlignment="1">
      <alignment horizontal="center" vertical="center"/>
    </xf>
    <xf numFmtId="174" fontId="18" fillId="6" borderId="185" xfId="15" applyNumberFormat="1" applyFont="1" applyFill="1" applyBorder="1" applyAlignment="1">
      <alignment horizontal="center" vertical="center"/>
    </xf>
    <xf numFmtId="174" fontId="18" fillId="6" borderId="270" xfId="15" applyNumberFormat="1" applyFont="1" applyFill="1" applyBorder="1" applyAlignment="1">
      <alignment horizontal="center" vertical="center"/>
    </xf>
    <xf numFmtId="174" fontId="18" fillId="6" borderId="271" xfId="15" applyNumberFormat="1" applyFont="1" applyFill="1" applyBorder="1" applyAlignment="1">
      <alignment horizontal="center" vertical="center"/>
    </xf>
    <xf numFmtId="0" fontId="18" fillId="0" borderId="1" xfId="12" applyFont="1" applyBorder="1" applyAlignment="1">
      <alignment horizontal="center" vertical="center"/>
    </xf>
    <xf numFmtId="170" fontId="16" fillId="15" borderId="48" xfId="8" applyNumberFormat="1" applyFont="1" applyFill="1" applyBorder="1" applyAlignment="1">
      <alignment vertical="center"/>
    </xf>
    <xf numFmtId="170" fontId="16" fillId="0" borderId="134" xfId="8" applyNumberFormat="1" applyFont="1" applyFill="1" applyBorder="1" applyAlignment="1">
      <alignment vertical="center"/>
    </xf>
    <xf numFmtId="169" fontId="16" fillId="0" borderId="64" xfId="8" applyNumberFormat="1" applyFont="1" applyFill="1" applyBorder="1" applyAlignment="1">
      <alignment vertical="center"/>
    </xf>
    <xf numFmtId="168" fontId="16" fillId="0" borderId="150" xfId="8" applyNumberFormat="1" applyFont="1" applyFill="1" applyBorder="1" applyAlignment="1">
      <alignment horizontal="right" vertical="center"/>
    </xf>
    <xf numFmtId="168" fontId="16" fillId="0" borderId="147" xfId="8" applyNumberFormat="1" applyFont="1" applyFill="1" applyBorder="1" applyAlignment="1">
      <alignment vertical="center"/>
    </xf>
    <xf numFmtId="0" fontId="0" fillId="24" borderId="0" xfId="12" applyFont="1" applyFill="1" applyAlignment="1">
      <alignment horizontal="left"/>
    </xf>
    <xf numFmtId="170" fontId="18" fillId="0" borderId="267" xfId="12" applyNumberFormat="1" applyFont="1" applyBorder="1" applyAlignment="1"/>
    <xf numFmtId="170" fontId="18" fillId="0" borderId="247" xfId="12" applyNumberFormat="1" applyFont="1" applyBorder="1" applyAlignment="1"/>
    <xf numFmtId="170" fontId="18" fillId="25" borderId="58" xfId="12" applyNumberFormat="1" applyFont="1" applyFill="1" applyBorder="1"/>
    <xf numFmtId="170" fontId="18" fillId="25" borderId="24" xfId="12" applyNumberFormat="1" applyFont="1" applyFill="1" applyBorder="1"/>
    <xf numFmtId="170" fontId="18" fillId="25" borderId="48" xfId="12" applyNumberFormat="1" applyFont="1" applyFill="1" applyBorder="1"/>
    <xf numFmtId="170" fontId="18" fillId="25" borderId="26" xfId="12" applyNumberFormat="1" applyFont="1" applyFill="1" applyBorder="1"/>
    <xf numFmtId="170" fontId="18" fillId="25" borderId="57" xfId="12" applyNumberFormat="1" applyFont="1" applyFill="1" applyBorder="1"/>
    <xf numFmtId="170" fontId="18" fillId="25" borderId="27" xfId="12" applyNumberFormat="1" applyFont="1" applyFill="1" applyBorder="1"/>
    <xf numFmtId="169" fontId="18" fillId="26" borderId="37" xfId="12" applyNumberFormat="1" applyFont="1" applyFill="1" applyBorder="1"/>
    <xf numFmtId="169" fontId="18" fillId="26" borderId="28" xfId="12" applyNumberFormat="1" applyFont="1" applyFill="1" applyBorder="1"/>
    <xf numFmtId="0" fontId="18" fillId="0" borderId="0" xfId="0" applyFont="1" applyAlignment="1">
      <alignment horizontal="center"/>
    </xf>
    <xf numFmtId="168" fontId="16" fillId="15" borderId="146" xfId="8" applyNumberFormat="1" applyFont="1" applyFill="1" applyBorder="1" applyAlignment="1">
      <alignment horizontal="right" vertical="center"/>
    </xf>
    <xf numFmtId="168" fontId="16" fillId="0" borderId="143" xfId="8" applyNumberFormat="1" applyFont="1" applyFill="1" applyBorder="1" applyAlignment="1">
      <alignment vertical="center"/>
    </xf>
    <xf numFmtId="0" fontId="18" fillId="0" borderId="267" xfId="0" applyFont="1" applyBorder="1" applyAlignment="1">
      <alignment horizontal="center"/>
    </xf>
    <xf numFmtId="0" fontId="32" fillId="0" borderId="267" xfId="0" applyFont="1" applyFill="1" applyBorder="1"/>
    <xf numFmtId="0" fontId="18" fillId="0" borderId="267" xfId="0" applyFont="1" applyFill="1" applyBorder="1" applyAlignment="1">
      <alignment horizontal="center"/>
    </xf>
    <xf numFmtId="0" fontId="18" fillId="0" borderId="267" xfId="0" applyFont="1" applyFill="1" applyBorder="1" applyAlignment="1">
      <alignment horizontal="right"/>
    </xf>
    <xf numFmtId="0" fontId="59" fillId="0" borderId="0" xfId="37" applyFont="1" applyAlignment="1">
      <alignment horizontal="center" vertical="center" wrapText="1"/>
    </xf>
    <xf numFmtId="189" fontId="7" fillId="0" borderId="273" xfId="37" applyNumberFormat="1" applyBorder="1"/>
    <xf numFmtId="0" fontId="5" fillId="0" borderId="209" xfId="37" applyFont="1" applyBorder="1"/>
    <xf numFmtId="189" fontId="5" fillId="0" borderId="258" xfId="37" applyNumberFormat="1" applyFont="1" applyFill="1" applyBorder="1"/>
    <xf numFmtId="169" fontId="5" fillId="0" borderId="0" xfId="37" applyNumberFormat="1" applyFont="1" applyBorder="1"/>
    <xf numFmtId="0" fontId="5" fillId="0" borderId="256" xfId="37" applyFont="1" applyBorder="1"/>
    <xf numFmtId="189" fontId="11" fillId="0" borderId="258" xfId="37" applyNumberFormat="1" applyFont="1" applyBorder="1"/>
    <xf numFmtId="0" fontId="59" fillId="8" borderId="251" xfId="37" applyFont="1" applyFill="1" applyBorder="1" applyAlignment="1">
      <alignment horizontal="center" vertical="center" wrapText="1"/>
    </xf>
    <xf numFmtId="172" fontId="7" fillId="0" borderId="255" xfId="37" applyNumberFormat="1" applyBorder="1"/>
    <xf numFmtId="172" fontId="7" fillId="0" borderId="273" xfId="37" applyNumberFormat="1" applyBorder="1"/>
    <xf numFmtId="172" fontId="59" fillId="23" borderId="255" xfId="37" applyNumberFormat="1" applyFont="1" applyFill="1" applyBorder="1"/>
    <xf numFmtId="172" fontId="5" fillId="0" borderId="273" xfId="37" applyNumberFormat="1" applyFont="1" applyFill="1" applyBorder="1"/>
    <xf numFmtId="172" fontId="7" fillId="8" borderId="261" xfId="37" applyNumberFormat="1" applyFill="1" applyBorder="1"/>
    <xf numFmtId="172" fontId="7" fillId="0" borderId="86" xfId="37" applyNumberFormat="1" applyBorder="1"/>
    <xf numFmtId="172" fontId="59" fillId="8" borderId="255" xfId="37" applyNumberFormat="1" applyFont="1" applyFill="1" applyBorder="1"/>
    <xf numFmtId="0" fontId="0" fillId="0" borderId="0" xfId="0" applyAlignment="1">
      <alignment horizontal="center" vertical="center" wrapText="1"/>
    </xf>
    <xf numFmtId="0" fontId="7" fillId="0" borderId="0" xfId="37" applyAlignment="1">
      <alignment horizontal="centerContinuous"/>
    </xf>
    <xf numFmtId="0" fontId="59" fillId="0" borderId="191" xfId="37" applyFont="1" applyBorder="1" applyAlignment="1">
      <alignment horizontal="centerContinuous"/>
    </xf>
    <xf numFmtId="0" fontId="59" fillId="0" borderId="192" xfId="37" applyFont="1" applyBorder="1" applyAlignment="1">
      <alignment horizontal="centerContinuous"/>
    </xf>
    <xf numFmtId="0" fontId="61" fillId="0" borderId="193" xfId="37" applyFont="1" applyBorder="1" applyAlignment="1">
      <alignment horizontal="centerContinuous"/>
    </xf>
    <xf numFmtId="0" fontId="59" fillId="0" borderId="193" xfId="37" applyFont="1" applyBorder="1" applyAlignment="1">
      <alignment horizontal="centerContinuous"/>
    </xf>
    <xf numFmtId="0" fontId="4" fillId="0" borderId="0" xfId="37" applyFont="1"/>
    <xf numFmtId="186" fontId="7" fillId="0" borderId="258" xfId="37" applyNumberFormat="1" applyFont="1" applyBorder="1"/>
    <xf numFmtId="186" fontId="59" fillId="8" borderId="260" xfId="37" applyNumberFormat="1" applyFont="1" applyFill="1" applyBorder="1"/>
    <xf numFmtId="186" fontId="7" fillId="0" borderId="262" xfId="37" applyNumberFormat="1" applyBorder="1"/>
    <xf numFmtId="186" fontId="59" fillId="8" borderId="258" xfId="37" applyNumberFormat="1" applyFont="1" applyFill="1" applyBorder="1"/>
    <xf numFmtId="186" fontId="59" fillId="23" borderId="258" xfId="37" applyNumberFormat="1" applyFont="1" applyFill="1" applyBorder="1"/>
    <xf numFmtId="189" fontId="7" fillId="0" borderId="0" xfId="37" applyNumberFormat="1"/>
    <xf numFmtId="0" fontId="64" fillId="0" borderId="0" xfId="37" applyFont="1"/>
    <xf numFmtId="192" fontId="38" fillId="16" borderId="154" xfId="45" applyNumberFormat="1" applyFill="1" applyBorder="1" applyAlignment="1"/>
    <xf numFmtId="192" fontId="38" fillId="5" borderId="157" xfId="45" applyNumberFormat="1" applyFill="1" applyBorder="1" applyAlignment="1"/>
    <xf numFmtId="192" fontId="38" fillId="16" borderId="155" xfId="45" applyNumberFormat="1" applyFill="1" applyBorder="1" applyAlignment="1"/>
    <xf numFmtId="192" fontId="38" fillId="16" borderId="156" xfId="45" applyNumberFormat="1" applyFill="1" applyBorder="1" applyAlignment="1"/>
    <xf numFmtId="192" fontId="38" fillId="5" borderId="157" xfId="45" applyNumberFormat="1" applyFill="1" applyBorder="1" applyAlignment="1">
      <alignment horizontal="right"/>
    </xf>
    <xf numFmtId="192" fontId="38" fillId="4" borderId="1" xfId="45" applyNumberFormat="1" applyFill="1" applyBorder="1" applyAlignment="1">
      <alignment horizontal="right"/>
    </xf>
    <xf numFmtId="172" fontId="32" fillId="0" borderId="157" xfId="12" applyNumberFormat="1" applyFont="1" applyFill="1" applyBorder="1" applyAlignment="1"/>
    <xf numFmtId="172" fontId="32" fillId="0" borderId="157" xfId="12" applyNumberFormat="1" applyFont="1" applyFill="1" applyBorder="1" applyAlignment="1">
      <alignment horizontal="right"/>
    </xf>
    <xf numFmtId="172" fontId="48" fillId="0" borderId="1" xfId="12" applyNumberFormat="1" applyFont="1" applyFill="1" applyBorder="1" applyAlignment="1">
      <alignment horizontal="right"/>
    </xf>
    <xf numFmtId="9" fontId="65" fillId="0" borderId="0" xfId="15" applyFont="1" applyAlignment="1">
      <alignment vertical="center"/>
    </xf>
    <xf numFmtId="9" fontId="65" fillId="0" borderId="0" xfId="15" applyFont="1"/>
    <xf numFmtId="174" fontId="18" fillId="0" borderId="0" xfId="15" applyNumberFormat="1" applyFont="1"/>
    <xf numFmtId="174" fontId="18" fillId="0" borderId="0" xfId="15" applyNumberFormat="1" applyFont="1" applyAlignment="1">
      <alignment horizontal="right"/>
    </xf>
    <xf numFmtId="174" fontId="18" fillId="0" borderId="30" xfId="15" applyNumberFormat="1" applyFont="1" applyBorder="1" applyAlignment="1">
      <alignment horizontal="center"/>
    </xf>
    <xf numFmtId="174" fontId="18" fillId="25" borderId="32" xfId="15" applyNumberFormat="1" applyFont="1" applyFill="1" applyBorder="1" applyAlignment="1">
      <alignment horizontal="center"/>
    </xf>
    <xf numFmtId="174" fontId="18" fillId="25" borderId="22" xfId="15" applyNumberFormat="1" applyFont="1" applyFill="1" applyBorder="1" applyAlignment="1">
      <alignment horizontal="center"/>
    </xf>
    <xf numFmtId="174" fontId="18" fillId="25" borderId="35" xfId="15" applyNumberFormat="1" applyFont="1" applyFill="1" applyBorder="1" applyAlignment="1">
      <alignment horizontal="center"/>
    </xf>
    <xf numFmtId="174" fontId="18" fillId="26" borderId="38" xfId="15" applyNumberFormat="1" applyFont="1" applyFill="1" applyBorder="1" applyAlignment="1">
      <alignment horizontal="center"/>
    </xf>
    <xf numFmtId="174" fontId="18" fillId="0" borderId="32" xfId="15" applyNumberFormat="1" applyFont="1" applyBorder="1" applyAlignment="1">
      <alignment horizontal="center"/>
    </xf>
    <xf numFmtId="174" fontId="18" fillId="0" borderId="22" xfId="15" applyNumberFormat="1" applyFont="1" applyBorder="1" applyAlignment="1">
      <alignment horizontal="center"/>
    </xf>
    <xf numFmtId="174" fontId="18" fillId="5" borderId="38" xfId="15" applyNumberFormat="1" applyFont="1" applyFill="1" applyBorder="1" applyAlignment="1">
      <alignment horizontal="center"/>
    </xf>
    <xf numFmtId="174" fontId="18" fillId="0" borderId="35" xfId="15" applyNumberFormat="1" applyFont="1" applyBorder="1" applyAlignment="1">
      <alignment horizontal="center"/>
    </xf>
    <xf numFmtId="174" fontId="18" fillId="0" borderId="39" xfId="15" applyNumberFormat="1" applyFont="1" applyBorder="1" applyAlignment="1">
      <alignment horizontal="center"/>
    </xf>
    <xf numFmtId="174" fontId="18" fillId="4" borderId="40" xfId="15" applyNumberFormat="1" applyFont="1" applyFill="1" applyBorder="1" applyAlignment="1">
      <alignment horizontal="center"/>
    </xf>
    <xf numFmtId="169" fontId="0" fillId="0" borderId="0" xfId="0" applyNumberFormat="1" applyBorder="1" applyAlignment="1">
      <alignment vertical="center"/>
    </xf>
    <xf numFmtId="1" fontId="0" fillId="0" borderId="0" xfId="3" applyNumberFormat="1" applyFont="1" applyAlignment="1">
      <alignment vertical="center"/>
    </xf>
    <xf numFmtId="170" fontId="38" fillId="0" borderId="263" xfId="25" applyNumberFormat="1" applyFont="1" applyBorder="1" applyAlignment="1">
      <alignment vertical="center"/>
    </xf>
    <xf numFmtId="170" fontId="38" fillId="0" borderId="275" xfId="25" applyNumberFormat="1" applyFont="1" applyBorder="1" applyAlignment="1">
      <alignment vertical="center"/>
    </xf>
    <xf numFmtId="170" fontId="38" fillId="0" borderId="274" xfId="25" applyNumberFormat="1" applyFont="1" applyBorder="1" applyAlignment="1">
      <alignment vertical="center"/>
    </xf>
    <xf numFmtId="170" fontId="38" fillId="0" borderId="0" xfId="25" applyNumberFormat="1" applyFont="1" applyFill="1" applyBorder="1"/>
    <xf numFmtId="193" fontId="0" fillId="0" borderId="0" xfId="3" applyNumberFormat="1" applyFont="1" applyAlignment="1">
      <alignment vertical="center"/>
    </xf>
    <xf numFmtId="0" fontId="3" fillId="0" borderId="253" xfId="37" applyFont="1" applyBorder="1"/>
    <xf numFmtId="0" fontId="3" fillId="0" borderId="256" xfId="37" applyFont="1" applyBorder="1"/>
    <xf numFmtId="0" fontId="3" fillId="0" borderId="209" xfId="37" applyFont="1" applyFill="1" applyBorder="1"/>
    <xf numFmtId="0" fontId="3" fillId="0" borderId="209" xfId="37" applyFont="1" applyBorder="1"/>
    <xf numFmtId="169" fontId="18" fillId="0" borderId="0" xfId="13" applyNumberFormat="1" applyFont="1"/>
    <xf numFmtId="0" fontId="32" fillId="13" borderId="1" xfId="0" applyFont="1" applyFill="1" applyBorder="1" applyAlignment="1">
      <alignment vertical="center"/>
    </xf>
    <xf numFmtId="0" fontId="18" fillId="0" borderId="276" xfId="0" applyFont="1" applyBorder="1" applyAlignment="1">
      <alignment horizontal="center"/>
    </xf>
    <xf numFmtId="0" fontId="32" fillId="0" borderId="276" xfId="0" applyFont="1" applyBorder="1"/>
    <xf numFmtId="170" fontId="32" fillId="13" borderId="276" xfId="0" applyNumberFormat="1" applyFont="1" applyFill="1" applyBorder="1"/>
    <xf numFmtId="0" fontId="32" fillId="27" borderId="276" xfId="0" applyFont="1" applyFill="1" applyBorder="1"/>
    <xf numFmtId="0" fontId="32" fillId="0" borderId="276" xfId="0" applyFont="1" applyFill="1" applyBorder="1"/>
    <xf numFmtId="0" fontId="18" fillId="0" borderId="277" xfId="0" applyFont="1" applyBorder="1" applyAlignment="1">
      <alignment horizontal="center"/>
    </xf>
    <xf numFmtId="0" fontId="32" fillId="0" borderId="277" xfId="0" applyFont="1" applyFill="1" applyBorder="1"/>
    <xf numFmtId="0" fontId="32" fillId="0" borderId="277" xfId="0" applyFont="1" applyBorder="1"/>
    <xf numFmtId="0" fontId="33" fillId="4" borderId="279" xfId="0" applyFont="1" applyFill="1" applyBorder="1" applyAlignment="1">
      <alignment horizontal="center" vertical="center"/>
    </xf>
    <xf numFmtId="0" fontId="32" fillId="4" borderId="278" xfId="0" applyFont="1" applyFill="1" applyBorder="1" applyAlignment="1">
      <alignment vertical="center"/>
    </xf>
    <xf numFmtId="0" fontId="32" fillId="27" borderId="267" xfId="0" applyFont="1" applyFill="1" applyBorder="1"/>
    <xf numFmtId="0" fontId="32" fillId="0" borderId="267" xfId="0" applyFont="1" applyBorder="1"/>
    <xf numFmtId="0" fontId="18" fillId="0" borderId="280" xfId="0" applyFont="1" applyBorder="1" applyAlignment="1">
      <alignment horizontal="center"/>
    </xf>
    <xf numFmtId="0" fontId="32" fillId="0" borderId="280" xfId="0" applyFont="1" applyFill="1" applyBorder="1"/>
    <xf numFmtId="0" fontId="32" fillId="28" borderId="280" xfId="0" applyFont="1" applyFill="1" applyBorder="1"/>
    <xf numFmtId="0" fontId="32" fillId="28" borderId="277" xfId="0" applyFont="1" applyFill="1" applyBorder="1"/>
    <xf numFmtId="0" fontId="32" fillId="0" borderId="280" xfId="0" applyFont="1" applyBorder="1"/>
    <xf numFmtId="0" fontId="33" fillId="4" borderId="278" xfId="0" applyFont="1" applyFill="1" applyBorder="1" applyAlignment="1">
      <alignment horizontal="center" vertical="center"/>
    </xf>
    <xf numFmtId="0" fontId="32" fillId="28" borderId="267" xfId="0" applyFont="1" applyFill="1" applyBorder="1"/>
    <xf numFmtId="0" fontId="32" fillId="28" borderId="276" xfId="0" applyFont="1" applyFill="1" applyBorder="1"/>
    <xf numFmtId="0" fontId="32" fillId="4" borderId="278" xfId="0" applyFont="1" applyFill="1" applyBorder="1" applyAlignment="1">
      <alignment horizontal="center" vertical="center"/>
    </xf>
    <xf numFmtId="0" fontId="32" fillId="6" borderId="267" xfId="0" applyFont="1" applyFill="1" applyBorder="1"/>
    <xf numFmtId="0" fontId="32" fillId="6" borderId="277" xfId="0" applyFont="1" applyFill="1" applyBorder="1"/>
    <xf numFmtId="0" fontId="33" fillId="4" borderId="281" xfId="0" applyFont="1" applyFill="1" applyBorder="1" applyAlignment="1">
      <alignment horizontal="center" vertical="center"/>
    </xf>
    <xf numFmtId="0" fontId="18" fillId="8" borderId="1" xfId="0" applyFont="1" applyFill="1" applyBorder="1" applyAlignment="1">
      <alignment horizontal="center" vertical="center"/>
    </xf>
    <xf numFmtId="0" fontId="32" fillId="8" borderId="1" xfId="0" applyFont="1" applyFill="1" applyBorder="1" applyAlignment="1">
      <alignment vertical="center"/>
    </xf>
    <xf numFmtId="0" fontId="18" fillId="0" borderId="282" xfId="0" applyFont="1" applyBorder="1" applyAlignment="1">
      <alignment horizontal="center"/>
    </xf>
    <xf numFmtId="176" fontId="18" fillId="22" borderId="1" xfId="0" applyNumberFormat="1" applyFont="1" applyFill="1" applyBorder="1" applyAlignment="1">
      <alignment horizontal="right" vertical="center"/>
    </xf>
    <xf numFmtId="0" fontId="18" fillId="22" borderId="1" xfId="0" applyFont="1" applyFill="1" applyBorder="1" applyAlignment="1">
      <alignment horizontal="right" vertical="center"/>
    </xf>
    <xf numFmtId="0" fontId="18" fillId="22" borderId="1" xfId="0" applyFont="1" applyFill="1" applyBorder="1" applyAlignment="1">
      <alignment horizontal="center" vertical="center"/>
    </xf>
    <xf numFmtId="176" fontId="18" fillId="21" borderId="278" xfId="0" applyNumberFormat="1" applyFont="1" applyFill="1" applyBorder="1" applyAlignment="1">
      <alignment horizontal="right"/>
    </xf>
    <xf numFmtId="0" fontId="32" fillId="4" borderId="278" xfId="0" applyFont="1" applyFill="1" applyBorder="1" applyAlignment="1">
      <alignment horizontal="right"/>
    </xf>
    <xf numFmtId="0" fontId="32" fillId="4" borderId="278" xfId="0" applyFont="1" applyFill="1" applyBorder="1" applyAlignment="1">
      <alignment horizontal="center"/>
    </xf>
    <xf numFmtId="176" fontId="18" fillId="13" borderId="276" xfId="0" applyNumberFormat="1" applyFont="1" applyFill="1" applyBorder="1" applyAlignment="1">
      <alignment horizontal="right"/>
    </xf>
    <xf numFmtId="0" fontId="18" fillId="0" borderId="276" xfId="0" applyFont="1" applyFill="1" applyBorder="1" applyAlignment="1">
      <alignment horizontal="right"/>
    </xf>
    <xf numFmtId="0" fontId="18" fillId="28" borderId="276" xfId="0" applyFont="1" applyFill="1" applyBorder="1" applyAlignment="1">
      <alignment horizontal="right"/>
    </xf>
    <xf numFmtId="0" fontId="18" fillId="0" borderId="276" xfId="0" applyFont="1" applyFill="1" applyBorder="1" applyAlignment="1">
      <alignment horizontal="center"/>
    </xf>
    <xf numFmtId="176" fontId="18" fillId="13" borderId="25" xfId="0" applyNumberFormat="1" applyFont="1" applyFill="1" applyBorder="1" applyAlignment="1">
      <alignment horizontal="right"/>
    </xf>
    <xf numFmtId="0" fontId="18" fillId="0" borderId="25" xfId="0" applyFont="1" applyFill="1" applyBorder="1" applyAlignment="1">
      <alignment horizontal="right"/>
    </xf>
    <xf numFmtId="0" fontId="18" fillId="0" borderId="25" xfId="0" applyFont="1" applyFill="1" applyBorder="1" applyAlignment="1">
      <alignment horizontal="center"/>
    </xf>
    <xf numFmtId="176" fontId="32" fillId="21" borderId="278" xfId="0" applyNumberFormat="1" applyFont="1" applyFill="1" applyBorder="1" applyAlignment="1">
      <alignment horizontal="right"/>
    </xf>
    <xf numFmtId="176" fontId="18" fillId="13" borderId="267" xfId="0" applyNumberFormat="1" applyFont="1" applyFill="1" applyBorder="1" applyAlignment="1">
      <alignment horizontal="right"/>
    </xf>
    <xf numFmtId="0" fontId="18" fillId="27" borderId="276" xfId="0" applyFont="1" applyFill="1" applyBorder="1" applyAlignment="1">
      <alignment horizontal="right"/>
    </xf>
    <xf numFmtId="0" fontId="18" fillId="27" borderId="267" xfId="0" applyFont="1" applyFill="1" applyBorder="1" applyAlignment="1">
      <alignment horizontal="right"/>
    </xf>
    <xf numFmtId="0" fontId="32" fillId="21" borderId="278" xfId="0" applyFont="1" applyFill="1" applyBorder="1" applyAlignment="1">
      <alignment vertical="center"/>
    </xf>
    <xf numFmtId="0" fontId="32" fillId="13" borderId="277" xfId="0" applyFont="1" applyFill="1" applyBorder="1"/>
    <xf numFmtId="0" fontId="18" fillId="13" borderId="1" xfId="0" applyFont="1" applyFill="1" applyBorder="1" applyAlignment="1">
      <alignment horizontal="center"/>
    </xf>
    <xf numFmtId="0" fontId="34" fillId="0" borderId="1" xfId="0" applyFont="1" applyFill="1" applyBorder="1" applyAlignment="1">
      <alignment horizontal="center"/>
    </xf>
    <xf numFmtId="0" fontId="18" fillId="0" borderId="280" xfId="0" applyFont="1" applyFill="1" applyBorder="1" applyAlignment="1">
      <alignment horizontal="center"/>
    </xf>
    <xf numFmtId="0" fontId="18" fillId="13" borderId="280" xfId="0" applyFont="1" applyFill="1" applyBorder="1" applyAlignment="1">
      <alignment horizontal="center"/>
    </xf>
    <xf numFmtId="174" fontId="38" fillId="0" borderId="0" xfId="25" applyNumberFormat="1" applyFont="1"/>
    <xf numFmtId="174" fontId="18" fillId="0" borderId="136" xfId="25" applyNumberFormat="1" applyFont="1" applyBorder="1" applyAlignment="1">
      <alignment horizontal="center" vertical="center" wrapText="1"/>
    </xf>
    <xf numFmtId="174" fontId="18" fillId="0" borderId="88" xfId="25" applyNumberFormat="1" applyFont="1" applyBorder="1" applyAlignment="1">
      <alignment vertical="center"/>
    </xf>
    <xf numFmtId="174" fontId="18" fillId="0" borderId="210" xfId="25" applyNumberFormat="1" applyFont="1" applyBorder="1" applyAlignment="1">
      <alignment vertical="center"/>
    </xf>
    <xf numFmtId="174" fontId="18" fillId="0" borderId="215" xfId="25" applyNumberFormat="1" applyFont="1" applyBorder="1" applyAlignment="1">
      <alignment vertical="center"/>
    </xf>
    <xf numFmtId="174" fontId="18" fillId="18" borderId="218" xfId="25" applyNumberFormat="1" applyFont="1" applyFill="1" applyBorder="1" applyAlignment="1">
      <alignment horizontal="center" vertical="center" wrapText="1"/>
    </xf>
    <xf numFmtId="174" fontId="38" fillId="0" borderId="0" xfId="25" applyNumberFormat="1" applyFont="1" applyFill="1" applyBorder="1"/>
    <xf numFmtId="174" fontId="44" fillId="0" borderId="0" xfId="2" applyNumberFormat="1" applyBorder="1" applyAlignment="1">
      <alignment horizontal="right" vertical="center"/>
    </xf>
    <xf numFmtId="174" fontId="18" fillId="0" borderId="0" xfId="12" applyNumberFormat="1" applyFont="1"/>
    <xf numFmtId="174" fontId="44" fillId="0" borderId="0" xfId="2" applyNumberFormat="1"/>
    <xf numFmtId="174" fontId="44" fillId="7" borderId="0" xfId="2" applyNumberFormat="1" applyFill="1" applyAlignment="1">
      <alignment horizontal="centerContinuous" vertical="center"/>
    </xf>
    <xf numFmtId="174" fontId="44" fillId="0" borderId="0" xfId="2" applyNumberFormat="1" applyFill="1" applyAlignment="1">
      <alignment horizontal="centerContinuous" vertical="center"/>
    </xf>
    <xf numFmtId="174" fontId="18" fillId="0" borderId="205" xfId="25" applyNumberFormat="1" applyFont="1" applyBorder="1" applyAlignment="1">
      <alignment horizontal="center" vertical="center" wrapText="1"/>
    </xf>
    <xf numFmtId="174" fontId="18" fillId="18" borderId="152" xfId="25" applyNumberFormat="1" applyFont="1" applyFill="1" applyBorder="1" applyAlignment="1">
      <alignment horizontal="center" vertical="center"/>
    </xf>
    <xf numFmtId="174" fontId="44" fillId="0" borderId="0" xfId="2" applyNumberFormat="1" applyBorder="1"/>
    <xf numFmtId="174" fontId="18" fillId="0" borderId="265" xfId="25" applyNumberFormat="1" applyFont="1" applyBorder="1" applyAlignment="1">
      <alignment vertical="center"/>
    </xf>
    <xf numFmtId="0" fontId="66" fillId="0" borderId="0" xfId="25" applyFont="1" applyAlignment="1">
      <alignment vertical="center"/>
    </xf>
    <xf numFmtId="0" fontId="50" fillId="0" borderId="0" xfId="25" applyFont="1"/>
    <xf numFmtId="174" fontId="50" fillId="0" borderId="0" xfId="25" applyNumberFormat="1" applyFont="1"/>
    <xf numFmtId="0" fontId="66" fillId="0" borderId="0" xfId="2" applyFont="1" applyFill="1" applyAlignment="1">
      <alignment horizontal="centerContinuous" vertical="center"/>
    </xf>
    <xf numFmtId="0" fontId="50" fillId="0" borderId="0" xfId="25" applyFont="1" applyAlignment="1">
      <alignment vertical="center"/>
    </xf>
    <xf numFmtId="174" fontId="50" fillId="0" borderId="0" xfId="25" applyNumberFormat="1" applyFont="1" applyAlignment="1">
      <alignment vertical="center"/>
    </xf>
    <xf numFmtId="0" fontId="38" fillId="0" borderId="0" xfId="39"/>
    <xf numFmtId="0" fontId="81" fillId="0" borderId="0" xfId="46"/>
    <xf numFmtId="0" fontId="18" fillId="0" borderId="0" xfId="39" applyFont="1" applyAlignment="1">
      <alignment horizontal="center" vertical="center" wrapText="1"/>
    </xf>
    <xf numFmtId="0" fontId="18" fillId="0" borderId="297" xfId="39" quotePrefix="1" applyFont="1" applyBorder="1" applyAlignment="1">
      <alignment horizontal="center" vertical="center"/>
    </xf>
    <xf numFmtId="0" fontId="38" fillId="0" borderId="296" xfId="39" applyBorder="1" applyAlignment="1">
      <alignment horizontal="left" vertical="center" wrapText="1"/>
    </xf>
    <xf numFmtId="0" fontId="18" fillId="0" borderId="299" xfId="39" quotePrefix="1" applyFont="1" applyBorder="1" applyAlignment="1">
      <alignment horizontal="center" vertical="center"/>
    </xf>
    <xf numFmtId="0" fontId="38" fillId="0" borderId="299" xfId="39" applyBorder="1" applyAlignment="1">
      <alignment horizontal="left" vertical="center" wrapText="1"/>
    </xf>
    <xf numFmtId="0" fontId="18" fillId="0" borderId="299" xfId="39" applyFont="1" applyBorder="1" applyAlignment="1">
      <alignment horizontal="center" vertical="center"/>
    </xf>
    <xf numFmtId="0" fontId="18" fillId="0" borderId="311" xfId="39" applyFont="1" applyBorder="1" applyAlignment="1">
      <alignment horizontal="center" vertical="center"/>
    </xf>
    <xf numFmtId="0" fontId="18" fillId="0" borderId="316" xfId="39" applyFont="1" applyBorder="1" applyAlignment="1">
      <alignment horizontal="center" vertical="center"/>
    </xf>
    <xf numFmtId="0" fontId="38" fillId="0" borderId="316" xfId="39" applyBorder="1" applyAlignment="1">
      <alignment horizontal="left" vertical="center" wrapText="1"/>
    </xf>
    <xf numFmtId="0" fontId="47" fillId="0" borderId="0" xfId="25" applyFont="1" applyBorder="1" applyAlignment="1">
      <alignment vertical="center"/>
    </xf>
    <xf numFmtId="172" fontId="25" fillId="0" borderId="38" xfId="8" applyNumberFormat="1" applyFont="1" applyBorder="1"/>
    <xf numFmtId="174" fontId="25" fillId="6" borderId="19" xfId="15" applyNumberFormat="1" applyFont="1" applyFill="1" applyBorder="1" applyAlignment="1">
      <alignment horizontal="center" vertical="center"/>
    </xf>
    <xf numFmtId="174" fontId="25" fillId="6" borderId="106" xfId="15" applyNumberFormat="1" applyFont="1" applyFill="1" applyBorder="1" applyAlignment="1">
      <alignment horizontal="center" vertical="center"/>
    </xf>
    <xf numFmtId="174" fontId="25" fillId="6" borderId="5" xfId="15" applyNumberFormat="1" applyFont="1" applyFill="1" applyBorder="1" applyAlignment="1">
      <alignment horizontal="center" vertical="center"/>
    </xf>
    <xf numFmtId="0" fontId="38" fillId="0" borderId="174" xfId="25" applyFont="1" applyBorder="1" applyAlignment="1">
      <alignment horizontal="center" vertical="center" wrapText="1"/>
    </xf>
    <xf numFmtId="196" fontId="44" fillId="0" borderId="0" xfId="45" applyNumberFormat="1" applyFont="1" applyBorder="1"/>
    <xf numFmtId="0" fontId="18" fillId="0" borderId="81" xfId="12" applyFont="1" applyBorder="1" applyAlignment="1">
      <alignment horizontal="center"/>
    </xf>
    <xf numFmtId="0" fontId="38" fillId="61" borderId="0" xfId="25" applyFont="1" applyFill="1"/>
    <xf numFmtId="186" fontId="38" fillId="0" borderId="140" xfId="25" applyNumberFormat="1" applyFont="1" applyBorder="1" applyAlignment="1">
      <alignment vertical="center"/>
    </xf>
    <xf numFmtId="170" fontId="38" fillId="0" borderId="233" xfId="25" applyNumberFormat="1" applyFont="1" applyBorder="1" applyAlignment="1">
      <alignment vertical="center"/>
    </xf>
    <xf numFmtId="170" fontId="38" fillId="0" borderId="234" xfId="25" applyNumberFormat="1" applyFont="1" applyBorder="1" applyAlignment="1">
      <alignment vertical="center"/>
    </xf>
    <xf numFmtId="183" fontId="18" fillId="0" borderId="235" xfId="25" applyNumberFormat="1" applyFont="1" applyBorder="1" applyAlignment="1">
      <alignment vertical="center"/>
    </xf>
    <xf numFmtId="0" fontId="38" fillId="0" borderId="0" xfId="6" applyFont="1" applyFill="1" applyBorder="1"/>
    <xf numFmtId="0" fontId="38" fillId="0" borderId="0" xfId="8" applyFont="1"/>
    <xf numFmtId="189" fontId="11" fillId="0" borderId="254" xfId="37" applyNumberFormat="1" applyFont="1" applyBorder="1"/>
    <xf numFmtId="189" fontId="11" fillId="0" borderId="255" xfId="37" applyNumberFormat="1" applyFont="1" applyBorder="1"/>
    <xf numFmtId="189" fontId="11" fillId="0" borderId="273" xfId="37" applyNumberFormat="1" applyFont="1" applyBorder="1"/>
    <xf numFmtId="189" fontId="101" fillId="23" borderId="257" xfId="37" applyNumberFormat="1" applyFont="1" applyFill="1" applyBorder="1"/>
    <xf numFmtId="189" fontId="101" fillId="23" borderId="258" xfId="37" applyNumberFormat="1" applyFont="1" applyFill="1" applyBorder="1"/>
    <xf numFmtId="189" fontId="11" fillId="0" borderId="257" xfId="37" applyNumberFormat="1" applyFont="1" applyBorder="1"/>
    <xf numFmtId="186" fontId="101" fillId="23" borderId="257" xfId="37" applyNumberFormat="1" applyFont="1" applyFill="1" applyBorder="1"/>
    <xf numFmtId="186" fontId="101" fillId="23" borderId="258" xfId="37" applyNumberFormat="1" applyFont="1" applyFill="1" applyBorder="1"/>
    <xf numFmtId="186" fontId="11" fillId="0" borderId="257" xfId="37" applyNumberFormat="1" applyFont="1" applyBorder="1"/>
    <xf numFmtId="186" fontId="11" fillId="0" borderId="258" xfId="37" applyNumberFormat="1" applyFont="1" applyBorder="1"/>
    <xf numFmtId="186" fontId="101" fillId="8" borderId="238" xfId="37" applyNumberFormat="1" applyFont="1" applyFill="1" applyBorder="1"/>
    <xf numFmtId="186" fontId="101" fillId="8" borderId="260" xfId="37" applyNumberFormat="1" applyFont="1" applyFill="1" applyBorder="1"/>
    <xf numFmtId="186" fontId="11" fillId="0" borderId="254" xfId="37" applyNumberFormat="1" applyFont="1" applyBorder="1"/>
    <xf numFmtId="186" fontId="11" fillId="0" borderId="262" xfId="37" applyNumberFormat="1" applyFont="1" applyBorder="1"/>
    <xf numFmtId="186" fontId="101" fillId="8" borderId="257" xfId="37" applyNumberFormat="1" applyFont="1" applyFill="1" applyBorder="1" applyAlignment="1">
      <alignment vertical="center"/>
    </xf>
    <xf numFmtId="186" fontId="101" fillId="8" borderId="258" xfId="37" applyNumberFormat="1" applyFont="1" applyFill="1" applyBorder="1"/>
    <xf numFmtId="172" fontId="11" fillId="0" borderId="257" xfId="37" applyNumberFormat="1" applyFont="1" applyBorder="1" applyAlignment="1">
      <alignment vertical="center"/>
    </xf>
    <xf numFmtId="190" fontId="38" fillId="0" borderId="258" xfId="38" applyNumberFormat="1" applyFont="1" applyBorder="1"/>
    <xf numFmtId="172" fontId="11" fillId="0" borderId="264" xfId="37" applyNumberFormat="1" applyFont="1" applyBorder="1" applyAlignment="1">
      <alignment vertical="center"/>
    </xf>
    <xf numFmtId="190" fontId="38" fillId="0" borderId="265" xfId="38" applyNumberFormat="1" applyFont="1" applyBorder="1"/>
    <xf numFmtId="189" fontId="11" fillId="0" borderId="257" xfId="37" applyNumberFormat="1" applyFont="1" applyFill="1" applyBorder="1"/>
    <xf numFmtId="189" fontId="11" fillId="0" borderId="258" xfId="37" applyNumberFormat="1" applyFont="1" applyFill="1" applyBorder="1"/>
    <xf numFmtId="0" fontId="1" fillId="0" borderId="0" xfId="37" applyFont="1"/>
    <xf numFmtId="0" fontId="18" fillId="0" borderId="322" xfId="12" applyFont="1" applyBorder="1" applyAlignment="1">
      <alignment horizontal="center" vertical="center"/>
    </xf>
    <xf numFmtId="192" fontId="38" fillId="16" borderId="267" xfId="45" applyNumberFormat="1" applyFill="1" applyBorder="1" applyAlignment="1"/>
    <xf numFmtId="192" fontId="38" fillId="5" borderId="321" xfId="45" applyNumberFormat="1" applyFill="1" applyBorder="1" applyAlignment="1"/>
    <xf numFmtId="192" fontId="38" fillId="16" borderId="319" xfId="45" applyNumberFormat="1" applyFill="1" applyBorder="1" applyAlignment="1"/>
    <xf numFmtId="192" fontId="38" fillId="16" borderId="320" xfId="45" applyNumberFormat="1" applyFill="1" applyBorder="1" applyAlignment="1"/>
    <xf numFmtId="192" fontId="38" fillId="5" borderId="321" xfId="45" applyNumberFormat="1" applyFill="1" applyBorder="1" applyAlignment="1">
      <alignment horizontal="right"/>
    </xf>
    <xf numFmtId="170" fontId="18" fillId="0" borderId="0" xfId="12" applyNumberFormat="1" applyFont="1" applyAlignment="1">
      <alignment horizontal="center"/>
    </xf>
    <xf numFmtId="9" fontId="38" fillId="61" borderId="0" xfId="15" applyFill="1"/>
    <xf numFmtId="170" fontId="18" fillId="0" borderId="265" xfId="25" applyNumberFormat="1" applyFont="1" applyBorder="1" applyAlignment="1">
      <alignment vertical="center"/>
    </xf>
    <xf numFmtId="0" fontId="18" fillId="0" borderId="267" xfId="12" applyFont="1" applyBorder="1" applyAlignment="1">
      <alignment horizontal="center"/>
    </xf>
    <xf numFmtId="0" fontId="18" fillId="0" borderId="319" xfId="12" applyFont="1" applyBorder="1" applyAlignment="1">
      <alignment horizontal="center"/>
    </xf>
    <xf numFmtId="0" fontId="18" fillId="0" borderId="320" xfId="12" applyFont="1" applyBorder="1" applyAlignment="1">
      <alignment horizontal="center"/>
    </xf>
    <xf numFmtId="0" fontId="18" fillId="5" borderId="321" xfId="12" applyFont="1" applyFill="1" applyBorder="1" applyAlignment="1">
      <alignment horizontal="center"/>
    </xf>
    <xf numFmtId="0" fontId="13" fillId="0" borderId="0" xfId="25" applyFont="1" applyAlignment="1">
      <alignment vertical="center"/>
    </xf>
    <xf numFmtId="3" fontId="38" fillId="0" borderId="0" xfId="25" applyNumberFormat="1" applyFont="1"/>
    <xf numFmtId="0" fontId="13" fillId="0" borderId="0" xfId="2" applyFont="1" applyFill="1" applyAlignment="1">
      <alignment horizontal="centerContinuous" vertical="center"/>
    </xf>
    <xf numFmtId="174" fontId="38" fillId="0" borderId="0" xfId="25" applyNumberFormat="1" applyFont="1" applyAlignment="1">
      <alignment vertical="center"/>
    </xf>
    <xf numFmtId="183" fontId="18" fillId="0" borderId="242" xfId="25" applyNumberFormat="1" applyFont="1" applyBorder="1" applyAlignment="1">
      <alignment vertical="center"/>
    </xf>
    <xf numFmtId="197" fontId="18" fillId="0" borderId="80" xfId="12" applyNumberFormat="1" applyFont="1" applyBorder="1" applyAlignment="1">
      <alignment horizontal="right"/>
    </xf>
    <xf numFmtId="197" fontId="18" fillId="0" borderId="26" xfId="12" applyNumberFormat="1" applyFont="1" applyBorder="1" applyAlignment="1">
      <alignment horizontal="right"/>
    </xf>
    <xf numFmtId="197" fontId="18" fillId="5" borderId="28" xfId="12" applyNumberFormat="1" applyFont="1" applyFill="1" applyBorder="1" applyAlignment="1">
      <alignment horizontal="right"/>
    </xf>
    <xf numFmtId="197" fontId="18" fillId="0" borderId="25" xfId="12" applyNumberFormat="1" applyFont="1" applyBorder="1" applyAlignment="1">
      <alignment horizontal="right"/>
    </xf>
    <xf numFmtId="197" fontId="18" fillId="4" borderId="1" xfId="12" applyNumberFormat="1" applyFont="1" applyFill="1" applyBorder="1" applyAlignment="1">
      <alignment horizontal="right"/>
    </xf>
    <xf numFmtId="197" fontId="18" fillId="0" borderId="155" xfId="12" applyNumberFormat="1" applyFont="1" applyBorder="1" applyAlignment="1">
      <alignment horizontal="right"/>
    </xf>
    <xf numFmtId="0" fontId="18" fillId="0" borderId="1" xfId="12" applyFont="1" applyBorder="1" applyAlignment="1">
      <alignment horizontal="center" vertical="center" wrapText="1"/>
    </xf>
    <xf numFmtId="0" fontId="15" fillId="0" borderId="0" xfId="3" applyFont="1" applyAlignment="1">
      <alignment horizontal="centerContinuous" vertical="center"/>
    </xf>
    <xf numFmtId="0" fontId="59" fillId="0" borderId="0" xfId="37" applyFont="1" applyAlignment="1">
      <alignment horizontal="centerContinuous" vertical="center"/>
    </xf>
    <xf numFmtId="0" fontId="59" fillId="8" borderId="250" xfId="37" applyFont="1" applyFill="1" applyBorder="1" applyAlignment="1">
      <alignment horizontal="center" vertical="center" wrapText="1"/>
    </xf>
    <xf numFmtId="189" fontId="7" fillId="0" borderId="253" xfId="37" applyNumberFormat="1" applyBorder="1"/>
    <xf numFmtId="189" fontId="7" fillId="0" borderId="256" xfId="37" applyNumberFormat="1" applyBorder="1"/>
    <xf numFmtId="189" fontId="59" fillId="23" borderId="256" xfId="37" applyNumberFormat="1" applyFont="1" applyFill="1" applyBorder="1"/>
    <xf numFmtId="189" fontId="5" fillId="0" borderId="256" xfId="37" applyNumberFormat="1" applyFont="1" applyFill="1" applyBorder="1"/>
    <xf numFmtId="186" fontId="59" fillId="23" borderId="256" xfId="37" applyNumberFormat="1" applyFont="1" applyFill="1" applyBorder="1"/>
    <xf numFmtId="186" fontId="7" fillId="0" borderId="256" xfId="37" applyNumberFormat="1" applyFont="1" applyBorder="1"/>
    <xf numFmtId="186" fontId="59" fillId="8" borderId="259" xfId="37" applyNumberFormat="1" applyFont="1" applyFill="1" applyBorder="1"/>
    <xf numFmtId="186" fontId="7" fillId="0" borderId="253" xfId="37" applyNumberFormat="1" applyBorder="1"/>
    <xf numFmtId="186" fontId="59" fillId="8" borderId="256" xfId="37" applyNumberFormat="1" applyFont="1" applyFill="1" applyBorder="1" applyAlignment="1">
      <alignment vertical="center"/>
    </xf>
    <xf numFmtId="172" fontId="7" fillId="0" borderId="256" xfId="37" applyNumberFormat="1" applyBorder="1" applyAlignment="1">
      <alignment vertical="center"/>
    </xf>
    <xf numFmtId="172" fontId="7" fillId="0" borderId="263" xfId="37" applyNumberFormat="1" applyBorder="1" applyAlignment="1">
      <alignment vertical="center"/>
    </xf>
    <xf numFmtId="169" fontId="16" fillId="6" borderId="324" xfId="8" applyNumberFormat="1" applyFont="1" applyFill="1" applyBorder="1" applyAlignment="1">
      <alignment vertical="center"/>
    </xf>
    <xf numFmtId="169" fontId="16" fillId="6" borderId="323" xfId="8" applyNumberFormat="1" applyFont="1" applyFill="1" applyBorder="1" applyAlignment="1">
      <alignment vertical="center"/>
    </xf>
    <xf numFmtId="0" fontId="0" fillId="62" borderId="0" xfId="12" applyFont="1" applyFill="1" applyAlignment="1">
      <alignment horizontal="left"/>
    </xf>
    <xf numFmtId="0" fontId="26" fillId="0" borderId="0" xfId="6" applyFont="1" applyFill="1" applyBorder="1"/>
    <xf numFmtId="0" fontId="105" fillId="0" borderId="0" xfId="6" applyFont="1"/>
    <xf numFmtId="168" fontId="105" fillId="0" borderId="0" xfId="6" applyNumberFormat="1" applyFont="1"/>
    <xf numFmtId="0" fontId="13" fillId="0" borderId="0" xfId="6" applyFont="1"/>
    <xf numFmtId="0" fontId="25" fillId="0" borderId="4" xfId="6" applyFont="1" applyBorder="1"/>
    <xf numFmtId="0" fontId="25" fillId="0" borderId="19" xfId="6" applyFont="1" applyBorder="1" applyAlignment="1">
      <alignment horizontal="center"/>
    </xf>
    <xf numFmtId="0" fontId="25" fillId="0" borderId="106" xfId="6" applyFont="1" applyBorder="1" applyAlignment="1">
      <alignment horizontal="center"/>
    </xf>
    <xf numFmtId="0" fontId="25" fillId="0" borderId="5" xfId="6" applyFont="1" applyBorder="1" applyAlignment="1">
      <alignment horizontal="center"/>
    </xf>
    <xf numFmtId="0" fontId="25" fillId="10" borderId="19" xfId="6" applyFont="1" applyFill="1" applyBorder="1" applyAlignment="1">
      <alignment horizontal="center"/>
    </xf>
    <xf numFmtId="0" fontId="25" fillId="10" borderId="5" xfId="6" applyFont="1" applyFill="1" applyBorder="1" applyAlignment="1">
      <alignment horizontal="center"/>
    </xf>
    <xf numFmtId="0" fontId="25" fillId="0" borderId="4" xfId="6" applyFont="1" applyBorder="1" applyAlignment="1">
      <alignment horizontal="centerContinuous"/>
    </xf>
    <xf numFmtId="0" fontId="13" fillId="0" borderId="5" xfId="6" applyFont="1" applyBorder="1" applyAlignment="1">
      <alignment horizontal="centerContinuous"/>
    </xf>
    <xf numFmtId="0" fontId="25" fillId="0" borderId="99" xfId="6" applyFont="1" applyBorder="1"/>
    <xf numFmtId="168" fontId="25" fillId="0" borderId="100" xfId="6" applyNumberFormat="1" applyFont="1" applyBorder="1"/>
    <xf numFmtId="168" fontId="25" fillId="0" borderId="101" xfId="6" applyNumberFormat="1" applyFont="1" applyBorder="1"/>
    <xf numFmtId="168" fontId="25" fillId="0" borderId="102" xfId="6" applyNumberFormat="1" applyFont="1" applyBorder="1"/>
    <xf numFmtId="168" fontId="25" fillId="10" borderId="100" xfId="6" applyNumberFormat="1" applyFont="1" applyFill="1" applyBorder="1"/>
    <xf numFmtId="168" fontId="25" fillId="10" borderId="111" xfId="6" applyNumberFormat="1" applyFont="1" applyFill="1" applyBorder="1"/>
    <xf numFmtId="170" fontId="25" fillId="0" borderId="73" xfId="6" applyNumberFormat="1" applyFont="1" applyBorder="1"/>
    <xf numFmtId="179" fontId="25" fillId="0" borderId="21" xfId="6" applyNumberFormat="1" applyFont="1" applyFill="1" applyBorder="1"/>
    <xf numFmtId="0" fontId="25" fillId="0" borderId="8" xfId="6" applyFont="1" applyBorder="1"/>
    <xf numFmtId="168" fontId="25" fillId="0" borderId="92" xfId="6" applyNumberFormat="1" applyFont="1" applyBorder="1"/>
    <xf numFmtId="168" fontId="25" fillId="0" borderId="97" xfId="6" applyNumberFormat="1" applyFont="1" applyBorder="1"/>
    <xf numFmtId="168" fontId="25" fillId="0" borderId="98" xfId="6" applyNumberFormat="1" applyFont="1" applyBorder="1"/>
    <xf numFmtId="168" fontId="25" fillId="10" borderId="92" xfId="6" applyNumberFormat="1" applyFont="1" applyFill="1" applyBorder="1"/>
    <xf numFmtId="168" fontId="25" fillId="10" borderId="87" xfId="6" applyNumberFormat="1" applyFont="1" applyFill="1" applyBorder="1"/>
    <xf numFmtId="170" fontId="25" fillId="0" borderId="48" xfId="6" applyNumberFormat="1" applyFont="1" applyBorder="1"/>
    <xf numFmtId="179" fontId="25" fillId="0" borderId="22" xfId="6" applyNumberFormat="1" applyFont="1" applyFill="1" applyBorder="1"/>
    <xf numFmtId="0" fontId="25" fillId="0" borderId="95" xfId="6" applyFont="1" applyBorder="1"/>
    <xf numFmtId="0" fontId="25" fillId="3" borderId="75" xfId="6" applyFont="1" applyFill="1" applyBorder="1" applyAlignment="1">
      <alignment horizontal="center"/>
    </xf>
    <xf numFmtId="168" fontId="25" fillId="3" borderId="66" xfId="6" applyNumberFormat="1" applyFont="1" applyFill="1" applyBorder="1"/>
    <xf numFmtId="168" fontId="25" fillId="3" borderId="96" xfId="6" applyNumberFormat="1" applyFont="1" applyFill="1" applyBorder="1"/>
    <xf numFmtId="168" fontId="25" fillId="3" borderId="40" xfId="6" applyNumberFormat="1" applyFont="1" applyFill="1" applyBorder="1"/>
    <xf numFmtId="168" fontId="25" fillId="3" borderId="112" xfId="6" applyNumberFormat="1" applyFont="1" applyFill="1" applyBorder="1"/>
    <xf numFmtId="170" fontId="25" fillId="3" borderId="50" xfId="6" applyNumberFormat="1" applyFont="1" applyFill="1" applyBorder="1"/>
    <xf numFmtId="179" fontId="25" fillId="12" borderId="65" xfId="6" applyNumberFormat="1" applyFont="1" applyFill="1" applyBorder="1"/>
    <xf numFmtId="0" fontId="25" fillId="0" borderId="6" xfId="6" applyFont="1" applyBorder="1"/>
    <xf numFmtId="168" fontId="25" fillId="0" borderId="103" xfId="6" applyNumberFormat="1" applyFont="1" applyBorder="1"/>
    <xf numFmtId="168" fontId="25" fillId="0" borderId="104" xfId="6" applyNumberFormat="1" applyFont="1" applyBorder="1"/>
    <xf numFmtId="168" fontId="25" fillId="0" borderId="7" xfId="6" applyNumberFormat="1" applyFont="1" applyBorder="1"/>
    <xf numFmtId="168" fontId="25" fillId="10" borderId="103" xfId="6" applyNumberFormat="1" applyFont="1" applyFill="1" applyBorder="1"/>
    <xf numFmtId="168" fontId="25" fillId="10" borderId="113" xfId="6" applyNumberFormat="1" applyFont="1" applyFill="1" applyBorder="1"/>
    <xf numFmtId="0" fontId="25" fillId="0" borderId="99" xfId="6" applyFont="1" applyFill="1" applyBorder="1" applyAlignment="1">
      <alignment horizontal="left"/>
    </xf>
    <xf numFmtId="168" fontId="25" fillId="0" borderId="100" xfId="6" applyNumberFormat="1" applyFont="1" applyFill="1" applyBorder="1"/>
    <xf numFmtId="168" fontId="25" fillId="0" borderId="101" xfId="6" applyNumberFormat="1" applyFont="1" applyFill="1" applyBorder="1"/>
    <xf numFmtId="168" fontId="25" fillId="10" borderId="109" xfId="6" applyNumberFormat="1" applyFont="1" applyFill="1" applyBorder="1"/>
    <xf numFmtId="0" fontId="25" fillId="0" borderId="8" xfId="6" applyFont="1" applyBorder="1" applyAlignment="1">
      <alignment wrapText="1"/>
    </xf>
    <xf numFmtId="168" fontId="25" fillId="10" borderId="110" xfId="6" applyNumberFormat="1" applyFont="1" applyFill="1" applyBorder="1"/>
    <xf numFmtId="0" fontId="13" fillId="0" borderId="12" xfId="6" applyFont="1" applyBorder="1"/>
    <xf numFmtId="168" fontId="13" fillId="0" borderId="13" xfId="6" applyNumberFormat="1" applyFont="1" applyBorder="1"/>
    <xf numFmtId="168" fontId="13" fillId="0" borderId="14" xfId="6" applyNumberFormat="1" applyFont="1" applyBorder="1"/>
    <xf numFmtId="168" fontId="13" fillId="0" borderId="15" xfId="6" applyNumberFormat="1" applyFont="1" applyBorder="1"/>
    <xf numFmtId="170" fontId="13" fillId="0" borderId="17" xfId="6" applyNumberFormat="1" applyFont="1" applyBorder="1"/>
    <xf numFmtId="179" fontId="25" fillId="0" borderId="39" xfId="6" applyNumberFormat="1" applyFont="1" applyFill="1" applyBorder="1"/>
    <xf numFmtId="0" fontId="25" fillId="4" borderId="115" xfId="6" applyFont="1" applyFill="1" applyBorder="1" applyAlignment="1">
      <alignment horizontal="center"/>
    </xf>
    <xf numFmtId="168" fontId="25" fillId="4" borderId="46" xfId="6" applyNumberFormat="1" applyFont="1" applyFill="1" applyBorder="1"/>
    <xf numFmtId="168" fontId="25" fillId="4" borderId="63" xfId="6" applyNumberFormat="1" applyFont="1" applyFill="1" applyBorder="1"/>
    <xf numFmtId="168" fontId="25" fillId="4" borderId="23" xfId="6" applyNumberFormat="1" applyFont="1" applyFill="1" applyBorder="1"/>
    <xf numFmtId="168" fontId="25" fillId="4" borderId="116" xfId="6" applyNumberFormat="1" applyFont="1" applyFill="1" applyBorder="1"/>
    <xf numFmtId="170" fontId="25" fillId="4" borderId="46" xfId="6" applyNumberFormat="1" applyFont="1" applyFill="1" applyBorder="1"/>
    <xf numFmtId="179" fontId="25" fillId="13" borderId="23" xfId="6" applyNumberFormat="1" applyFont="1" applyFill="1" applyBorder="1"/>
    <xf numFmtId="0" fontId="52" fillId="4" borderId="119" xfId="6" applyFont="1" applyFill="1" applyBorder="1" applyAlignment="1">
      <alignment horizontal="center"/>
    </xf>
    <xf numFmtId="168" fontId="107" fillId="4" borderId="37" xfId="6" applyNumberFormat="1" applyFont="1" applyFill="1" applyBorder="1"/>
    <xf numFmtId="168" fontId="107" fillId="4" borderId="117" xfId="6" applyNumberFormat="1" applyFont="1" applyFill="1" applyBorder="1"/>
    <xf numFmtId="177" fontId="107" fillId="4" borderId="38" xfId="6" applyNumberFormat="1" applyFont="1" applyFill="1" applyBorder="1"/>
    <xf numFmtId="170" fontId="107" fillId="4" borderId="37" xfId="6" applyNumberFormat="1" applyFont="1" applyFill="1" applyBorder="1"/>
    <xf numFmtId="179" fontId="25" fillId="13" borderId="38" xfId="6" applyNumberFormat="1" applyFont="1" applyFill="1" applyBorder="1"/>
    <xf numFmtId="0" fontId="13" fillId="0" borderId="16" xfId="6" applyFont="1" applyBorder="1"/>
    <xf numFmtId="168" fontId="13" fillId="0" borderId="17" xfId="6" applyNumberFormat="1" applyFont="1" applyBorder="1"/>
    <xf numFmtId="168" fontId="13" fillId="0" borderId="0" xfId="6" applyNumberFormat="1" applyFont="1" applyBorder="1"/>
    <xf numFmtId="168" fontId="13" fillId="0" borderId="114" xfId="6" applyNumberFormat="1" applyFont="1" applyBorder="1"/>
    <xf numFmtId="179" fontId="25" fillId="0" borderId="30" xfId="6" applyNumberFormat="1" applyFont="1" applyFill="1" applyBorder="1"/>
    <xf numFmtId="0" fontId="25" fillId="3" borderId="18" xfId="6" applyFont="1" applyFill="1" applyBorder="1"/>
    <xf numFmtId="168" fontId="25" fillId="3" borderId="9" xfId="6" applyNumberFormat="1" applyFont="1" applyFill="1" applyBorder="1"/>
    <xf numFmtId="168" fontId="25" fillId="3" borderId="10" xfId="6" applyNumberFormat="1" applyFont="1" applyFill="1" applyBorder="1"/>
    <xf numFmtId="168" fontId="25" fillId="3" borderId="54" xfId="6" applyNumberFormat="1" applyFont="1" applyFill="1" applyBorder="1"/>
    <xf numFmtId="179" fontId="25" fillId="12" borderId="325" xfId="6" applyNumberFormat="1" applyFont="1" applyFill="1" applyBorder="1"/>
    <xf numFmtId="179" fontId="25" fillId="0" borderId="159" xfId="6" applyNumberFormat="1" applyFont="1" applyFill="1" applyBorder="1"/>
    <xf numFmtId="168" fontId="25" fillId="3" borderId="11" xfId="6" applyNumberFormat="1" applyFont="1" applyFill="1" applyBorder="1"/>
    <xf numFmtId="170" fontId="25" fillId="3" borderId="9" xfId="6" applyNumberFormat="1" applyFont="1" applyFill="1" applyBorder="1"/>
    <xf numFmtId="179" fontId="25" fillId="12" borderId="11" xfId="6" applyNumberFormat="1" applyFont="1" applyFill="1" applyBorder="1"/>
    <xf numFmtId="0" fontId="107" fillId="3" borderId="4" xfId="6" applyFont="1" applyFill="1" applyBorder="1" applyAlignment="1">
      <alignment vertical="center" wrapText="1"/>
    </xf>
    <xf numFmtId="168" fontId="107" fillId="3" borderId="19" xfId="6" applyNumberFormat="1" applyFont="1" applyFill="1" applyBorder="1" applyAlignment="1">
      <alignment vertical="center"/>
    </xf>
    <xf numFmtId="168" fontId="107" fillId="3" borderId="118" xfId="6" applyNumberFormat="1" applyFont="1" applyFill="1" applyBorder="1" applyAlignment="1">
      <alignment vertical="center"/>
    </xf>
    <xf numFmtId="186" fontId="107" fillId="3" borderId="20" xfId="6" applyNumberFormat="1" applyFont="1" applyFill="1" applyBorder="1" applyAlignment="1">
      <alignment vertical="center"/>
    </xf>
    <xf numFmtId="168" fontId="107" fillId="12" borderId="19" xfId="6" applyNumberFormat="1" applyFont="1" applyFill="1" applyBorder="1" applyAlignment="1">
      <alignment vertical="center"/>
    </xf>
    <xf numFmtId="168" fontId="107" fillId="12" borderId="20" xfId="6" applyNumberFormat="1" applyFont="1" applyFill="1" applyBorder="1" applyAlignment="1">
      <alignment vertical="center"/>
    </xf>
    <xf numFmtId="170" fontId="107" fillId="12" borderId="107" xfId="6" applyNumberFormat="1" applyFont="1" applyFill="1" applyBorder="1" applyAlignment="1">
      <alignment vertical="center"/>
    </xf>
    <xf numFmtId="0" fontId="13" fillId="0" borderId="0" xfId="6" applyFont="1" applyFill="1" applyAlignment="1">
      <alignment vertical="center"/>
    </xf>
    <xf numFmtId="0" fontId="108" fillId="0" borderId="0" xfId="6" applyFont="1"/>
    <xf numFmtId="0" fontId="21" fillId="0" borderId="0" xfId="6" applyFont="1" applyFill="1" applyBorder="1" applyAlignment="1">
      <alignment horizontal="center" vertical="center"/>
    </xf>
    <xf numFmtId="0" fontId="21" fillId="0" borderId="327" xfId="173" applyFont="1" applyFill="1" applyBorder="1" applyAlignment="1">
      <alignment vertical="center" wrapText="1"/>
    </xf>
    <xf numFmtId="0" fontId="21" fillId="0" borderId="0" xfId="173" applyFont="1" applyFill="1" applyBorder="1" applyAlignment="1">
      <alignment vertical="center" wrapText="1"/>
    </xf>
    <xf numFmtId="0" fontId="58" fillId="0" borderId="0" xfId="173" applyFont="1" applyAlignment="1">
      <alignment wrapText="1"/>
    </xf>
    <xf numFmtId="0" fontId="21" fillId="0" borderId="0" xfId="173" applyFont="1" applyAlignment="1">
      <alignment wrapText="1"/>
    </xf>
    <xf numFmtId="0" fontId="21" fillId="0" borderId="244" xfId="173" applyFont="1" applyFill="1" applyBorder="1" applyAlignment="1">
      <alignment wrapText="1"/>
    </xf>
    <xf numFmtId="0" fontId="58" fillId="0" borderId="0" xfId="173" applyFont="1" applyAlignment="1">
      <alignment horizontal="center" vertical="center" wrapText="1"/>
    </xf>
    <xf numFmtId="0" fontId="21" fillId="0" borderId="0" xfId="173" applyFont="1" applyAlignment="1">
      <alignment horizontal="center" vertical="center" wrapText="1"/>
    </xf>
    <xf numFmtId="0" fontId="21" fillId="0" borderId="0" xfId="173" applyFont="1" applyFill="1" applyAlignment="1">
      <alignment wrapText="1"/>
    </xf>
    <xf numFmtId="0" fontId="35" fillId="0" borderId="326" xfId="173" applyFont="1" applyFill="1" applyBorder="1" applyAlignment="1">
      <alignment horizontal="left" vertical="center" wrapText="1"/>
    </xf>
    <xf numFmtId="0" fontId="25" fillId="0" borderId="0" xfId="173" applyFont="1" applyFill="1" applyBorder="1" applyAlignment="1">
      <alignment vertical="center" wrapText="1"/>
    </xf>
    <xf numFmtId="0" fontId="25" fillId="0" borderId="329" xfId="173" applyFont="1" applyFill="1" applyBorder="1" applyAlignment="1">
      <alignment vertical="center" wrapText="1"/>
    </xf>
    <xf numFmtId="0" fontId="25" fillId="0" borderId="0" xfId="173" applyFont="1" applyFill="1" applyBorder="1" applyAlignment="1">
      <alignment horizontal="left" vertical="center" wrapText="1"/>
    </xf>
    <xf numFmtId="0" fontId="21" fillId="0" borderId="328" xfId="173" applyFont="1" applyFill="1" applyBorder="1" applyAlignment="1">
      <alignment horizontal="left" vertical="center" wrapText="1"/>
    </xf>
    <xf numFmtId="167" fontId="18" fillId="0" borderId="0" xfId="6" applyNumberFormat="1" applyFont="1" applyBorder="1" applyAlignment="1">
      <alignment horizontal="right"/>
    </xf>
    <xf numFmtId="0" fontId="103" fillId="0" borderId="0" xfId="0" applyFont="1" applyBorder="1" applyAlignment="1">
      <alignment horizontal="center"/>
    </xf>
    <xf numFmtId="0" fontId="19" fillId="0" borderId="0" xfId="0" applyFont="1" applyBorder="1" applyAlignment="1">
      <alignment horizontal="center" vertical="center"/>
    </xf>
    <xf numFmtId="0" fontId="20" fillId="0" borderId="0" xfId="0" applyFont="1" applyAlignment="1">
      <alignment horizontal="center"/>
    </xf>
    <xf numFmtId="0" fontId="26" fillId="0" borderId="0" xfId="6" applyFont="1" applyFill="1" applyBorder="1" applyAlignment="1">
      <alignment horizontal="left" vertical="center" wrapText="1"/>
    </xf>
    <xf numFmtId="0" fontId="25" fillId="10" borderId="120" xfId="6" applyFont="1" applyFill="1" applyBorder="1" applyAlignment="1">
      <alignment horizontal="center" vertical="center"/>
    </xf>
    <xf numFmtId="0" fontId="21" fillId="0" borderId="0" xfId="6" applyFont="1" applyFill="1" applyBorder="1" applyAlignment="1">
      <alignment horizontal="center" vertical="center"/>
    </xf>
    <xf numFmtId="0" fontId="18" fillId="0" borderId="0" xfId="12" applyFont="1" applyBorder="1" applyAlignment="1">
      <alignment horizontal="left"/>
    </xf>
    <xf numFmtId="0" fontId="21" fillId="0" borderId="0" xfId="0" applyFont="1" applyBorder="1" applyAlignment="1">
      <alignment horizontal="center" vertical="center"/>
    </xf>
    <xf numFmtId="0" fontId="26" fillId="0" borderId="14" xfId="6" applyFont="1" applyBorder="1" applyAlignment="1">
      <alignment horizontal="left" wrapText="1"/>
    </xf>
    <xf numFmtId="0" fontId="18" fillId="0" borderId="81" xfId="12" applyFont="1" applyBorder="1" applyAlignment="1">
      <alignment horizontal="center" wrapText="1"/>
    </xf>
    <xf numFmtId="0" fontId="18" fillId="0" borderId="322" xfId="12" applyFont="1" applyBorder="1" applyAlignment="1">
      <alignment horizontal="center" wrapText="1"/>
    </xf>
    <xf numFmtId="0" fontId="18" fillId="0" borderId="0" xfId="12" applyFont="1" applyBorder="1" applyAlignment="1">
      <alignment horizontal="center" vertical="center"/>
    </xf>
    <xf numFmtId="0" fontId="18" fillId="0" borderId="0" xfId="12" applyFont="1" applyBorder="1" applyAlignment="1">
      <alignment horizontal="center"/>
    </xf>
    <xf numFmtId="0" fontId="25" fillId="0" borderId="0" xfId="12" applyFont="1" applyBorder="1" applyAlignment="1">
      <alignment horizontal="center"/>
    </xf>
    <xf numFmtId="0" fontId="18" fillId="0" borderId="3" xfId="12" applyFont="1" applyBorder="1" applyAlignment="1">
      <alignment horizontal="center"/>
    </xf>
    <xf numFmtId="0" fontId="18" fillId="0" borderId="60" xfId="12" applyFont="1" applyBorder="1" applyAlignment="1">
      <alignment horizontal="center"/>
    </xf>
    <xf numFmtId="0" fontId="0" fillId="0" borderId="78" xfId="0" applyBorder="1" applyAlignment="1">
      <alignment horizontal="center"/>
    </xf>
    <xf numFmtId="0" fontId="18" fillId="0" borderId="1" xfId="12" applyFont="1" applyBorder="1" applyAlignment="1">
      <alignment horizontal="center" vertical="center" wrapText="1"/>
    </xf>
    <xf numFmtId="0" fontId="18" fillId="0" borderId="1" xfId="12" applyFont="1" applyBorder="1" applyAlignment="1">
      <alignment horizontal="center"/>
    </xf>
    <xf numFmtId="0" fontId="18" fillId="0" borderId="121" xfId="12" applyFont="1" applyBorder="1" applyAlignment="1">
      <alignment horizontal="center" vertical="center" wrapText="1"/>
    </xf>
    <xf numFmtId="0" fontId="18" fillId="0" borderId="121" xfId="12" applyFont="1" applyBorder="1" applyAlignment="1">
      <alignment horizontal="center"/>
    </xf>
    <xf numFmtId="0" fontId="18" fillId="0" borderId="81" xfId="12" applyFont="1" applyBorder="1" applyAlignment="1">
      <alignment horizontal="center"/>
    </xf>
    <xf numFmtId="0" fontId="25" fillId="0" borderId="0" xfId="12" applyFont="1" applyBorder="1" applyAlignment="1">
      <alignment horizontal="center" vertical="center"/>
    </xf>
    <xf numFmtId="0" fontId="18" fillId="0" borderId="3" xfId="12" applyFont="1" applyBorder="1" applyAlignment="1">
      <alignment horizontal="center" vertical="center" wrapText="1"/>
    </xf>
    <xf numFmtId="0" fontId="18" fillId="0" borderId="60" xfId="12" applyFont="1" applyBorder="1" applyAlignment="1">
      <alignment horizontal="center" vertical="center" wrapText="1"/>
    </xf>
    <xf numFmtId="0" fontId="18" fillId="0" borderId="78" xfId="12" applyFont="1" applyBorder="1" applyAlignment="1">
      <alignment horizontal="center" vertical="center" wrapText="1"/>
    </xf>
    <xf numFmtId="0" fontId="18" fillId="0" borderId="122" xfId="12" applyFont="1" applyBorder="1" applyAlignment="1">
      <alignment horizontal="center"/>
    </xf>
    <xf numFmtId="0" fontId="18" fillId="0" borderId="41" xfId="12" applyFont="1" applyBorder="1" applyAlignment="1">
      <alignment horizontal="center"/>
    </xf>
    <xf numFmtId="0" fontId="0" fillId="0" borderId="14" xfId="6" applyFont="1" applyBorder="1" applyAlignment="1">
      <alignment horizontal="left" wrapText="1"/>
    </xf>
    <xf numFmtId="0" fontId="21" fillId="0" borderId="0" xfId="12" applyFont="1" applyBorder="1" applyAlignment="1">
      <alignment horizontal="center"/>
    </xf>
    <xf numFmtId="0" fontId="18" fillId="0" borderId="41" xfId="12" applyFont="1" applyBorder="1" applyAlignment="1">
      <alignment horizontal="center" vertical="center" wrapText="1"/>
    </xf>
    <xf numFmtId="0" fontId="18" fillId="0" borderId="123" xfId="12" applyFont="1" applyBorder="1" applyAlignment="1">
      <alignment horizontal="center" vertical="center" wrapText="1"/>
    </xf>
    <xf numFmtId="0" fontId="18" fillId="0" borderId="120" xfId="12" applyFont="1" applyBorder="1" applyAlignment="1">
      <alignment horizontal="center"/>
    </xf>
    <xf numFmtId="0" fontId="25" fillId="0" borderId="12" xfId="8" applyFont="1" applyBorder="1" applyAlignment="1">
      <alignment horizontal="center" vertical="center" wrapText="1"/>
    </xf>
    <xf numFmtId="0" fontId="13" fillId="0" borderId="14" xfId="0" applyFont="1" applyBorder="1" applyAlignment="1">
      <alignment horizontal="center" vertical="center" wrapText="1"/>
    </xf>
    <xf numFmtId="0" fontId="0" fillId="0" borderId="137" xfId="0" applyBorder="1" applyAlignment="1">
      <alignment horizontal="center" vertical="center" wrapText="1"/>
    </xf>
    <xf numFmtId="0" fontId="0" fillId="0" borderId="127" xfId="0" applyBorder="1" applyAlignment="1">
      <alignment horizontal="center" vertical="center" wrapText="1"/>
    </xf>
    <xf numFmtId="0" fontId="21" fillId="0" borderId="135" xfId="8" applyFont="1" applyBorder="1" applyAlignment="1">
      <alignment horizontal="center" vertical="center" wrapText="1"/>
    </xf>
    <xf numFmtId="0" fontId="0" fillId="0" borderId="136" xfId="0" applyBorder="1" applyAlignment="1">
      <alignment vertical="center"/>
    </xf>
    <xf numFmtId="170" fontId="21" fillId="0" borderId="115" xfId="8" applyNumberFormat="1" applyFont="1" applyBorder="1" applyAlignment="1">
      <alignment horizontal="center" vertical="center" wrapText="1"/>
    </xf>
    <xf numFmtId="0" fontId="0" fillId="0" borderId="67" xfId="0" applyBorder="1" applyAlignment="1">
      <alignment horizontal="center" vertical="center" wrapText="1"/>
    </xf>
    <xf numFmtId="0" fontId="0" fillId="0" borderId="116" xfId="0" applyBorder="1" applyAlignment="1">
      <alignment horizontal="center" vertical="center" wrapText="1"/>
    </xf>
    <xf numFmtId="0" fontId="18" fillId="0" borderId="0" xfId="8" applyFont="1" applyBorder="1" applyAlignment="1">
      <alignment horizontal="center" vertical="center"/>
    </xf>
    <xf numFmtId="0" fontId="0" fillId="0" borderId="0" xfId="0" applyAlignment="1">
      <alignment horizontal="center"/>
    </xf>
    <xf numFmtId="0" fontId="0" fillId="0" borderId="0" xfId="0" applyAlignment="1"/>
    <xf numFmtId="0" fontId="23" fillId="0" borderId="0" xfId="8" applyFont="1" applyBorder="1" applyAlignment="1">
      <alignment horizontal="center" vertical="center"/>
    </xf>
    <xf numFmtId="0" fontId="0" fillId="0" borderId="0" xfId="0" applyAlignment="1">
      <alignment vertical="center"/>
    </xf>
    <xf numFmtId="0" fontId="25" fillId="0" borderId="0" xfId="8" applyFont="1" applyAlignment="1">
      <alignment horizontal="center" vertical="center"/>
    </xf>
    <xf numFmtId="1" fontId="25" fillId="0" borderId="120" xfId="8" applyNumberFormat="1" applyFont="1" applyBorder="1" applyAlignment="1">
      <alignment horizontal="center" vertical="center"/>
    </xf>
    <xf numFmtId="0" fontId="0" fillId="0" borderId="130" xfId="0" applyBorder="1" applyAlignment="1">
      <alignment horizontal="center" vertical="center"/>
    </xf>
    <xf numFmtId="0" fontId="25" fillId="0" borderId="129" xfId="8" applyFont="1" applyBorder="1" applyAlignment="1">
      <alignment horizontal="center" vertical="center" wrapText="1"/>
    </xf>
    <xf numFmtId="0" fontId="0" fillId="0" borderId="132" xfId="0" applyBorder="1" applyAlignment="1">
      <alignment horizontal="center" vertical="center" wrapText="1"/>
    </xf>
    <xf numFmtId="0" fontId="16" fillId="0" borderId="12" xfId="8" applyFont="1" applyBorder="1" applyAlignment="1">
      <alignment horizontal="center" vertical="center" wrapText="1"/>
    </xf>
    <xf numFmtId="0" fontId="0" fillId="0" borderId="14" xfId="0" applyBorder="1" applyAlignment="1">
      <alignment horizontal="center" vertical="center" wrapText="1"/>
    </xf>
    <xf numFmtId="0" fontId="0" fillId="0" borderId="129" xfId="0" applyBorder="1" applyAlignment="1">
      <alignment horizontal="center" vertical="center" wrapText="1"/>
    </xf>
    <xf numFmtId="0" fontId="21" fillId="0" borderId="13" xfId="8" applyFont="1" applyBorder="1" applyAlignment="1">
      <alignment horizontal="center" vertical="center" wrapText="1"/>
    </xf>
    <xf numFmtId="0" fontId="0" fillId="0" borderId="131" xfId="0" applyBorder="1" applyAlignment="1">
      <alignment horizontal="center" vertical="center" wrapText="1"/>
    </xf>
    <xf numFmtId="0" fontId="25" fillId="0" borderId="44" xfId="8" applyFont="1" applyBorder="1" applyAlignment="1">
      <alignment horizontal="center" vertical="center" wrapText="1"/>
    </xf>
    <xf numFmtId="0" fontId="0" fillId="0" borderId="133" xfId="0" applyBorder="1" applyAlignment="1">
      <alignment horizontal="center" vertical="center" wrapText="1"/>
    </xf>
    <xf numFmtId="170" fontId="21" fillId="0" borderId="75" xfId="8" applyNumberFormat="1" applyFont="1"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16" fillId="0" borderId="12" xfId="8" applyFont="1" applyBorder="1" applyAlignment="1">
      <alignment horizontal="center" vertical="center"/>
    </xf>
    <xf numFmtId="0" fontId="16" fillId="0" borderId="14" xfId="8" applyFont="1" applyBorder="1" applyAlignment="1">
      <alignment horizontal="center" vertical="center"/>
    </xf>
    <xf numFmtId="0" fontId="16" fillId="0" borderId="129" xfId="8" applyFont="1" applyBorder="1" applyAlignment="1">
      <alignment horizontal="center" vertical="center"/>
    </xf>
    <xf numFmtId="0" fontId="16" fillId="0" borderId="6" xfId="8" applyFont="1" applyBorder="1" applyAlignment="1">
      <alignment horizontal="center" vertical="center"/>
    </xf>
    <xf numFmtId="0" fontId="0" fillId="0" borderId="113" xfId="0" applyBorder="1" applyAlignment="1">
      <alignment horizontal="center" vertical="center"/>
    </xf>
    <xf numFmtId="0" fontId="0" fillId="0" borderId="7" xfId="0" applyBorder="1" applyAlignment="1">
      <alignment horizontal="center" vertical="center"/>
    </xf>
    <xf numFmtId="0" fontId="0" fillId="0" borderId="113" xfId="0" applyBorder="1" applyAlignment="1">
      <alignment vertical="center"/>
    </xf>
    <xf numFmtId="0" fontId="0" fillId="0" borderId="7" xfId="0" applyBorder="1" applyAlignment="1">
      <alignment vertical="center"/>
    </xf>
    <xf numFmtId="170" fontId="21" fillId="0" borderId="8" xfId="8" applyNumberFormat="1" applyFont="1" applyFill="1" applyBorder="1" applyAlignment="1">
      <alignment horizontal="center" vertical="center" wrapText="1"/>
    </xf>
    <xf numFmtId="0" fontId="0" fillId="0" borderId="68" xfId="0" applyBorder="1" applyAlignment="1">
      <alignment horizontal="center" vertical="center" wrapText="1"/>
    </xf>
    <xf numFmtId="0" fontId="0" fillId="0" borderId="61" xfId="0" applyBorder="1" applyAlignment="1">
      <alignment horizontal="center" vertical="center" wrapText="1"/>
    </xf>
    <xf numFmtId="170" fontId="21" fillId="0" borderId="8" xfId="8" applyNumberFormat="1" applyFont="1" applyBorder="1" applyAlignment="1">
      <alignment horizontal="center" vertical="center" wrapText="1"/>
    </xf>
    <xf numFmtId="0" fontId="21" fillId="0" borderId="124" xfId="10" applyFont="1" applyBorder="1" applyAlignment="1">
      <alignment horizontal="center" vertical="center" wrapText="1"/>
    </xf>
    <xf numFmtId="0" fontId="21" fillId="0" borderId="125" xfId="10" applyFont="1" applyBorder="1" applyAlignment="1">
      <alignment horizontal="center" vertical="center" wrapText="1"/>
    </xf>
    <xf numFmtId="0" fontId="21" fillId="0" borderId="126" xfId="10" applyFont="1" applyBorder="1" applyAlignment="1">
      <alignment horizontal="center" vertical="center" wrapText="1"/>
    </xf>
    <xf numFmtId="0" fontId="21" fillId="0" borderId="1" xfId="3" applyFont="1" applyBorder="1" applyAlignment="1">
      <alignment horizontal="center" vertical="center" wrapText="1"/>
    </xf>
    <xf numFmtId="0" fontId="21" fillId="0" borderId="1" xfId="3" applyFont="1" applyBorder="1" applyAlignment="1">
      <alignment horizontal="center" vertical="center"/>
    </xf>
    <xf numFmtId="165" fontId="21" fillId="4" borderId="1" xfId="9" applyNumberFormat="1" applyFont="1" applyFill="1" applyBorder="1" applyAlignment="1">
      <alignment horizontal="center" vertical="center" wrapText="1"/>
    </xf>
    <xf numFmtId="165" fontId="21" fillId="5" borderId="1" xfId="9" applyNumberFormat="1" applyFont="1" applyFill="1" applyBorder="1" applyAlignment="1">
      <alignment horizontal="center" vertical="center" wrapText="1"/>
    </xf>
    <xf numFmtId="0" fontId="15" fillId="0" borderId="0" xfId="9" applyFont="1" applyBorder="1" applyAlignment="1">
      <alignment horizontal="center" vertical="center" wrapText="1"/>
    </xf>
    <xf numFmtId="0" fontId="18" fillId="0" borderId="30" xfId="12" applyFont="1" applyBorder="1" applyAlignment="1">
      <alignment horizontal="center" wrapText="1"/>
    </xf>
    <xf numFmtId="0" fontId="18" fillId="0" borderId="1" xfId="12" applyFont="1" applyBorder="1" applyAlignment="1">
      <alignment horizontal="center" vertical="center"/>
    </xf>
    <xf numFmtId="0" fontId="18" fillId="0" borderId="29" xfId="12" applyFont="1" applyBorder="1" applyAlignment="1">
      <alignment horizontal="center" vertical="center" wrapText="1"/>
    </xf>
    <xf numFmtId="0" fontId="18" fillId="0" borderId="81" xfId="12" applyFont="1" applyBorder="1" applyAlignment="1">
      <alignment horizontal="center" vertical="center"/>
    </xf>
    <xf numFmtId="0" fontId="18" fillId="0" borderId="55" xfId="12" applyFont="1" applyBorder="1" applyAlignment="1">
      <alignment horizontal="center" vertical="center"/>
    </xf>
    <xf numFmtId="0" fontId="18" fillId="0" borderId="269" xfId="12" applyFont="1" applyBorder="1" applyAlignment="1">
      <alignment horizontal="center"/>
    </xf>
    <xf numFmtId="0" fontId="59" fillId="0" borderId="0" xfId="37" applyFont="1" applyAlignment="1">
      <alignment horizontal="center" vertical="center" wrapText="1"/>
    </xf>
    <xf numFmtId="0" fontId="0" fillId="0" borderId="0" xfId="0" applyAlignment="1">
      <alignment horizontal="center" vertical="center" wrapText="1"/>
    </xf>
    <xf numFmtId="0" fontId="18" fillId="0" borderId="0" xfId="13" applyFont="1" applyBorder="1" applyAlignment="1">
      <alignment horizontal="center" vertical="center"/>
    </xf>
    <xf numFmtId="0" fontId="18" fillId="0" borderId="0" xfId="13" applyFont="1" applyBorder="1" applyAlignment="1">
      <alignment horizontal="center" wrapText="1"/>
    </xf>
    <xf numFmtId="0" fontId="47" fillId="0" borderId="3" xfId="12" applyFont="1" applyBorder="1" applyAlignment="1">
      <alignment horizontal="center"/>
    </xf>
    <xf numFmtId="0" fontId="21" fillId="0" borderId="0" xfId="0" applyFont="1" applyFill="1" applyBorder="1" applyAlignment="1">
      <alignment horizontal="center"/>
    </xf>
    <xf numFmtId="0" fontId="22" fillId="0" borderId="0" xfId="0" applyFont="1" applyFill="1" applyBorder="1" applyAlignment="1">
      <alignment horizontal="right"/>
    </xf>
    <xf numFmtId="0" fontId="21" fillId="0" borderId="0" xfId="13" applyFont="1" applyBorder="1" applyAlignment="1">
      <alignment horizontal="center" wrapText="1"/>
    </xf>
    <xf numFmtId="0" fontId="0" fillId="0" borderId="82" xfId="6" applyFont="1" applyBorder="1" applyAlignment="1">
      <alignment horizontal="center"/>
    </xf>
    <xf numFmtId="0" fontId="18" fillId="0" borderId="0" xfId="0" applyFont="1" applyFill="1" applyBorder="1" applyAlignment="1">
      <alignment horizontal="center"/>
    </xf>
    <xf numFmtId="0" fontId="21" fillId="0" borderId="0" xfId="13" applyFont="1" applyBorder="1" applyAlignment="1">
      <alignment horizontal="center"/>
    </xf>
    <xf numFmtId="0" fontId="22" fillId="0" borderId="283" xfId="13" applyFont="1" applyBorder="1" applyAlignment="1">
      <alignment horizontal="right"/>
    </xf>
    <xf numFmtId="167" fontId="18" fillId="0" borderId="0" xfId="7" applyNumberFormat="1" applyFont="1" applyBorder="1" applyAlignment="1">
      <alignment horizontal="right"/>
    </xf>
    <xf numFmtId="0" fontId="16" fillId="0" borderId="0" xfId="8" applyFont="1" applyBorder="1" applyAlignment="1">
      <alignment horizontal="center" vertical="center"/>
    </xf>
    <xf numFmtId="0" fontId="16" fillId="0" borderId="0" xfId="12" applyFont="1" applyBorder="1" applyAlignment="1">
      <alignment horizontal="center"/>
    </xf>
    <xf numFmtId="0" fontId="32" fillId="0" borderId="41" xfId="12" applyFont="1" applyBorder="1" applyAlignment="1">
      <alignment horizontal="center" vertical="center" wrapText="1"/>
    </xf>
    <xf numFmtId="0" fontId="31" fillId="0" borderId="0" xfId="12" applyFont="1" applyBorder="1" applyAlignment="1">
      <alignment horizontal="left"/>
    </xf>
    <xf numFmtId="0" fontId="31" fillId="0" borderId="0" xfId="12" applyFont="1" applyBorder="1" applyAlignment="1">
      <alignment horizontal="center"/>
    </xf>
    <xf numFmtId="0" fontId="30" fillId="0" borderId="0" xfId="12" applyFont="1" applyBorder="1" applyAlignment="1">
      <alignment horizontal="center"/>
    </xf>
    <xf numFmtId="0" fontId="25" fillId="0" borderId="0" xfId="12" applyFont="1" applyBorder="1" applyAlignment="1">
      <alignment horizontal="center" wrapText="1"/>
    </xf>
    <xf numFmtId="0" fontId="18" fillId="0" borderId="1" xfId="12" applyFont="1" applyBorder="1" applyAlignment="1">
      <alignment vertical="center"/>
    </xf>
    <xf numFmtId="0" fontId="21" fillId="17" borderId="0" xfId="25" applyFont="1" applyFill="1" applyBorder="1" applyAlignment="1">
      <alignment horizontal="center" vertical="center" wrapText="1"/>
    </xf>
    <xf numFmtId="0" fontId="18" fillId="0" borderId="191" xfId="25" applyFont="1" applyBorder="1" applyAlignment="1">
      <alignment horizontal="center"/>
    </xf>
    <xf numFmtId="0" fontId="18" fillId="0" borderId="192" xfId="25" applyFont="1" applyBorder="1" applyAlignment="1">
      <alignment horizontal="center"/>
    </xf>
    <xf numFmtId="0" fontId="18" fillId="0" borderId="193" xfId="25" applyFont="1" applyBorder="1" applyAlignment="1">
      <alignment horizontal="center"/>
    </xf>
    <xf numFmtId="0" fontId="18" fillId="0" borderId="194" xfId="25" applyFont="1" applyBorder="1" applyAlignment="1">
      <alignment horizontal="center" vertical="center"/>
    </xf>
    <xf numFmtId="0" fontId="18" fillId="0" borderId="195" xfId="25" applyFont="1" applyBorder="1" applyAlignment="1">
      <alignment horizontal="center" vertical="center"/>
    </xf>
    <xf numFmtId="0" fontId="18" fillId="0" borderId="196" xfId="25" applyFont="1" applyBorder="1" applyAlignment="1">
      <alignment horizontal="center" vertical="center"/>
    </xf>
    <xf numFmtId="0" fontId="18" fillId="0" borderId="197" xfId="25" applyFont="1" applyBorder="1" applyAlignment="1">
      <alignment horizontal="center" vertical="center"/>
    </xf>
    <xf numFmtId="0" fontId="18" fillId="0" borderId="198" xfId="25" applyFont="1" applyBorder="1" applyAlignment="1">
      <alignment horizontal="center" vertical="center"/>
    </xf>
    <xf numFmtId="0" fontId="18" fillId="0" borderId="199" xfId="25" applyFont="1" applyBorder="1" applyAlignment="1">
      <alignment horizontal="center" vertical="center"/>
    </xf>
    <xf numFmtId="0" fontId="18" fillId="0" borderId="191" xfId="25" applyFont="1" applyBorder="1" applyAlignment="1">
      <alignment horizontal="center" vertical="center"/>
    </xf>
    <xf numFmtId="0" fontId="18" fillId="0" borderId="192" xfId="25" applyFont="1" applyBorder="1" applyAlignment="1">
      <alignment horizontal="center" vertical="center"/>
    </xf>
    <xf numFmtId="0" fontId="18" fillId="0" borderId="193" xfId="25" applyFont="1" applyBorder="1" applyAlignment="1">
      <alignment horizontal="center" vertical="center"/>
    </xf>
    <xf numFmtId="0" fontId="18" fillId="0" borderId="197" xfId="25" applyFont="1" applyBorder="1" applyAlignment="1">
      <alignment horizontal="center" vertical="center" wrapText="1"/>
    </xf>
    <xf numFmtId="0" fontId="18" fillId="0" borderId="199" xfId="25" applyFont="1" applyBorder="1" applyAlignment="1">
      <alignment horizontal="center" vertical="center" wrapText="1"/>
    </xf>
    <xf numFmtId="170" fontId="18" fillId="18" borderId="219" xfId="25" applyNumberFormat="1" applyFont="1" applyFill="1" applyBorder="1" applyAlignment="1">
      <alignment horizontal="center"/>
    </xf>
    <xf numFmtId="0" fontId="18" fillId="18" borderId="220" xfId="25" applyFont="1" applyFill="1" applyBorder="1" applyAlignment="1">
      <alignment horizontal="center"/>
    </xf>
    <xf numFmtId="0" fontId="54" fillId="0" borderId="0" xfId="25" applyFont="1" applyAlignment="1">
      <alignment horizontal="left" vertical="center" wrapText="1"/>
    </xf>
    <xf numFmtId="3" fontId="18" fillId="18" borderId="221" xfId="25" applyNumberFormat="1" applyFont="1" applyFill="1" applyBorder="1" applyAlignment="1">
      <alignment horizontal="center" vertical="center"/>
    </xf>
    <xf numFmtId="3" fontId="18" fillId="18" borderId="222" xfId="25" applyNumberFormat="1" applyFont="1" applyFill="1" applyBorder="1" applyAlignment="1">
      <alignment horizontal="center" vertical="center"/>
    </xf>
    <xf numFmtId="3" fontId="18" fillId="18" borderId="206" xfId="25" applyNumberFormat="1" applyFont="1" applyFill="1" applyBorder="1" applyAlignment="1">
      <alignment horizontal="center" vertical="center"/>
    </xf>
    <xf numFmtId="3" fontId="18" fillId="18" borderId="224" xfId="25" applyNumberFormat="1" applyFont="1" applyFill="1" applyBorder="1" applyAlignment="1">
      <alignment horizontal="center" vertical="center"/>
    </xf>
    <xf numFmtId="0" fontId="18" fillId="0" borderId="223" xfId="25" applyFont="1" applyFill="1" applyBorder="1" applyAlignment="1">
      <alignment horizontal="center" vertical="center"/>
    </xf>
    <xf numFmtId="174" fontId="18" fillId="18" borderId="219" xfId="25" applyNumberFormat="1" applyFont="1" applyFill="1" applyBorder="1" applyAlignment="1">
      <alignment horizontal="center"/>
    </xf>
    <xf numFmtId="174" fontId="18" fillId="18" borderId="220" xfId="25" applyNumberFormat="1" applyFont="1" applyFill="1" applyBorder="1" applyAlignment="1">
      <alignment horizontal="center"/>
    </xf>
    <xf numFmtId="0" fontId="0" fillId="0" borderId="225" xfId="25" applyFont="1" applyBorder="1" applyAlignment="1">
      <alignment horizontal="center" vertical="center" wrapText="1"/>
    </xf>
    <xf numFmtId="0" fontId="38" fillId="0" borderId="226" xfId="25" applyFont="1" applyBorder="1" applyAlignment="1">
      <alignment horizontal="center" vertical="center" wrapText="1"/>
    </xf>
    <xf numFmtId="0" fontId="38" fillId="0" borderId="227" xfId="25" applyFont="1" applyBorder="1" applyAlignment="1">
      <alignment horizontal="center" vertical="center" wrapText="1"/>
    </xf>
    <xf numFmtId="0" fontId="38" fillId="0" borderId="209" xfId="25" applyFont="1" applyBorder="1" applyAlignment="1">
      <alignment horizontal="center" vertical="center" wrapText="1"/>
    </xf>
    <xf numFmtId="0" fontId="38" fillId="0" borderId="175" xfId="25" applyFont="1" applyBorder="1" applyAlignment="1">
      <alignment horizontal="center" vertical="center" wrapText="1"/>
    </xf>
    <xf numFmtId="0" fontId="38" fillId="0" borderId="210" xfId="25" applyFont="1" applyBorder="1" applyAlignment="1">
      <alignment horizontal="center" vertical="center" wrapText="1"/>
    </xf>
    <xf numFmtId="0" fontId="38" fillId="0" borderId="174" xfId="25" applyFont="1" applyBorder="1" applyAlignment="1">
      <alignment horizontal="center" vertical="center" wrapText="1"/>
    </xf>
    <xf numFmtId="0" fontId="38" fillId="0" borderId="174" xfId="25" applyFont="1" applyBorder="1" applyAlignment="1">
      <alignment horizontal="center" vertical="center"/>
    </xf>
    <xf numFmtId="0" fontId="18" fillId="0" borderId="231" xfId="25" applyFont="1" applyBorder="1" applyAlignment="1">
      <alignment horizontal="center" vertical="center"/>
    </xf>
    <xf numFmtId="0" fontId="56" fillId="0" borderId="232" xfId="25" applyFont="1" applyBorder="1" applyAlignment="1"/>
    <xf numFmtId="186" fontId="38" fillId="0" borderId="233" xfId="25" applyNumberFormat="1" applyFont="1" applyBorder="1" applyAlignment="1">
      <alignment vertical="center"/>
    </xf>
    <xf numFmtId="0" fontId="18" fillId="0" borderId="236" xfId="25" applyFont="1" applyBorder="1" applyAlignment="1">
      <alignment horizontal="center" vertical="center"/>
    </xf>
    <xf numFmtId="0" fontId="18" fillId="0" borderId="284" xfId="25" applyFont="1" applyBorder="1" applyAlignment="1">
      <alignment horizontal="center" vertical="center"/>
    </xf>
    <xf numFmtId="186" fontId="38" fillId="0" borderId="175" xfId="25" applyNumberFormat="1" applyFont="1" applyBorder="1" applyAlignment="1">
      <alignment vertical="center"/>
    </xf>
    <xf numFmtId="0" fontId="13" fillId="0" borderId="0" xfId="25" applyFont="1" applyAlignment="1">
      <alignment horizontal="left" wrapText="1"/>
    </xf>
    <xf numFmtId="0" fontId="56" fillId="0" borderId="198" xfId="25" applyFont="1" applyBorder="1" applyAlignment="1"/>
    <xf numFmtId="186" fontId="18" fillId="0" borderId="240" xfId="25" applyNumberFormat="1" applyFont="1" applyBorder="1" applyAlignment="1">
      <alignment vertical="center"/>
    </xf>
    <xf numFmtId="0" fontId="18" fillId="0" borderId="237" xfId="25" applyFont="1" applyBorder="1" applyAlignment="1">
      <alignment horizontal="center" vertical="center"/>
    </xf>
    <xf numFmtId="0" fontId="18" fillId="0" borderId="285" xfId="25" applyFont="1" applyBorder="1" applyAlignment="1">
      <alignment horizontal="center" vertical="center"/>
    </xf>
    <xf numFmtId="186" fontId="38" fillId="0" borderId="174" xfId="25" applyNumberFormat="1" applyFont="1" applyBorder="1" applyAlignment="1">
      <alignment vertical="center"/>
    </xf>
    <xf numFmtId="0" fontId="22" fillId="0" borderId="0" xfId="25" applyFont="1" applyAlignment="1">
      <alignment horizontal="center"/>
    </xf>
    <xf numFmtId="0" fontId="18" fillId="8" borderId="243" xfId="25" applyFont="1" applyFill="1" applyBorder="1" applyAlignment="1">
      <alignment horizontal="center" vertical="center" wrapText="1"/>
    </xf>
    <xf numFmtId="0" fontId="18" fillId="0" borderId="176" xfId="0" applyFont="1" applyBorder="1" applyAlignment="1">
      <alignment horizontal="center" vertical="center"/>
    </xf>
    <xf numFmtId="0" fontId="18" fillId="0" borderId="218" xfId="25" applyFont="1" applyBorder="1" applyAlignment="1">
      <alignment horizontal="center" vertical="center"/>
    </xf>
    <xf numFmtId="0" fontId="18" fillId="0" borderId="244" xfId="25" applyFont="1" applyBorder="1" applyAlignment="1">
      <alignment horizontal="center" vertical="center"/>
    </xf>
    <xf numFmtId="0" fontId="18" fillId="0" borderId="217" xfId="25" applyFont="1" applyBorder="1" applyAlignment="1">
      <alignment horizontal="center" vertical="center"/>
    </xf>
    <xf numFmtId="0" fontId="18" fillId="20" borderId="218" xfId="25" applyFont="1" applyFill="1" applyBorder="1" applyAlignment="1">
      <alignment horizontal="center" vertical="center" wrapText="1"/>
    </xf>
    <xf numFmtId="0" fontId="18" fillId="20" borderId="217" xfId="25" applyFont="1" applyFill="1" applyBorder="1" applyAlignment="1"/>
    <xf numFmtId="167" fontId="21" fillId="0" borderId="0" xfId="6" applyNumberFormat="1" applyFont="1" applyBorder="1" applyAlignment="1">
      <alignment horizontal="right"/>
    </xf>
    <xf numFmtId="0" fontId="82" fillId="60" borderId="0" xfId="46" applyFont="1" applyFill="1" applyAlignment="1">
      <alignment horizontal="center" vertical="center" wrapText="1"/>
    </xf>
    <xf numFmtId="0" fontId="18" fillId="0" borderId="294" xfId="39" applyFont="1" applyBorder="1" applyAlignment="1">
      <alignment horizontal="center" vertical="center"/>
    </xf>
    <xf numFmtId="0" fontId="18" fillId="0" borderId="295" xfId="39" quotePrefix="1" applyFont="1" applyBorder="1" applyAlignment="1">
      <alignment horizontal="center" vertical="center" wrapText="1"/>
    </xf>
    <xf numFmtId="0" fontId="18" fillId="0" borderId="298" xfId="39" applyFont="1" applyBorder="1" applyAlignment="1">
      <alignment horizontal="center" vertical="center" wrapText="1"/>
    </xf>
    <xf numFmtId="0" fontId="18" fillId="0" borderId="300" xfId="39" applyFont="1" applyBorder="1" applyAlignment="1">
      <alignment horizontal="center" vertical="center" wrapText="1"/>
    </xf>
    <xf numFmtId="0" fontId="18" fillId="0" borderId="296" xfId="39" applyFont="1" applyBorder="1" applyAlignment="1">
      <alignment horizontal="left" vertical="center" wrapText="1"/>
    </xf>
    <xf numFmtId="0" fontId="18" fillId="0" borderId="299" xfId="39" applyFont="1" applyBorder="1" applyAlignment="1">
      <alignment horizontal="left" vertical="center" wrapText="1"/>
    </xf>
    <xf numFmtId="0" fontId="18" fillId="0" borderId="301" xfId="39" quotePrefix="1" applyFont="1" applyBorder="1" applyAlignment="1">
      <alignment horizontal="center" vertical="center" wrapText="1"/>
    </xf>
    <xf numFmtId="0" fontId="18" fillId="0" borderId="301" xfId="39" applyFont="1" applyBorder="1" applyAlignment="1">
      <alignment horizontal="center" vertical="center" wrapText="1"/>
    </xf>
    <xf numFmtId="0" fontId="18" fillId="0" borderId="308" xfId="39" applyFont="1" applyBorder="1" applyAlignment="1">
      <alignment horizontal="center" vertical="center"/>
    </xf>
    <xf numFmtId="0" fontId="18" fillId="0" borderId="302" xfId="39" quotePrefix="1" applyFont="1" applyBorder="1" applyAlignment="1">
      <alignment horizontal="center" vertical="center" wrapText="1"/>
    </xf>
    <xf numFmtId="0" fontId="18" fillId="0" borderId="304" xfId="39" quotePrefix="1" applyFont="1" applyBorder="1" applyAlignment="1">
      <alignment horizontal="center" vertical="center" wrapText="1"/>
    </xf>
    <xf numFmtId="0" fontId="18" fillId="0" borderId="306" xfId="39" quotePrefix="1" applyFont="1" applyBorder="1" applyAlignment="1">
      <alignment horizontal="center" vertical="center" wrapText="1"/>
    </xf>
    <xf numFmtId="0" fontId="18" fillId="0" borderId="303" xfId="39" applyFont="1" applyBorder="1" applyAlignment="1">
      <alignment horizontal="left" vertical="center" wrapText="1"/>
    </xf>
    <xf numFmtId="0" fontId="18" fillId="0" borderId="305" xfId="39" applyFont="1" applyBorder="1" applyAlignment="1">
      <alignment horizontal="left" vertical="center" wrapText="1"/>
    </xf>
    <xf numFmtId="0" fontId="18" fillId="0" borderId="307" xfId="39" applyFont="1" applyBorder="1" applyAlignment="1">
      <alignment horizontal="left" vertical="center" wrapText="1"/>
    </xf>
    <xf numFmtId="0" fontId="18" fillId="0" borderId="304" xfId="39" applyFont="1" applyBorder="1" applyAlignment="1">
      <alignment horizontal="center" vertical="center" wrapText="1"/>
    </xf>
    <xf numFmtId="0" fontId="18" fillId="0" borderId="306" xfId="39" applyFont="1" applyBorder="1" applyAlignment="1">
      <alignment horizontal="center" vertical="center" wrapText="1"/>
    </xf>
    <xf numFmtId="0" fontId="18" fillId="0" borderId="302" xfId="39" applyFont="1" applyBorder="1" applyAlignment="1">
      <alignment horizontal="center" vertical="center" wrapText="1"/>
    </xf>
    <xf numFmtId="0" fontId="18" fillId="0" borderId="309" xfId="39" applyFont="1" applyBorder="1" applyAlignment="1">
      <alignment horizontal="left" vertical="center" wrapText="1"/>
    </xf>
    <xf numFmtId="0" fontId="18" fillId="0" borderId="310" xfId="39" applyFont="1" applyBorder="1" applyAlignment="1">
      <alignment horizontal="left" vertical="center" wrapText="1"/>
    </xf>
    <xf numFmtId="0" fontId="18" fillId="0" borderId="312" xfId="39" applyFont="1" applyBorder="1" applyAlignment="1">
      <alignment horizontal="left" vertical="center" wrapText="1"/>
    </xf>
    <xf numFmtId="0" fontId="18" fillId="0" borderId="300" xfId="39" applyFont="1" applyBorder="1" applyAlignment="1">
      <alignment horizontal="left" vertical="center" wrapText="1"/>
    </xf>
    <xf numFmtId="0" fontId="18" fillId="0" borderId="310" xfId="39" applyFont="1" applyBorder="1" applyAlignment="1">
      <alignment horizontal="center" vertical="center" wrapText="1"/>
    </xf>
    <xf numFmtId="0" fontId="18" fillId="0" borderId="313" xfId="39" applyFont="1" applyBorder="1" applyAlignment="1">
      <alignment horizontal="center" vertical="center"/>
    </xf>
    <xf numFmtId="0" fontId="18" fillId="0" borderId="311" xfId="39" applyFont="1" applyBorder="1" applyAlignment="1">
      <alignment horizontal="center" vertical="center"/>
    </xf>
    <xf numFmtId="0" fontId="18" fillId="0" borderId="314" xfId="39" applyFont="1" applyBorder="1" applyAlignment="1">
      <alignment horizontal="center" vertical="center" wrapText="1"/>
    </xf>
    <xf numFmtId="0" fontId="18" fillId="0" borderId="303" xfId="39" applyFont="1" applyBorder="1" applyAlignment="1">
      <alignment horizontal="center" vertical="center" wrapText="1"/>
    </xf>
    <xf numFmtId="0" fontId="18" fillId="0" borderId="305" xfId="39" applyFont="1" applyBorder="1" applyAlignment="1">
      <alignment horizontal="center" vertical="center" wrapText="1"/>
    </xf>
    <xf numFmtId="0" fontId="18" fillId="0" borderId="315" xfId="39" applyFont="1" applyBorder="1" applyAlignment="1">
      <alignment horizontal="center" vertical="center" wrapText="1"/>
    </xf>
    <xf numFmtId="0" fontId="18" fillId="0" borderId="310" xfId="39" quotePrefix="1" applyFont="1" applyBorder="1" applyAlignment="1">
      <alignment horizontal="center" vertical="center" wrapText="1"/>
    </xf>
    <xf numFmtId="0" fontId="21" fillId="63" borderId="83" xfId="173" applyFont="1" applyFill="1" applyBorder="1" applyAlignment="1">
      <alignment horizontal="center" wrapText="1"/>
    </xf>
  </cellXfs>
  <cellStyles count="174">
    <cellStyle name="20 % - Accent1 2" xfId="47"/>
    <cellStyle name="20 % - Accent1 3" xfId="48"/>
    <cellStyle name="20 % - Accent2 2" xfId="49"/>
    <cellStyle name="20 % - Accent2 3" xfId="50"/>
    <cellStyle name="20 % - Accent3 2" xfId="51"/>
    <cellStyle name="20 % - Accent3 3" xfId="52"/>
    <cellStyle name="20 % - Accent4 2" xfId="53"/>
    <cellStyle name="20 % - Accent4 3" xfId="54"/>
    <cellStyle name="20 % - Accent5 2" xfId="55"/>
    <cellStyle name="20 % - Accent5 3" xfId="56"/>
    <cellStyle name="20 % - Accent6 2" xfId="57"/>
    <cellStyle name="20 % - Accent6 3" xfId="58"/>
    <cellStyle name="40 % - Accent1 2" xfId="59"/>
    <cellStyle name="40 % - Accent1 3" xfId="60"/>
    <cellStyle name="40 % - Accent2 2" xfId="61"/>
    <cellStyle name="40 % - Accent2 3" xfId="62"/>
    <cellStyle name="40 % - Accent3 2" xfId="63"/>
    <cellStyle name="40 % - Accent3 3" xfId="64"/>
    <cellStyle name="40 % - Accent4 2" xfId="65"/>
    <cellStyle name="40 % - Accent4 3" xfId="66"/>
    <cellStyle name="40 % - Accent5 2" xfId="67"/>
    <cellStyle name="40 % - Accent5 3" xfId="68"/>
    <cellStyle name="40 % - Accent6 2" xfId="69"/>
    <cellStyle name="40 % - Accent6 3" xfId="70"/>
    <cellStyle name="60 % - Accent1 2" xfId="71"/>
    <cellStyle name="60 % - Accent1 3" xfId="72"/>
    <cellStyle name="60 % - Accent2 2" xfId="73"/>
    <cellStyle name="60 % - Accent2 3" xfId="74"/>
    <cellStyle name="60 % - Accent3 2" xfId="75"/>
    <cellStyle name="60 % - Accent3 3" xfId="76"/>
    <cellStyle name="60 % - Accent4 2" xfId="77"/>
    <cellStyle name="60 % - Accent4 3" xfId="78"/>
    <cellStyle name="60 % - Accent5 2" xfId="79"/>
    <cellStyle name="60 % - Accent5 3" xfId="80"/>
    <cellStyle name="60 % - Accent6 2" xfId="81"/>
    <cellStyle name="60 % - Accent6 3" xfId="82"/>
    <cellStyle name="Accent1 2" xfId="83"/>
    <cellStyle name="Accent1 3" xfId="84"/>
    <cellStyle name="Accent2 2" xfId="85"/>
    <cellStyle name="Accent2 3" xfId="86"/>
    <cellStyle name="Accent3 2" xfId="87"/>
    <cellStyle name="Accent3 3" xfId="88"/>
    <cellStyle name="Accent4 2" xfId="89"/>
    <cellStyle name="Accent4 3" xfId="90"/>
    <cellStyle name="Accent5 2" xfId="91"/>
    <cellStyle name="Accent5 3" xfId="92"/>
    <cellStyle name="Accent6 2" xfId="93"/>
    <cellStyle name="Accent6 3" xfId="94"/>
    <cellStyle name="Avertissement 2" xfId="95"/>
    <cellStyle name="Avertissement 3" xfId="96"/>
    <cellStyle name="Calcul 2" xfId="97"/>
    <cellStyle name="Calcul 3" xfId="98"/>
    <cellStyle name="Cellule liée 2" xfId="99"/>
    <cellStyle name="Cellule liée 3" xfId="100"/>
    <cellStyle name="Commentaire 2" xfId="101"/>
    <cellStyle name="Commentaire 3" xfId="102"/>
    <cellStyle name="Entrée 2" xfId="103"/>
    <cellStyle name="Entrée 3" xfId="104"/>
    <cellStyle name="Euro" xfId="1"/>
    <cellStyle name="Euro 2" xfId="105"/>
    <cellStyle name="Euro 3" xfId="106"/>
    <cellStyle name="Euro 4" xfId="107"/>
    <cellStyle name="Insatisfaisant 2" xfId="108"/>
    <cellStyle name="Insatisfaisant 3" xfId="109"/>
    <cellStyle name="Milliers" xfId="45" builtinId="3"/>
    <cellStyle name="Milliers 2" xfId="20"/>
    <cellStyle name="Milliers 3" xfId="110"/>
    <cellStyle name="Monétaire 2" xfId="111"/>
    <cellStyle name="Neutre 2" xfId="112"/>
    <cellStyle name="Neutre 3" xfId="113"/>
    <cellStyle name="Normal" xfId="0" builtinId="0"/>
    <cellStyle name="Normal 10" xfId="37"/>
    <cellStyle name="Normal 11" xfId="114"/>
    <cellStyle name="Normal 11 2" xfId="115"/>
    <cellStyle name="Normal 12" xfId="116"/>
    <cellStyle name="Normal 13" xfId="117"/>
    <cellStyle name="Normal 14" xfId="118"/>
    <cellStyle name="Normal 15" xfId="119"/>
    <cellStyle name="Normal 16" xfId="120"/>
    <cellStyle name="Normal 17" xfId="121"/>
    <cellStyle name="Normal 18" xfId="122"/>
    <cellStyle name="Normal 2" xfId="2"/>
    <cellStyle name="Normal 2 10" xfId="43"/>
    <cellStyle name="Normal 2 11" xfId="123"/>
    <cellStyle name="Normal 2 12" xfId="44"/>
    <cellStyle name="Normal 2 12 2" xfId="124"/>
    <cellStyle name="Normal 2 13" xfId="125"/>
    <cellStyle name="Normal 2 14" xfId="126"/>
    <cellStyle name="Normal 2 15" xfId="127"/>
    <cellStyle name="Normal 2 16" xfId="128"/>
    <cellStyle name="Normal 2 2" xfId="21"/>
    <cellStyle name="Normal 2 2 10" xfId="129"/>
    <cellStyle name="Normal 2 2 11" xfId="130"/>
    <cellStyle name="Normal 2 2 2" xfId="131"/>
    <cellStyle name="Normal 2 2 3" xfId="132"/>
    <cellStyle name="Normal 2 2 4" xfId="133"/>
    <cellStyle name="Normal 2 2 5" xfId="134"/>
    <cellStyle name="Normal 2 2 6" xfId="135"/>
    <cellStyle name="Normal 2 2 7" xfId="136"/>
    <cellStyle name="Normal 2 2 8" xfId="137"/>
    <cellStyle name="Normal 2 2 9" xfId="138"/>
    <cellStyle name="Normal 2 3" xfId="22"/>
    <cellStyle name="Normal 2 4" xfId="41"/>
    <cellStyle name="Normal 2 5" xfId="139"/>
    <cellStyle name="Normal 2 6" xfId="140"/>
    <cellStyle name="Normal 2 7" xfId="141"/>
    <cellStyle name="Normal 2 8" xfId="142"/>
    <cellStyle name="Normal 2 9" xfId="143"/>
    <cellStyle name="Normal 2_Allocations 2010" xfId="144"/>
    <cellStyle name="Normal 3" xfId="3"/>
    <cellStyle name="Normal 3 2" xfId="145"/>
    <cellStyle name="Normal 4" xfId="4"/>
    <cellStyle name="Normal 4 2" xfId="23"/>
    <cellStyle name="Normal 4 3" xfId="146"/>
    <cellStyle name="Normal 4 4" xfId="147"/>
    <cellStyle name="Normal 4 5" xfId="148"/>
    <cellStyle name="Normal 5" xfId="24"/>
    <cellStyle name="Normal 6" xfId="25"/>
    <cellStyle name="Normal 6 2" xfId="46"/>
    <cellStyle name="Normal 7" xfId="26"/>
    <cellStyle name="Normal 7 2" xfId="149"/>
    <cellStyle name="Normal 8" xfId="27"/>
    <cellStyle name="Normal 8 2" xfId="35"/>
    <cellStyle name="Normal 9" xfId="36"/>
    <cellStyle name="Normal_art26-1 2" xfId="5"/>
    <cellStyle name="Normal_cp 0404" xfId="6"/>
    <cellStyle name="Normal_cp 0404 2" xfId="7"/>
    <cellStyle name="Normal_cptqualif03" xfId="8"/>
    <cellStyle name="Normal_GDIS98" xfId="9"/>
    <cellStyle name="Normal_memento07fic01_tot+droit" xfId="10"/>
    <cellStyle name="Normal_memento07fic01_tot+droit 2" xfId="39"/>
    <cellStyle name="Normal_NBT2" xfId="11"/>
    <cellStyle name="Normal_PAGINATION 2 2" xfId="173"/>
    <cellStyle name="Normal_qualifsectsexe" xfId="12"/>
    <cellStyle name="Normal_x" xfId="13"/>
    <cellStyle name="pge" xfId="14"/>
    <cellStyle name="pge 2" xfId="150"/>
    <cellStyle name="pge 3" xfId="151"/>
    <cellStyle name="Pourcentage" xfId="15" builtinId="5"/>
    <cellStyle name="Pourcentage 2" xfId="16"/>
    <cellStyle name="Pourcentage 2 2" xfId="28"/>
    <cellStyle name="Pourcentage 2 3" xfId="29"/>
    <cellStyle name="Pourcentage 2 4" xfId="30"/>
    <cellStyle name="Pourcentage 2 5" xfId="40"/>
    <cellStyle name="Pourcentage 2 6" xfId="42"/>
    <cellStyle name="Pourcentage 3" xfId="31"/>
    <cellStyle name="Pourcentage 3 2" xfId="32"/>
    <cellStyle name="Pourcentage 3 3" xfId="152"/>
    <cellStyle name="Pourcentage 4" xfId="33"/>
    <cellStyle name="Pourcentage 4 2" xfId="34"/>
    <cellStyle name="Pourcentage 5" xfId="38"/>
    <cellStyle name="Satisfaisant 2" xfId="153"/>
    <cellStyle name="Satisfaisant 3" xfId="154"/>
    <cellStyle name="Sortie 2" xfId="155"/>
    <cellStyle name="Sortie 3" xfId="156"/>
    <cellStyle name="tab4" xfId="17"/>
    <cellStyle name="tab4 2" xfId="157"/>
    <cellStyle name="Texte explicatif 2" xfId="158"/>
    <cellStyle name="Texte explicatif 3" xfId="159"/>
    <cellStyle name="Titre 1 2" xfId="160"/>
    <cellStyle name="Titre 1 3" xfId="161"/>
    <cellStyle name="Titre 2 2" xfId="162"/>
    <cellStyle name="Titre 2 3" xfId="163"/>
    <cellStyle name="Titre 3 2" xfId="164"/>
    <cellStyle name="Titre 3 3" xfId="165"/>
    <cellStyle name="Titre 4 2" xfId="166"/>
    <cellStyle name="Titre 4 3" xfId="167"/>
    <cellStyle name="total" xfId="18"/>
    <cellStyle name="Total 2" xfId="168"/>
    <cellStyle name="Total 3" xfId="169"/>
    <cellStyle name="toto" xfId="19"/>
    <cellStyle name="toto 2" xfId="170"/>
    <cellStyle name="Vérification 2" xfId="171"/>
    <cellStyle name="Vérification 3" xfId="172"/>
  </cellStyles>
  <dxfs count="7">
    <dxf>
      <fill>
        <patternFill>
          <bgColor theme="4" tint="0.59996337778862885"/>
        </patternFill>
      </fill>
    </dxf>
    <dxf>
      <fill>
        <patternFill patternType="solid">
          <bgColor theme="4" tint="0.79995117038483843"/>
        </patternFill>
      </fill>
    </dxf>
    <dxf>
      <fill>
        <patternFill patternType="gray125">
          <bgColor rgb="FFFFFFCC"/>
        </patternFill>
      </fill>
    </dxf>
    <dxf>
      <font>
        <color rgb="FFFF0000"/>
      </font>
    </dxf>
    <dxf>
      <fill>
        <patternFill patternType="solid">
          <bgColor theme="4" tint="0.79995117038483843"/>
        </patternFill>
      </fill>
    </dxf>
    <dxf>
      <fill>
        <patternFill patternType="gray125">
          <bgColor rgb="FFFFFFCC"/>
        </patternFill>
      </fill>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0F0F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0F09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mruColors>
      <color rgb="FFFFFFCC"/>
      <color rgb="FFDDDDDD"/>
      <color rgb="FFFFCC99"/>
      <color rgb="FFDAE7F6"/>
      <color rgb="FFFFFF99"/>
      <color rgb="FFD8E4BC"/>
      <color rgb="FFD9D9D9"/>
      <color rgb="FFD9B2B2"/>
      <color rgb="FFB2B2B2"/>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5"/>
          <c:order val="0"/>
          <c:tx>
            <c:v>Q1</c:v>
          </c:tx>
          <c:spPr>
            <a:ln w="28575">
              <a:noFill/>
            </a:ln>
          </c:spPr>
          <c:marker>
            <c:symbol val="none"/>
          </c:marker>
          <c:cat>
            <c:strLit>
              <c:ptCount val="4"/>
              <c:pt idx="0">
                <c:v>PR hommes</c:v>
              </c:pt>
              <c:pt idx="1">
                <c:v>PR femmes</c:v>
              </c:pt>
              <c:pt idx="2">
                <c:v>MCF hommes</c:v>
              </c:pt>
              <c:pt idx="3">
                <c:v>MCF femmes</c:v>
              </c:pt>
            </c:strLit>
          </c:cat>
          <c:val>
            <c:numLit>
              <c:formatCode>0</c:formatCode>
              <c:ptCount val="4"/>
              <c:pt idx="0">
                <c:v>38.583333333333336</c:v>
              </c:pt>
              <c:pt idx="1">
                <c:v>40.875</c:v>
              </c:pt>
              <c:pt idx="2">
                <c:v>29</c:v>
              </c:pt>
              <c:pt idx="3">
                <c:v>29.5</c:v>
              </c:pt>
            </c:numLit>
          </c:val>
          <c:smooth val="0"/>
        </c:ser>
        <c:ser>
          <c:idx val="1"/>
          <c:order val="1"/>
          <c:tx>
            <c:v>Minimum</c:v>
          </c:tx>
          <c:spPr>
            <a:ln>
              <a:noFill/>
            </a:ln>
          </c:spPr>
          <c:marker>
            <c:symbol val="diamond"/>
            <c:size val="7"/>
            <c:spPr>
              <a:solidFill>
                <a:srgbClr val="FF0000"/>
              </a:solidFill>
              <a:ln>
                <a:noFill/>
              </a:ln>
            </c:spPr>
          </c:marker>
          <c:cat>
            <c:strLit>
              <c:ptCount val="4"/>
              <c:pt idx="0">
                <c:v>PR hommes</c:v>
              </c:pt>
              <c:pt idx="1">
                <c:v>PR femmes</c:v>
              </c:pt>
              <c:pt idx="2">
                <c:v>MCF hommes</c:v>
              </c:pt>
              <c:pt idx="3">
                <c:v>MCF femmes</c:v>
              </c:pt>
            </c:strLit>
          </c:cat>
          <c:val>
            <c:numLit>
              <c:formatCode>0</c:formatCode>
              <c:ptCount val="4"/>
              <c:pt idx="0">
                <c:v>28.25</c:v>
              </c:pt>
              <c:pt idx="1">
                <c:v>32.416666666666536</c:v>
              </c:pt>
              <c:pt idx="2">
                <c:v>24.416666666666668</c:v>
              </c:pt>
              <c:pt idx="3">
                <c:v>18.583333333333272</c:v>
              </c:pt>
            </c:numLit>
          </c:val>
          <c:smooth val="0"/>
        </c:ser>
        <c:ser>
          <c:idx val="0"/>
          <c:order val="2"/>
          <c:tx>
            <c:v>Q1 : 1er quartile</c:v>
          </c:tx>
          <c:spPr>
            <a:ln>
              <a:noFill/>
            </a:ln>
          </c:spPr>
          <c:marker>
            <c:symbol val="none"/>
          </c:marker>
          <c:cat>
            <c:strLit>
              <c:ptCount val="4"/>
              <c:pt idx="0">
                <c:v>PR hommes</c:v>
              </c:pt>
              <c:pt idx="1">
                <c:v>PR femmes</c:v>
              </c:pt>
              <c:pt idx="2">
                <c:v>MCF hommes</c:v>
              </c:pt>
              <c:pt idx="3">
                <c:v>MCF femmes</c:v>
              </c:pt>
            </c:strLit>
          </c:cat>
          <c:val>
            <c:numLit>
              <c:formatCode>0</c:formatCode>
              <c:ptCount val="4"/>
              <c:pt idx="0">
                <c:v>38.583333333333336</c:v>
              </c:pt>
              <c:pt idx="1">
                <c:v>40.875</c:v>
              </c:pt>
              <c:pt idx="2">
                <c:v>29</c:v>
              </c:pt>
              <c:pt idx="3">
                <c:v>29.5</c:v>
              </c:pt>
            </c:numLit>
          </c:val>
          <c:smooth val="0"/>
        </c:ser>
        <c:ser>
          <c:idx val="2"/>
          <c:order val="3"/>
          <c:tx>
            <c:v>Médiane</c:v>
          </c:tx>
          <c:spPr>
            <a:ln>
              <a:noFill/>
            </a:ln>
          </c:spPr>
          <c:marker>
            <c:symbol val="dash"/>
            <c:size val="25"/>
            <c:spPr>
              <a:solidFill>
                <a:srgbClr val="0070C0"/>
              </a:solidFill>
              <a:ln>
                <a:noFill/>
              </a:ln>
            </c:spPr>
          </c:marker>
          <c:dPt>
            <c:idx val="10"/>
            <c:marker>
              <c:spPr>
                <a:solidFill>
                  <a:srgbClr val="FF0000"/>
                </a:solidFill>
                <a:ln>
                  <a:noFill/>
                </a:ln>
              </c:spPr>
            </c:marker>
            <c:bubble3D val="0"/>
          </c:dPt>
          <c:dPt>
            <c:idx val="11"/>
            <c:marker>
              <c:spPr>
                <a:solidFill>
                  <a:schemeClr val="tx1"/>
                </a:solidFill>
                <a:ln>
                  <a:noFill/>
                </a:ln>
              </c:spPr>
            </c:marker>
            <c:bubble3D val="0"/>
          </c:dPt>
          <c:dLbls>
            <c:dLbl>
              <c:idx val="0"/>
              <c:layout/>
              <c:tx>
                <c:rich>
                  <a:bodyPr/>
                  <a:lstStyle/>
                  <a:p>
                    <a:r>
                      <a:rPr lang="en-US"/>
                      <a:t>42</a:t>
                    </a:r>
                    <a:r>
                      <a:rPr lang="en-US" baseline="0"/>
                      <a:t> a et 8 m</a:t>
                    </a:r>
                    <a:endParaRPr lang="en-US"/>
                  </a:p>
                </c:rich>
              </c:tx>
              <c:dLblPos val="ctr"/>
              <c:showLegendKey val="0"/>
              <c:showVal val="1"/>
              <c:showCatName val="0"/>
              <c:showSerName val="0"/>
              <c:showPercent val="0"/>
              <c:showBubbleSize val="0"/>
            </c:dLbl>
            <c:dLbl>
              <c:idx val="1"/>
              <c:layout/>
              <c:tx>
                <c:rich>
                  <a:bodyPr/>
                  <a:lstStyle/>
                  <a:p>
                    <a:r>
                      <a:rPr lang="en-US"/>
                      <a:t>44</a:t>
                    </a:r>
                    <a:r>
                      <a:rPr lang="en-US" baseline="0"/>
                      <a:t> a et 9 m</a:t>
                    </a:r>
                    <a:endParaRPr lang="en-US"/>
                  </a:p>
                </c:rich>
              </c:tx>
              <c:dLblPos val="ctr"/>
              <c:showLegendKey val="0"/>
              <c:showVal val="1"/>
              <c:showCatName val="0"/>
              <c:showSerName val="0"/>
              <c:showPercent val="0"/>
              <c:showBubbleSize val="0"/>
            </c:dLbl>
            <c:dLbl>
              <c:idx val="2"/>
              <c:layout/>
              <c:tx>
                <c:rich>
                  <a:bodyPr/>
                  <a:lstStyle/>
                  <a:p>
                    <a:r>
                      <a:rPr lang="en-US"/>
                      <a:t>31</a:t>
                    </a:r>
                    <a:r>
                      <a:rPr lang="en-US" baseline="0"/>
                      <a:t> a et 10 m</a:t>
                    </a:r>
                    <a:endParaRPr lang="en-US"/>
                  </a:p>
                </c:rich>
              </c:tx>
              <c:dLblPos val="ctr"/>
              <c:showLegendKey val="0"/>
              <c:showVal val="1"/>
              <c:showCatName val="0"/>
              <c:showSerName val="0"/>
              <c:showPercent val="0"/>
              <c:showBubbleSize val="0"/>
            </c:dLbl>
            <c:dLbl>
              <c:idx val="3"/>
              <c:layout/>
              <c:tx>
                <c:rich>
                  <a:bodyPr/>
                  <a:lstStyle/>
                  <a:p>
                    <a:r>
                      <a:rPr lang="en-US"/>
                      <a:t>32 a et 2</a:t>
                    </a:r>
                    <a:r>
                      <a:rPr lang="en-US" baseline="0"/>
                      <a:t> m</a:t>
                    </a:r>
                    <a:endParaRPr lang="en-US"/>
                  </a:p>
                </c:rich>
              </c:tx>
              <c:dLblPos val="ctr"/>
              <c:showLegendKey val="0"/>
              <c:showVal val="1"/>
              <c:showCatName val="0"/>
              <c:showSerName val="0"/>
              <c:showPercent val="0"/>
              <c:showBubbleSize val="0"/>
            </c:dLbl>
            <c:dLbl>
              <c:idx val="10"/>
              <c:spPr>
                <a:solidFill>
                  <a:srgbClr val="FF0000"/>
                </a:solidFill>
                <a:ln w="9525" cap="flat" cmpd="sng" algn="ctr">
                  <a:noFill/>
                  <a:prstDash val="solid"/>
                </a:ln>
                <a:effectLst>
                  <a:outerShdw blurRad="40000" dist="23000" dir="5400000" rotWithShape="0">
                    <a:srgbClr val="000000">
                      <a:alpha val="35000"/>
                    </a:srgbClr>
                  </a:outerShdw>
                </a:effectLst>
              </c:spPr>
              <c:txPr>
                <a:bodyPr/>
                <a:lstStyle/>
                <a:p>
                  <a:pPr>
                    <a:defRPr>
                      <a:solidFill>
                        <a:schemeClr val="lt1"/>
                      </a:solidFill>
                      <a:latin typeface="+mn-lt"/>
                      <a:ea typeface="+mn-ea"/>
                      <a:cs typeface="+mn-cs"/>
                    </a:defRPr>
                  </a:pPr>
                  <a:endParaRPr lang="fr-FR"/>
                </a:p>
              </c:txPr>
              <c:dLblPos val="ctr"/>
              <c:showLegendKey val="0"/>
              <c:showVal val="1"/>
              <c:showCatName val="0"/>
              <c:showSerName val="0"/>
              <c:showPercent val="0"/>
              <c:showBubbleSize val="0"/>
            </c:dLbl>
            <c:dLbl>
              <c:idx val="11"/>
              <c:spPr>
                <a:solidFill>
                  <a:schemeClr val="tx1"/>
                </a:solidFill>
                <a:ln w="9525" cap="flat" cmpd="sng" algn="ctr">
                  <a:noFill/>
                  <a:prstDash val="solid"/>
                </a:ln>
                <a:effectLst>
                  <a:outerShdw blurRad="40000" dist="23000" dir="5400000" rotWithShape="0">
                    <a:srgbClr val="000000">
                      <a:alpha val="35000"/>
                    </a:srgbClr>
                  </a:outerShdw>
                </a:effectLst>
              </c:spPr>
              <c:txPr>
                <a:bodyPr/>
                <a:lstStyle/>
                <a:p>
                  <a:pPr>
                    <a:defRPr>
                      <a:solidFill>
                        <a:schemeClr val="lt1"/>
                      </a:solidFill>
                      <a:latin typeface="+mn-lt"/>
                      <a:ea typeface="+mn-ea"/>
                      <a:cs typeface="+mn-cs"/>
                    </a:defRPr>
                  </a:pPr>
                  <a:endParaRPr lang="fr-FR"/>
                </a:p>
              </c:txPr>
              <c:dLblPos val="ctr"/>
              <c:showLegendKey val="0"/>
              <c:showVal val="1"/>
              <c:showCatName val="0"/>
              <c:showSerName val="0"/>
              <c:showPercent val="0"/>
              <c:showBubbleSize val="0"/>
            </c:dLbl>
            <c:spPr>
              <a:solidFill>
                <a:srgbClr val="0070C0"/>
              </a:solidFill>
              <a:ln w="9525" cap="flat" cmpd="sng" algn="ctr">
                <a:noFill/>
                <a:prstDash val="solid"/>
              </a:ln>
              <a:effectLst>
                <a:outerShdw blurRad="40000" dist="23000" dir="5400000" rotWithShape="0">
                  <a:srgbClr val="000000">
                    <a:alpha val="35000"/>
                  </a:srgbClr>
                </a:outerShdw>
              </a:effectLst>
            </c:spPr>
            <c:txPr>
              <a:bodyPr/>
              <a:lstStyle/>
              <a:p>
                <a:pPr>
                  <a:defRPr>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dLbls>
          <c:cat>
            <c:strLit>
              <c:ptCount val="4"/>
              <c:pt idx="0">
                <c:v>PR hommes</c:v>
              </c:pt>
              <c:pt idx="1">
                <c:v>PR femmes</c:v>
              </c:pt>
              <c:pt idx="2">
                <c:v>MCF hommes</c:v>
              </c:pt>
              <c:pt idx="3">
                <c:v>MCF femmes</c:v>
              </c:pt>
            </c:strLit>
          </c:cat>
          <c:val>
            <c:numLit>
              <c:formatCode>0</c:formatCode>
              <c:ptCount val="4"/>
              <c:pt idx="0">
                <c:v>42.666666666666579</c:v>
              </c:pt>
              <c:pt idx="1">
                <c:v>44.75</c:v>
              </c:pt>
              <c:pt idx="2">
                <c:v>31.83333333333329</c:v>
              </c:pt>
              <c:pt idx="3">
                <c:v>32.166666666666579</c:v>
              </c:pt>
            </c:numLit>
          </c:val>
          <c:smooth val="0"/>
        </c:ser>
        <c:ser>
          <c:idx val="4"/>
          <c:order val="4"/>
          <c:tx>
            <c:v>Q3 : 3ème quartile</c:v>
          </c:tx>
          <c:spPr>
            <a:ln>
              <a:noFill/>
            </a:ln>
          </c:spPr>
          <c:marker>
            <c:symbol val="none"/>
          </c:marker>
          <c:cat>
            <c:strLit>
              <c:ptCount val="4"/>
              <c:pt idx="0">
                <c:v>PR hommes</c:v>
              </c:pt>
              <c:pt idx="1">
                <c:v>PR femmes</c:v>
              </c:pt>
              <c:pt idx="2">
                <c:v>MCF hommes</c:v>
              </c:pt>
              <c:pt idx="3">
                <c:v>MCF femmes</c:v>
              </c:pt>
            </c:strLit>
          </c:cat>
          <c:val>
            <c:numLit>
              <c:formatCode>0</c:formatCode>
              <c:ptCount val="4"/>
              <c:pt idx="0">
                <c:v>48</c:v>
              </c:pt>
              <c:pt idx="1">
                <c:v>49.75</c:v>
              </c:pt>
              <c:pt idx="2">
                <c:v>35.833333333333336</c:v>
              </c:pt>
              <c:pt idx="3">
                <c:v>36.416666666666536</c:v>
              </c:pt>
            </c:numLit>
          </c:val>
          <c:smooth val="0"/>
        </c:ser>
        <c:ser>
          <c:idx val="3"/>
          <c:order val="5"/>
          <c:tx>
            <c:v>Maximum</c:v>
          </c:tx>
          <c:spPr>
            <a:ln>
              <a:noFill/>
            </a:ln>
          </c:spPr>
          <c:marker>
            <c:symbol val="triangle"/>
            <c:size val="7"/>
            <c:spPr>
              <a:solidFill>
                <a:srgbClr val="00B050"/>
              </a:solidFill>
              <a:ln>
                <a:noFill/>
              </a:ln>
            </c:spPr>
          </c:marker>
          <c:cat>
            <c:strLit>
              <c:ptCount val="4"/>
              <c:pt idx="0">
                <c:v>PR hommes</c:v>
              </c:pt>
              <c:pt idx="1">
                <c:v>PR femmes</c:v>
              </c:pt>
              <c:pt idx="2">
                <c:v>MCF hommes</c:v>
              </c:pt>
              <c:pt idx="3">
                <c:v>MCF femmes</c:v>
              </c:pt>
            </c:strLit>
          </c:cat>
          <c:val>
            <c:numLit>
              <c:formatCode>0</c:formatCode>
              <c:ptCount val="4"/>
              <c:pt idx="0">
                <c:v>64.833333333333258</c:v>
              </c:pt>
              <c:pt idx="1">
                <c:v>65</c:v>
              </c:pt>
              <c:pt idx="2">
                <c:v>63.083333333333336</c:v>
              </c:pt>
              <c:pt idx="3">
                <c:v>64</c:v>
              </c:pt>
            </c:numLit>
          </c:val>
          <c:smooth val="0"/>
        </c:ser>
        <c:ser>
          <c:idx val="6"/>
          <c:order val="6"/>
          <c:tx>
            <c:v>Q3</c:v>
          </c:tx>
          <c:spPr>
            <a:ln w="28575">
              <a:noFill/>
            </a:ln>
          </c:spPr>
          <c:marker>
            <c:symbol val="none"/>
          </c:marker>
          <c:cat>
            <c:strLit>
              <c:ptCount val="4"/>
              <c:pt idx="0">
                <c:v>PR hommes</c:v>
              </c:pt>
              <c:pt idx="1">
                <c:v>PR femmes</c:v>
              </c:pt>
              <c:pt idx="2">
                <c:v>MCF hommes</c:v>
              </c:pt>
              <c:pt idx="3">
                <c:v>MCF femmes</c:v>
              </c:pt>
            </c:strLit>
          </c:cat>
          <c:val>
            <c:numLit>
              <c:formatCode>0</c:formatCode>
              <c:ptCount val="4"/>
              <c:pt idx="0">
                <c:v>48</c:v>
              </c:pt>
              <c:pt idx="1">
                <c:v>49.75</c:v>
              </c:pt>
              <c:pt idx="2">
                <c:v>35.833333333333336</c:v>
              </c:pt>
              <c:pt idx="3">
                <c:v>36.416666666666536</c:v>
              </c:pt>
            </c:numLit>
          </c:val>
          <c:smooth val="0"/>
        </c:ser>
        <c:dLbls>
          <c:showLegendKey val="0"/>
          <c:showVal val="0"/>
          <c:showCatName val="0"/>
          <c:showSerName val="0"/>
          <c:showPercent val="0"/>
          <c:showBubbleSize val="0"/>
        </c:dLbls>
        <c:hiLowLines/>
        <c:upDownBars>
          <c:gapWidth val="150"/>
          <c:upBars/>
          <c:downBars/>
        </c:upDownBars>
        <c:marker val="1"/>
        <c:smooth val="0"/>
        <c:axId val="114605440"/>
        <c:axId val="114611328"/>
      </c:lineChart>
      <c:catAx>
        <c:axId val="114605440"/>
        <c:scaling>
          <c:orientation val="minMax"/>
        </c:scaling>
        <c:delete val="0"/>
        <c:axPos val="b"/>
        <c:numFmt formatCode="General" sourceLinked="1"/>
        <c:majorTickMark val="out"/>
        <c:minorTickMark val="none"/>
        <c:tickLblPos val="nextTo"/>
        <c:crossAx val="114611328"/>
        <c:crosses val="autoZero"/>
        <c:auto val="1"/>
        <c:lblAlgn val="ctr"/>
        <c:lblOffset val="100"/>
        <c:noMultiLvlLbl val="0"/>
      </c:catAx>
      <c:valAx>
        <c:axId val="114611328"/>
        <c:scaling>
          <c:orientation val="minMax"/>
          <c:max val="75"/>
          <c:min val="15"/>
        </c:scaling>
        <c:delete val="0"/>
        <c:axPos val="l"/>
        <c:majorGridlines>
          <c:spPr>
            <a:ln>
              <a:solidFill>
                <a:schemeClr val="tx1"/>
              </a:solidFill>
            </a:ln>
          </c:spPr>
        </c:majorGridlines>
        <c:numFmt formatCode="0" sourceLinked="1"/>
        <c:majorTickMark val="out"/>
        <c:minorTickMark val="none"/>
        <c:tickLblPos val="nextTo"/>
        <c:crossAx val="114605440"/>
        <c:crosses val="autoZero"/>
        <c:crossBetween val="between"/>
      </c:valAx>
    </c:plotArea>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Times New Roman"/>
                <a:ea typeface="Times New Roman"/>
                <a:cs typeface="Times New Roman"/>
              </a:defRPr>
            </a:pPr>
            <a:r>
              <a:rPr lang="fr-FR" sz="1100" b="1" i="0" u="none" strike="noStrike" baseline="0">
                <a:solidFill>
                  <a:srgbClr val="000000"/>
                </a:solidFill>
                <a:latin typeface="Times New Roman"/>
                <a:cs typeface="Times New Roman"/>
              </a:rPr>
              <a:t>Pyramide des âges des individus qualifiés </a:t>
            </a:r>
          </a:p>
          <a:p>
            <a:pPr>
              <a:defRPr sz="1000" b="0" i="0" u="none" strike="noStrike" baseline="0">
                <a:solidFill>
                  <a:srgbClr val="000000"/>
                </a:solidFill>
                <a:latin typeface="Times New Roman"/>
                <a:ea typeface="Times New Roman"/>
                <a:cs typeface="Times New Roman"/>
              </a:defRPr>
            </a:pPr>
            <a:r>
              <a:rPr lang="fr-FR" sz="1100" b="1" i="0" u="none" strike="noStrike" baseline="0">
                <a:solidFill>
                  <a:srgbClr val="FF0000"/>
                </a:solidFill>
                <a:latin typeface="Times New Roman"/>
                <a:cs typeface="Times New Roman"/>
              </a:rPr>
              <a:t>PROFESSEUR DES UNIVERSITÉS</a:t>
            </a:r>
          </a:p>
          <a:p>
            <a:pPr>
              <a:defRPr sz="1000" b="0" i="0" u="none" strike="noStrike" baseline="0">
                <a:solidFill>
                  <a:srgbClr val="000000"/>
                </a:solidFill>
                <a:latin typeface="Times New Roman"/>
                <a:ea typeface="Times New Roman"/>
                <a:cs typeface="Times New Roman"/>
              </a:defRPr>
            </a:pPr>
            <a:r>
              <a:rPr lang="fr-FR" sz="1100" b="1" i="0" u="none" strike="noStrike" baseline="0">
                <a:solidFill>
                  <a:srgbClr val="000000"/>
                </a:solidFill>
                <a:latin typeface="Times New Roman"/>
                <a:cs typeface="Times New Roman"/>
              </a:rPr>
              <a:t>au titre de l'année 2015 et par sexe</a:t>
            </a:r>
          </a:p>
        </c:rich>
      </c:tx>
      <c:layout>
        <c:manualLayout>
          <c:xMode val="edge"/>
          <c:yMode val="edge"/>
          <c:x val="0.36562281974312888"/>
          <c:y val="4.5139913937090194E-2"/>
        </c:manualLayout>
      </c:layout>
      <c:overlay val="0"/>
      <c:spPr>
        <a:noFill/>
        <a:ln w="25400">
          <a:noFill/>
        </a:ln>
      </c:spPr>
    </c:title>
    <c:autoTitleDeleted val="0"/>
    <c:plotArea>
      <c:layout>
        <c:manualLayout>
          <c:layoutTarget val="inner"/>
          <c:xMode val="edge"/>
          <c:yMode val="edge"/>
          <c:x val="6.252887553183234E-2"/>
          <c:y val="0.18795518285773022"/>
          <c:w val="0.91143151390319765"/>
          <c:h val="0.70597089814351255"/>
        </c:manualLayout>
      </c:layout>
      <c:barChart>
        <c:barDir val="bar"/>
        <c:grouping val="stacked"/>
        <c:varyColors val="0"/>
        <c:ser>
          <c:idx val="2"/>
          <c:order val="0"/>
          <c:tx>
            <c:strRef>
              <c:f>Feuil2!$B$2</c:f>
              <c:strCache>
                <c:ptCount val="1"/>
                <c:pt idx="0">
                  <c:v>Hommes</c:v>
                </c:pt>
              </c:strCache>
            </c:strRef>
          </c:tx>
          <c:invertIfNegative val="0"/>
          <c:cat>
            <c:numRef>
              <c:f>Feuil2!$A$3:$A$49</c:f>
              <c:numCache>
                <c:formatCode>General</c:formatCode>
                <c:ptCount val="47"/>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numCache>
            </c:numRef>
          </c:cat>
          <c:val>
            <c:numRef>
              <c:f>Feuil2!$B$3:$B$49</c:f>
              <c:numCache>
                <c:formatCode>General</c:formatCode>
                <c:ptCount val="47"/>
                <c:pt idx="9">
                  <c:v>-1</c:v>
                </c:pt>
                <c:pt idx="10">
                  <c:v>-1</c:v>
                </c:pt>
                <c:pt idx="12">
                  <c:v>-5</c:v>
                </c:pt>
                <c:pt idx="13">
                  <c:v>-9</c:v>
                </c:pt>
                <c:pt idx="14">
                  <c:v>-11</c:v>
                </c:pt>
                <c:pt idx="15">
                  <c:v>-21</c:v>
                </c:pt>
                <c:pt idx="16">
                  <c:v>-44</c:v>
                </c:pt>
                <c:pt idx="17">
                  <c:v>-53</c:v>
                </c:pt>
                <c:pt idx="18">
                  <c:v>-52</c:v>
                </c:pt>
                <c:pt idx="19">
                  <c:v>-80</c:v>
                </c:pt>
                <c:pt idx="20">
                  <c:v>-75</c:v>
                </c:pt>
                <c:pt idx="21">
                  <c:v>-74</c:v>
                </c:pt>
                <c:pt idx="22">
                  <c:v>-73</c:v>
                </c:pt>
                <c:pt idx="23">
                  <c:v>-70</c:v>
                </c:pt>
                <c:pt idx="24">
                  <c:v>-61</c:v>
                </c:pt>
                <c:pt idx="25">
                  <c:v>-72</c:v>
                </c:pt>
                <c:pt idx="26">
                  <c:v>-48</c:v>
                </c:pt>
                <c:pt idx="27">
                  <c:v>-59</c:v>
                </c:pt>
                <c:pt idx="28">
                  <c:v>-49</c:v>
                </c:pt>
                <c:pt idx="29">
                  <c:v>-47</c:v>
                </c:pt>
                <c:pt idx="30">
                  <c:v>-37</c:v>
                </c:pt>
                <c:pt idx="31">
                  <c:v>-23</c:v>
                </c:pt>
                <c:pt idx="32">
                  <c:v>-35</c:v>
                </c:pt>
                <c:pt idx="33">
                  <c:v>-25</c:v>
                </c:pt>
                <c:pt idx="34">
                  <c:v>-21</c:v>
                </c:pt>
                <c:pt idx="35">
                  <c:v>-22</c:v>
                </c:pt>
                <c:pt idx="36">
                  <c:v>-20</c:v>
                </c:pt>
                <c:pt idx="37">
                  <c:v>-13</c:v>
                </c:pt>
                <c:pt idx="38">
                  <c:v>-15</c:v>
                </c:pt>
                <c:pt idx="39">
                  <c:v>-12</c:v>
                </c:pt>
                <c:pt idx="40">
                  <c:v>-12</c:v>
                </c:pt>
                <c:pt idx="41">
                  <c:v>-11</c:v>
                </c:pt>
                <c:pt idx="42">
                  <c:v>-7</c:v>
                </c:pt>
                <c:pt idx="43">
                  <c:v>-2</c:v>
                </c:pt>
                <c:pt idx="44">
                  <c:v>-5</c:v>
                </c:pt>
                <c:pt idx="45">
                  <c:v>-2</c:v>
                </c:pt>
                <c:pt idx="46">
                  <c:v>-2</c:v>
                </c:pt>
              </c:numCache>
            </c:numRef>
          </c:val>
        </c:ser>
        <c:ser>
          <c:idx val="0"/>
          <c:order val="1"/>
          <c:tx>
            <c:strRef>
              <c:f>Feuil2!$C$2</c:f>
              <c:strCache>
                <c:ptCount val="1"/>
                <c:pt idx="0">
                  <c:v>Femmes</c:v>
                </c:pt>
              </c:strCache>
            </c:strRef>
          </c:tx>
          <c:invertIfNegative val="0"/>
          <c:cat>
            <c:numRef>
              <c:f>Feuil2!$A$3:$A$49</c:f>
              <c:numCache>
                <c:formatCode>General</c:formatCode>
                <c:ptCount val="47"/>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numCache>
            </c:numRef>
          </c:cat>
          <c:val>
            <c:numRef>
              <c:f>Feuil2!$C$3:$C$49</c:f>
              <c:numCache>
                <c:formatCode>General</c:formatCode>
                <c:ptCount val="47"/>
                <c:pt idx="13">
                  <c:v>1</c:v>
                </c:pt>
                <c:pt idx="14">
                  <c:v>3</c:v>
                </c:pt>
                <c:pt idx="15">
                  <c:v>8</c:v>
                </c:pt>
                <c:pt idx="16">
                  <c:v>5</c:v>
                </c:pt>
                <c:pt idx="17">
                  <c:v>14</c:v>
                </c:pt>
                <c:pt idx="18">
                  <c:v>22</c:v>
                </c:pt>
                <c:pt idx="19">
                  <c:v>23</c:v>
                </c:pt>
                <c:pt idx="20">
                  <c:v>28</c:v>
                </c:pt>
                <c:pt idx="21">
                  <c:v>36</c:v>
                </c:pt>
                <c:pt idx="22">
                  <c:v>29</c:v>
                </c:pt>
                <c:pt idx="23">
                  <c:v>38</c:v>
                </c:pt>
                <c:pt idx="24">
                  <c:v>43</c:v>
                </c:pt>
                <c:pt idx="25">
                  <c:v>48</c:v>
                </c:pt>
                <c:pt idx="26">
                  <c:v>28</c:v>
                </c:pt>
                <c:pt idx="27">
                  <c:v>36</c:v>
                </c:pt>
                <c:pt idx="28">
                  <c:v>25</c:v>
                </c:pt>
                <c:pt idx="29">
                  <c:v>30</c:v>
                </c:pt>
                <c:pt idx="30">
                  <c:v>34</c:v>
                </c:pt>
                <c:pt idx="31">
                  <c:v>28</c:v>
                </c:pt>
                <c:pt idx="32">
                  <c:v>22</c:v>
                </c:pt>
                <c:pt idx="33">
                  <c:v>19</c:v>
                </c:pt>
                <c:pt idx="34">
                  <c:v>20</c:v>
                </c:pt>
                <c:pt idx="35">
                  <c:v>18</c:v>
                </c:pt>
                <c:pt idx="36">
                  <c:v>14</c:v>
                </c:pt>
                <c:pt idx="37">
                  <c:v>9</c:v>
                </c:pt>
                <c:pt idx="38">
                  <c:v>11</c:v>
                </c:pt>
                <c:pt idx="39">
                  <c:v>5</c:v>
                </c:pt>
                <c:pt idx="40">
                  <c:v>3</c:v>
                </c:pt>
                <c:pt idx="41">
                  <c:v>5</c:v>
                </c:pt>
                <c:pt idx="42">
                  <c:v>3</c:v>
                </c:pt>
                <c:pt idx="43">
                  <c:v>2</c:v>
                </c:pt>
                <c:pt idx="44">
                  <c:v>1</c:v>
                </c:pt>
                <c:pt idx="45">
                  <c:v>3</c:v>
                </c:pt>
                <c:pt idx="46">
                  <c:v>1</c:v>
                </c:pt>
              </c:numCache>
            </c:numRef>
          </c:val>
        </c:ser>
        <c:dLbls>
          <c:showLegendKey val="0"/>
          <c:showVal val="0"/>
          <c:showCatName val="0"/>
          <c:showSerName val="0"/>
          <c:showPercent val="0"/>
          <c:showBubbleSize val="0"/>
        </c:dLbls>
        <c:gapWidth val="150"/>
        <c:overlap val="100"/>
        <c:axId val="106261888"/>
        <c:axId val="106268160"/>
      </c:barChart>
      <c:catAx>
        <c:axId val="106261888"/>
        <c:scaling>
          <c:orientation val="minMax"/>
        </c:scaling>
        <c:delete val="0"/>
        <c:axPos val="l"/>
        <c:title>
          <c:tx>
            <c:rich>
              <a:bodyPr rot="-180000" vert="horz"/>
              <a:lstStyle/>
              <a:p>
                <a:pPr algn="ctr">
                  <a:defRPr sz="900" b="1" i="0" u="none" strike="noStrike" baseline="0">
                    <a:solidFill>
                      <a:srgbClr val="000000"/>
                    </a:solidFill>
                    <a:latin typeface="Times New Roman"/>
                    <a:ea typeface="Times New Roman"/>
                    <a:cs typeface="Times New Roman"/>
                  </a:defRPr>
                </a:pPr>
                <a:r>
                  <a:rPr lang="fr-FR"/>
                  <a:t>Ages</a:t>
                </a:r>
              </a:p>
            </c:rich>
          </c:tx>
          <c:layout>
            <c:manualLayout>
              <c:xMode val="edge"/>
              <c:yMode val="edge"/>
              <c:x val="2.1541409293710824E-2"/>
              <c:y val="0.16145566443692971"/>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Times New Roman"/>
                <a:ea typeface="Times New Roman"/>
                <a:cs typeface="Times New Roman"/>
              </a:defRPr>
            </a:pPr>
            <a:endParaRPr lang="fr-FR"/>
          </a:p>
        </c:txPr>
        <c:crossAx val="106268160"/>
        <c:crosses val="autoZero"/>
        <c:auto val="1"/>
        <c:lblAlgn val="ctr"/>
        <c:lblOffset val="100"/>
        <c:tickLblSkip val="2"/>
        <c:tickMarkSkip val="1"/>
        <c:noMultiLvlLbl val="0"/>
      </c:catAx>
      <c:valAx>
        <c:axId val="106268160"/>
        <c:scaling>
          <c:orientation val="minMax"/>
          <c:max val="50"/>
          <c:min val="-80"/>
        </c:scaling>
        <c:delete val="0"/>
        <c:axPos val="b"/>
        <c:title>
          <c:tx>
            <c:rich>
              <a:bodyPr/>
              <a:lstStyle/>
              <a:p>
                <a:pPr>
                  <a:defRPr sz="1100" b="1" i="0" u="none" strike="noStrike" baseline="0">
                    <a:solidFill>
                      <a:srgbClr val="000000"/>
                    </a:solidFill>
                    <a:latin typeface="Times New Roman"/>
                    <a:ea typeface="Times New Roman"/>
                    <a:cs typeface="Times New Roman"/>
                  </a:defRPr>
                </a:pPr>
                <a:r>
                  <a:rPr lang="fr-FR"/>
                  <a:t>Effectifs</a:t>
                </a:r>
              </a:p>
            </c:rich>
          </c:tx>
          <c:layout>
            <c:manualLayout>
              <c:xMode val="edge"/>
              <c:yMode val="edge"/>
              <c:x val="0.8975794016477957"/>
              <c:y val="0.93928747151120207"/>
            </c:manualLayout>
          </c:layout>
          <c:overlay val="0"/>
          <c:spPr>
            <a:noFill/>
            <a:ln w="25400">
              <a:noFill/>
            </a:ln>
          </c:spPr>
        </c:title>
        <c:numFmt formatCode="0;[Black]0" sourceLinked="0"/>
        <c:majorTickMark val="cross"/>
        <c:minorTickMark val="cross"/>
        <c:tickLblPos val="low"/>
        <c:spPr>
          <a:ln w="3175">
            <a:solidFill>
              <a:srgbClr val="000000"/>
            </a:solidFill>
            <a:prstDash val="solid"/>
          </a:ln>
        </c:spPr>
        <c:txPr>
          <a:bodyPr rot="-120000" vert="horz"/>
          <a:lstStyle/>
          <a:p>
            <a:pPr>
              <a:defRPr sz="1000" b="1" i="0" u="none" strike="noStrike" baseline="0">
                <a:solidFill>
                  <a:srgbClr val="000000"/>
                </a:solidFill>
                <a:latin typeface="Times New Roman"/>
                <a:ea typeface="Times New Roman"/>
                <a:cs typeface="Times New Roman"/>
              </a:defRPr>
            </a:pPr>
            <a:endParaRPr lang="fr-FR"/>
          </a:p>
        </c:txPr>
        <c:crossAx val="106261888"/>
        <c:crosses val="autoZero"/>
        <c:crossBetween val="between"/>
        <c:majorUnit val="10"/>
        <c:minorUnit val="2"/>
      </c:valAx>
      <c:spPr>
        <a:solidFill>
          <a:srgbClr val="FFFFFF"/>
        </a:solidFill>
        <a:ln w="25400">
          <a:noFill/>
        </a:ln>
      </c:spPr>
    </c:plotArea>
    <c:legend>
      <c:legendPos val="r"/>
      <c:layout>
        <c:manualLayout>
          <c:xMode val="edge"/>
          <c:yMode val="edge"/>
          <c:x val="0.57072338147765778"/>
          <c:y val="0.94576210105398251"/>
          <c:w val="5.5535989635131129E-2"/>
          <c:h val="5.423789894601741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Times New Roman"/>
              <a:ea typeface="Times New Roman"/>
              <a:cs typeface="Times New Roman"/>
            </a:defRPr>
          </a:pPr>
          <a:endParaRPr lang="fr-F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850393659" l="0.78740157480314954" r="0.78740157480314954" t="0.39370078740157488" header="0.51181102362204722" footer="0.51181102362204722"/>
    <c:pageSetup paperSize="9" firstPageNumber="0"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Times New Roman"/>
                <a:ea typeface="Times New Roman"/>
                <a:cs typeface="Times New Roman"/>
              </a:defRPr>
            </a:pPr>
            <a:r>
              <a:rPr lang="fr-FR" sz="1100" b="1" i="0" u="none" strike="noStrike" baseline="0">
                <a:solidFill>
                  <a:srgbClr val="000000"/>
                </a:solidFill>
                <a:latin typeface="Times New Roman"/>
                <a:cs typeface="Times New Roman"/>
              </a:rPr>
              <a:t>Pyramide des âges des individus qualifiés </a:t>
            </a:r>
            <a:endParaRPr lang="fr-FR" sz="1100" b="0" i="0" u="none" strike="noStrike" baseline="0">
              <a:solidFill>
                <a:srgbClr val="000000"/>
              </a:solidFill>
              <a:latin typeface="Times New Roman"/>
              <a:cs typeface="Times New Roman"/>
            </a:endParaRP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Times New Roman"/>
                <a:ea typeface="Times New Roman"/>
                <a:cs typeface="Times New Roman"/>
              </a:defRPr>
            </a:pPr>
            <a:r>
              <a:rPr lang="fr-FR" sz="1000" b="1" i="0" u="sng" strike="noStrike" baseline="0">
                <a:solidFill>
                  <a:srgbClr val="FF0000"/>
                </a:solidFill>
                <a:latin typeface="Times New Roman"/>
                <a:cs typeface="Times New Roman"/>
              </a:rPr>
              <a:t>MAITRE DE CONF</a:t>
            </a:r>
            <a:r>
              <a:rPr lang="fr-FR" sz="1000" b="1" u="sng">
                <a:solidFill>
                  <a:srgbClr val="FF0000"/>
                </a:solidFill>
              </a:rPr>
              <a:t>É</a:t>
            </a:r>
            <a:r>
              <a:rPr lang="fr-FR" sz="1000" b="1" i="0" u="sng" strike="noStrike" baseline="0">
                <a:solidFill>
                  <a:srgbClr val="FF0000"/>
                </a:solidFill>
                <a:latin typeface="Times New Roman"/>
                <a:cs typeface="Times New Roman"/>
              </a:rPr>
              <a:t>RENCES</a:t>
            </a:r>
            <a:endParaRPr lang="fr-FR" sz="1100" b="1" i="0" u="none" strike="noStrike" baseline="0">
              <a:solidFill>
                <a:srgbClr val="FF0000"/>
              </a:solidFill>
              <a:latin typeface="Times New Roman"/>
              <a:cs typeface="Times New Roman"/>
            </a:endParaRP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Times New Roman"/>
                <a:ea typeface="Times New Roman"/>
                <a:cs typeface="Times New Roman"/>
              </a:defRPr>
            </a:pPr>
            <a:r>
              <a:rPr lang="fr-FR" sz="1000" b="1" i="0" u="none" strike="noStrike" baseline="0">
                <a:solidFill>
                  <a:srgbClr val="000000"/>
                </a:solidFill>
                <a:latin typeface="Times New Roman"/>
                <a:cs typeface="Times New Roman"/>
              </a:rPr>
              <a:t>au titre de l'année 2015 et </a:t>
            </a:r>
            <a:r>
              <a:rPr lang="fr-FR" sz="1100" b="1" i="0" u="none" strike="noStrike" baseline="0">
                <a:solidFill>
                  <a:srgbClr val="000000"/>
                </a:solidFill>
                <a:latin typeface="Times New Roman"/>
                <a:cs typeface="Times New Roman"/>
              </a:rPr>
              <a:t>par sexe</a:t>
            </a:r>
          </a:p>
        </c:rich>
      </c:tx>
      <c:layout>
        <c:manualLayout>
          <c:xMode val="edge"/>
          <c:yMode val="edge"/>
          <c:x val="0.32556102362205103"/>
          <c:y val="2.7094877029260746E-2"/>
        </c:manualLayout>
      </c:layout>
      <c:overlay val="0"/>
      <c:spPr>
        <a:noFill/>
        <a:ln w="25400">
          <a:noFill/>
        </a:ln>
      </c:spPr>
    </c:title>
    <c:autoTitleDeleted val="0"/>
    <c:plotArea>
      <c:layout>
        <c:manualLayout>
          <c:layoutTarget val="inner"/>
          <c:xMode val="edge"/>
          <c:yMode val="edge"/>
          <c:x val="5.3370341569747057E-2"/>
          <c:y val="0.18715815327162424"/>
          <c:w val="0.91555097837281152"/>
          <c:h val="0.7044656297039581"/>
        </c:manualLayout>
      </c:layout>
      <c:barChart>
        <c:barDir val="bar"/>
        <c:grouping val="stacked"/>
        <c:varyColors val="0"/>
        <c:ser>
          <c:idx val="2"/>
          <c:order val="0"/>
          <c:tx>
            <c:strRef>
              <c:f>Feuil2!$F$2</c:f>
              <c:strCache>
                <c:ptCount val="1"/>
                <c:pt idx="0">
                  <c:v>Hommes</c:v>
                </c:pt>
              </c:strCache>
            </c:strRef>
          </c:tx>
          <c:invertIfNegative val="0"/>
          <c:cat>
            <c:numRef>
              <c:f>Feuil2!$E$3:$E$49</c:f>
              <c:numCache>
                <c:formatCode>General</c:formatCode>
                <c:ptCount val="47"/>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numCache>
            </c:numRef>
          </c:cat>
          <c:val>
            <c:numRef>
              <c:f>Feuil2!$F$3:$F$49</c:f>
              <c:numCache>
                <c:formatCode>General</c:formatCode>
                <c:ptCount val="47"/>
                <c:pt idx="5">
                  <c:v>-2</c:v>
                </c:pt>
                <c:pt idx="6">
                  <c:v>-6</c:v>
                </c:pt>
                <c:pt idx="7">
                  <c:v>-79</c:v>
                </c:pt>
                <c:pt idx="8">
                  <c:v>-241</c:v>
                </c:pt>
                <c:pt idx="9">
                  <c:v>-331</c:v>
                </c:pt>
                <c:pt idx="10">
                  <c:v>-376</c:v>
                </c:pt>
                <c:pt idx="11">
                  <c:v>-319</c:v>
                </c:pt>
                <c:pt idx="12">
                  <c:v>-316</c:v>
                </c:pt>
                <c:pt idx="13">
                  <c:v>-262</c:v>
                </c:pt>
                <c:pt idx="14">
                  <c:v>-241</c:v>
                </c:pt>
                <c:pt idx="15">
                  <c:v>-239</c:v>
                </c:pt>
                <c:pt idx="16">
                  <c:v>-161</c:v>
                </c:pt>
                <c:pt idx="17">
                  <c:v>-149</c:v>
                </c:pt>
                <c:pt idx="18">
                  <c:v>-135</c:v>
                </c:pt>
                <c:pt idx="19">
                  <c:v>-100</c:v>
                </c:pt>
                <c:pt idx="20">
                  <c:v>-75</c:v>
                </c:pt>
                <c:pt idx="21">
                  <c:v>-67</c:v>
                </c:pt>
                <c:pt idx="22">
                  <c:v>-52</c:v>
                </c:pt>
                <c:pt idx="23">
                  <c:v>-48</c:v>
                </c:pt>
                <c:pt idx="24">
                  <c:v>-52</c:v>
                </c:pt>
                <c:pt idx="25">
                  <c:v>-47</c:v>
                </c:pt>
                <c:pt idx="26">
                  <c:v>-32</c:v>
                </c:pt>
                <c:pt idx="27">
                  <c:v>-34</c:v>
                </c:pt>
                <c:pt idx="28">
                  <c:v>-26</c:v>
                </c:pt>
                <c:pt idx="29">
                  <c:v>-18</c:v>
                </c:pt>
                <c:pt idx="30">
                  <c:v>-11</c:v>
                </c:pt>
                <c:pt idx="31">
                  <c:v>-19</c:v>
                </c:pt>
                <c:pt idx="32">
                  <c:v>-15</c:v>
                </c:pt>
                <c:pt idx="33">
                  <c:v>-12</c:v>
                </c:pt>
                <c:pt idx="34">
                  <c:v>-10</c:v>
                </c:pt>
                <c:pt idx="35">
                  <c:v>-9</c:v>
                </c:pt>
                <c:pt idx="36">
                  <c:v>-10</c:v>
                </c:pt>
                <c:pt idx="37">
                  <c:v>-3</c:v>
                </c:pt>
                <c:pt idx="38">
                  <c:v>-5</c:v>
                </c:pt>
                <c:pt idx="39">
                  <c:v>-4</c:v>
                </c:pt>
                <c:pt idx="40">
                  <c:v>-2</c:v>
                </c:pt>
                <c:pt idx="41">
                  <c:v>-3</c:v>
                </c:pt>
                <c:pt idx="42">
                  <c:v>-4</c:v>
                </c:pt>
                <c:pt idx="43">
                  <c:v>-1</c:v>
                </c:pt>
                <c:pt idx="44">
                  <c:v>-1</c:v>
                </c:pt>
              </c:numCache>
            </c:numRef>
          </c:val>
        </c:ser>
        <c:ser>
          <c:idx val="0"/>
          <c:order val="1"/>
          <c:tx>
            <c:strRef>
              <c:f>Feuil2!$G$2</c:f>
              <c:strCache>
                <c:ptCount val="1"/>
                <c:pt idx="0">
                  <c:v>Femmes</c:v>
                </c:pt>
              </c:strCache>
            </c:strRef>
          </c:tx>
          <c:invertIfNegative val="0"/>
          <c:cat>
            <c:numRef>
              <c:f>Feuil2!$E$3:$E$49</c:f>
              <c:numCache>
                <c:formatCode>General</c:formatCode>
                <c:ptCount val="47"/>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numCache>
            </c:numRef>
          </c:cat>
          <c:val>
            <c:numRef>
              <c:f>Feuil2!$G$3:$G$49</c:f>
              <c:numCache>
                <c:formatCode>General</c:formatCode>
                <c:ptCount val="47"/>
                <c:pt idx="0">
                  <c:v>1</c:v>
                </c:pt>
                <c:pt idx="6">
                  <c:v>4</c:v>
                </c:pt>
                <c:pt idx="7">
                  <c:v>57</c:v>
                </c:pt>
                <c:pt idx="8">
                  <c:v>149</c:v>
                </c:pt>
                <c:pt idx="9">
                  <c:v>255</c:v>
                </c:pt>
                <c:pt idx="10">
                  <c:v>276</c:v>
                </c:pt>
                <c:pt idx="11">
                  <c:v>271</c:v>
                </c:pt>
                <c:pt idx="12">
                  <c:v>299</c:v>
                </c:pt>
                <c:pt idx="13">
                  <c:v>236</c:v>
                </c:pt>
                <c:pt idx="14">
                  <c:v>202</c:v>
                </c:pt>
                <c:pt idx="15">
                  <c:v>197</c:v>
                </c:pt>
                <c:pt idx="16">
                  <c:v>154</c:v>
                </c:pt>
                <c:pt idx="17">
                  <c:v>135</c:v>
                </c:pt>
                <c:pt idx="18">
                  <c:v>132</c:v>
                </c:pt>
                <c:pt idx="19">
                  <c:v>89</c:v>
                </c:pt>
                <c:pt idx="20">
                  <c:v>65</c:v>
                </c:pt>
                <c:pt idx="21">
                  <c:v>76</c:v>
                </c:pt>
                <c:pt idx="22">
                  <c:v>60</c:v>
                </c:pt>
                <c:pt idx="23">
                  <c:v>40</c:v>
                </c:pt>
                <c:pt idx="24">
                  <c:v>46</c:v>
                </c:pt>
                <c:pt idx="25">
                  <c:v>25</c:v>
                </c:pt>
                <c:pt idx="26">
                  <c:v>24</c:v>
                </c:pt>
                <c:pt idx="27">
                  <c:v>20</c:v>
                </c:pt>
                <c:pt idx="28">
                  <c:v>28</c:v>
                </c:pt>
                <c:pt idx="29">
                  <c:v>18</c:v>
                </c:pt>
                <c:pt idx="30">
                  <c:v>18</c:v>
                </c:pt>
                <c:pt idx="31">
                  <c:v>15</c:v>
                </c:pt>
                <c:pt idx="32">
                  <c:v>20</c:v>
                </c:pt>
                <c:pt idx="33">
                  <c:v>9</c:v>
                </c:pt>
                <c:pt idx="34">
                  <c:v>9</c:v>
                </c:pt>
                <c:pt idx="35">
                  <c:v>15</c:v>
                </c:pt>
                <c:pt idx="36">
                  <c:v>11</c:v>
                </c:pt>
                <c:pt idx="37">
                  <c:v>4</c:v>
                </c:pt>
                <c:pt idx="38">
                  <c:v>3</c:v>
                </c:pt>
                <c:pt idx="39">
                  <c:v>3</c:v>
                </c:pt>
                <c:pt idx="40">
                  <c:v>4</c:v>
                </c:pt>
                <c:pt idx="41">
                  <c:v>2</c:v>
                </c:pt>
                <c:pt idx="42">
                  <c:v>1</c:v>
                </c:pt>
                <c:pt idx="43">
                  <c:v>1</c:v>
                </c:pt>
                <c:pt idx="44">
                  <c:v>1</c:v>
                </c:pt>
                <c:pt idx="45">
                  <c:v>1</c:v>
                </c:pt>
              </c:numCache>
            </c:numRef>
          </c:val>
        </c:ser>
        <c:dLbls>
          <c:showLegendKey val="0"/>
          <c:showVal val="0"/>
          <c:showCatName val="0"/>
          <c:showSerName val="0"/>
          <c:showPercent val="0"/>
          <c:showBubbleSize val="0"/>
        </c:dLbls>
        <c:gapWidth val="150"/>
        <c:overlap val="100"/>
        <c:axId val="106337408"/>
        <c:axId val="106339328"/>
      </c:barChart>
      <c:catAx>
        <c:axId val="106337408"/>
        <c:scaling>
          <c:orientation val="minMax"/>
        </c:scaling>
        <c:delete val="0"/>
        <c:axPos val="l"/>
        <c:title>
          <c:tx>
            <c:rich>
              <a:bodyPr rot="-180000" vert="horz"/>
              <a:lstStyle/>
              <a:p>
                <a:pPr algn="ctr">
                  <a:defRPr sz="900" b="1" i="0" u="none" strike="noStrike" baseline="0">
                    <a:solidFill>
                      <a:srgbClr val="000000"/>
                    </a:solidFill>
                    <a:latin typeface="Times New Roman"/>
                    <a:ea typeface="Times New Roman"/>
                    <a:cs typeface="Times New Roman"/>
                  </a:defRPr>
                </a:pPr>
                <a:r>
                  <a:rPr lang="fr-FR"/>
                  <a:t>Ages</a:t>
                </a:r>
              </a:p>
            </c:rich>
          </c:tx>
          <c:layout>
            <c:manualLayout>
              <c:xMode val="edge"/>
              <c:yMode val="edge"/>
              <c:x val="1.3102216389617985E-2"/>
              <c:y val="0.15215271702148342"/>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Times New Roman"/>
                <a:ea typeface="Times New Roman"/>
                <a:cs typeface="Times New Roman"/>
              </a:defRPr>
            </a:pPr>
            <a:endParaRPr lang="fr-FR"/>
          </a:p>
        </c:txPr>
        <c:crossAx val="106339328"/>
        <c:crosses val="autoZero"/>
        <c:auto val="1"/>
        <c:lblAlgn val="ctr"/>
        <c:lblOffset val="100"/>
        <c:tickLblSkip val="2"/>
        <c:tickMarkSkip val="1"/>
        <c:noMultiLvlLbl val="0"/>
      </c:catAx>
      <c:valAx>
        <c:axId val="106339328"/>
        <c:scaling>
          <c:orientation val="minMax"/>
          <c:max val="300"/>
          <c:min val="-400"/>
        </c:scaling>
        <c:delete val="0"/>
        <c:axPos val="b"/>
        <c:title>
          <c:tx>
            <c:rich>
              <a:bodyPr/>
              <a:lstStyle/>
              <a:p>
                <a:pPr>
                  <a:defRPr sz="1100" b="1" i="0" u="none" strike="noStrike" baseline="0">
                    <a:solidFill>
                      <a:srgbClr val="000000"/>
                    </a:solidFill>
                    <a:latin typeface="Times New Roman"/>
                    <a:ea typeface="Times New Roman"/>
                    <a:cs typeface="Times New Roman"/>
                  </a:defRPr>
                </a:pPr>
                <a:r>
                  <a:rPr lang="fr-FR"/>
                  <a:t>Effectifs</a:t>
                </a:r>
              </a:p>
            </c:rich>
          </c:tx>
          <c:layout>
            <c:manualLayout>
              <c:xMode val="edge"/>
              <c:yMode val="edge"/>
              <c:x val="0.90136252065713363"/>
              <c:y val="0.93528142315543894"/>
            </c:manualLayout>
          </c:layout>
          <c:overlay val="0"/>
          <c:spPr>
            <a:noFill/>
            <a:ln w="25400">
              <a:noFill/>
            </a:ln>
          </c:spPr>
        </c:title>
        <c:numFmt formatCode="0;[Black]0" sourceLinked="0"/>
        <c:majorTickMark val="cross"/>
        <c:minorTickMark val="cross"/>
        <c:tickLblPos val="low"/>
        <c:spPr>
          <a:ln w="3175">
            <a:solidFill>
              <a:srgbClr val="000000"/>
            </a:solidFill>
            <a:prstDash val="solid"/>
          </a:ln>
        </c:spPr>
        <c:txPr>
          <a:bodyPr rot="-120000" vert="horz"/>
          <a:lstStyle/>
          <a:p>
            <a:pPr>
              <a:defRPr sz="1000" b="1" i="0" u="none" strike="noStrike" baseline="0">
                <a:solidFill>
                  <a:srgbClr val="000000"/>
                </a:solidFill>
                <a:latin typeface="Times New Roman"/>
                <a:ea typeface="Times New Roman"/>
                <a:cs typeface="Times New Roman"/>
              </a:defRPr>
            </a:pPr>
            <a:endParaRPr lang="fr-FR"/>
          </a:p>
        </c:txPr>
        <c:crossAx val="106337408"/>
        <c:crosses val="autoZero"/>
        <c:crossBetween val="between"/>
        <c:majorUnit val="100"/>
      </c:valAx>
      <c:spPr>
        <a:solidFill>
          <a:srgbClr val="FFFFFF"/>
        </a:solidFill>
        <a:ln w="25400">
          <a:noFill/>
        </a:ln>
      </c:spPr>
    </c:plotArea>
    <c:legend>
      <c:legendPos val="r"/>
      <c:layout>
        <c:manualLayout>
          <c:xMode val="edge"/>
          <c:yMode val="edge"/>
          <c:x val="0.50700495771361909"/>
          <c:y val="0.93535530280937162"/>
          <c:w val="5.5667219505854196E-2"/>
          <c:h val="5.3250328656918283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Times New Roman"/>
              <a:ea typeface="Times New Roman"/>
              <a:cs typeface="Times New Roman"/>
            </a:defRPr>
          </a:pPr>
          <a:endParaRPr lang="fr-F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fr-FR"/>
    </a:p>
  </c:txPr>
  <c:printSettings>
    <c:headerFooter alignWithMargins="0">
      <c:oddHeader>&amp;LDGRH A1-1&amp;RLe 23 mars 2010</c:oddHeader>
      <c:oddFooter>&amp;C&amp;8Source: GESUP2, DGRH A&amp;R&amp;P</c:oddFooter>
    </c:headerFooter>
    <c:pageMargins b="0.98425196850393659" l="0.78740157480314954" r="0.78740157480314954" t="0.98425196850393659" header="0.51181102362204722" footer="0.51181102362204722"/>
    <c:pageSetup paperSize="9" firstPageNumber="0"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4.gif"/></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47625</xdr:rowOff>
    </xdr:from>
    <xdr:to>
      <xdr:col>9</xdr:col>
      <xdr:colOff>0</xdr:colOff>
      <xdr:row>35</xdr:row>
      <xdr:rowOff>247650</xdr:rowOff>
    </xdr:to>
    <xdr:sp macro="" textlink="">
      <xdr:nvSpPr>
        <xdr:cNvPr id="1235" name="Rectangle 1"/>
        <xdr:cNvSpPr>
          <a:spLocks noChangeArrowheads="1"/>
        </xdr:cNvSpPr>
      </xdr:nvSpPr>
      <xdr:spPr bwMode="auto">
        <a:xfrm>
          <a:off x="685800" y="3800475"/>
          <a:ext cx="5486400" cy="1200150"/>
        </a:xfrm>
        <a:prstGeom prst="rect">
          <a:avLst/>
        </a:prstGeom>
        <a:noFill/>
        <a:ln w="25560">
          <a:solidFill>
            <a:srgbClr val="F79646"/>
          </a:solidFill>
          <a:miter lim="800000"/>
          <a:headEnd/>
          <a:tailEnd/>
        </a:ln>
      </xdr:spPr>
    </xdr:sp>
    <xdr:clientData/>
  </xdr:twoCellAnchor>
  <xdr:twoCellAnchor editAs="oneCell">
    <xdr:from>
      <xdr:col>3</xdr:col>
      <xdr:colOff>552450</xdr:colOff>
      <xdr:row>0</xdr:row>
      <xdr:rowOff>0</xdr:rowOff>
    </xdr:from>
    <xdr:to>
      <xdr:col>5</xdr:col>
      <xdr:colOff>308708</xdr:colOff>
      <xdr:row>3</xdr:row>
      <xdr:rowOff>101786</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609850" y="0"/>
          <a:ext cx="1127858" cy="682811"/>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238125</xdr:colOff>
          <xdr:row>8</xdr:row>
          <xdr:rowOff>0</xdr:rowOff>
        </xdr:from>
        <xdr:to>
          <xdr:col>0</xdr:col>
          <xdr:colOff>590550</xdr:colOff>
          <xdr:row>9</xdr:row>
          <xdr:rowOff>114300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266700</xdr:colOff>
      <xdr:row>32</xdr:row>
      <xdr:rowOff>9525</xdr:rowOff>
    </xdr:from>
    <xdr:to>
      <xdr:col>9</xdr:col>
      <xdr:colOff>466725</xdr:colOff>
      <xdr:row>35</xdr:row>
      <xdr:rowOff>57150</xdr:rowOff>
    </xdr:to>
    <xdr:sp macro="" textlink="">
      <xdr:nvSpPr>
        <xdr:cNvPr id="12499" name="Rectangle 1"/>
        <xdr:cNvSpPr>
          <a:spLocks noChangeArrowheads="1"/>
        </xdr:cNvSpPr>
      </xdr:nvSpPr>
      <xdr:spPr bwMode="auto">
        <a:xfrm>
          <a:off x="266700" y="3924300"/>
          <a:ext cx="6372225" cy="1304925"/>
        </a:xfrm>
        <a:prstGeom prst="rect">
          <a:avLst/>
        </a:prstGeom>
        <a:noFill/>
        <a:ln w="25560">
          <a:solidFill>
            <a:srgbClr val="F79646"/>
          </a:solidFill>
          <a:miter lim="800000"/>
          <a:headEnd/>
          <a:tailEnd/>
        </a:ln>
      </xdr:spPr>
    </xdr:sp>
    <xdr:clientData/>
  </xdr:twoCellAnchor>
  <xdr:twoCellAnchor editAs="oneCell">
    <xdr:from>
      <xdr:col>3</xdr:col>
      <xdr:colOff>400050</xdr:colOff>
      <xdr:row>0</xdr:row>
      <xdr:rowOff>9525</xdr:rowOff>
    </xdr:from>
    <xdr:to>
      <xdr:col>5</xdr:col>
      <xdr:colOff>168501</xdr:colOff>
      <xdr:row>3</xdr:row>
      <xdr:rowOff>123504</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457450" y="9525"/>
          <a:ext cx="1140051" cy="6950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647701</xdr:colOff>
      <xdr:row>48</xdr:row>
      <xdr:rowOff>0</xdr:rowOff>
    </xdr:from>
    <xdr:to>
      <xdr:col>8</xdr:col>
      <xdr:colOff>228835</xdr:colOff>
      <xdr:row>51</xdr:row>
      <xdr:rowOff>171450</xdr:rowOff>
    </xdr:to>
    <xdr:pic>
      <xdr:nvPicPr>
        <xdr:cNvPr id="3" name="Image 2" descr="pic01669.gif"/>
        <xdr:cNvPicPr>
          <a:picLocks noChangeAspect="1"/>
        </xdr:cNvPicPr>
      </xdr:nvPicPr>
      <xdr:blipFill>
        <a:blip xmlns:r="http://schemas.openxmlformats.org/officeDocument/2006/relationships" r:embed="rId1" cstate="print"/>
        <a:stretch>
          <a:fillRect/>
        </a:stretch>
      </xdr:blipFill>
      <xdr:spPr>
        <a:xfrm>
          <a:off x="1333501" y="17145000"/>
          <a:ext cx="5689834" cy="1466850"/>
        </a:xfrm>
        <a:prstGeom prst="rect">
          <a:avLst/>
        </a:prstGeom>
      </xdr:spPr>
    </xdr:pic>
    <xdr:clientData/>
  </xdr:twoCellAnchor>
  <xdr:twoCellAnchor>
    <xdr:from>
      <xdr:col>1</xdr:col>
      <xdr:colOff>393700</xdr:colOff>
      <xdr:row>37</xdr:row>
      <xdr:rowOff>215900</xdr:rowOff>
    </xdr:from>
    <xdr:to>
      <xdr:col>8</xdr:col>
      <xdr:colOff>1011011</xdr:colOff>
      <xdr:row>47</xdr:row>
      <xdr:rowOff>38101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11</xdr:col>
      <xdr:colOff>257175</xdr:colOff>
      <xdr:row>38</xdr:row>
      <xdr:rowOff>19050</xdr:rowOff>
    </xdr:to>
    <xdr:graphicFrame macro="">
      <xdr:nvGraphicFramePr>
        <xdr:cNvPr id="84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1</xdr:row>
      <xdr:rowOff>19050</xdr:rowOff>
    </xdr:from>
    <xdr:to>
      <xdr:col>11</xdr:col>
      <xdr:colOff>485775</xdr:colOff>
      <xdr:row>39</xdr:row>
      <xdr:rowOff>38100</xdr:rowOff>
    </xdr:to>
    <xdr:graphicFrame macro="">
      <xdr:nvGraphicFramePr>
        <xdr:cNvPr id="94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31</xdr:row>
      <xdr:rowOff>0</xdr:rowOff>
    </xdr:from>
    <xdr:to>
      <xdr:col>8</xdr:col>
      <xdr:colOff>676275</xdr:colOff>
      <xdr:row>35</xdr:row>
      <xdr:rowOff>161925</xdr:rowOff>
    </xdr:to>
    <xdr:sp macro="" textlink="">
      <xdr:nvSpPr>
        <xdr:cNvPr id="22739" name="Rectangle 1"/>
        <xdr:cNvSpPr>
          <a:spLocks noChangeArrowheads="1"/>
        </xdr:cNvSpPr>
      </xdr:nvSpPr>
      <xdr:spPr bwMode="auto">
        <a:xfrm>
          <a:off x="685800" y="3733800"/>
          <a:ext cx="5476875" cy="1323975"/>
        </a:xfrm>
        <a:prstGeom prst="rect">
          <a:avLst/>
        </a:prstGeom>
        <a:noFill/>
        <a:ln w="25560">
          <a:solidFill>
            <a:srgbClr val="F79646"/>
          </a:solidFill>
          <a:miter lim="800000"/>
          <a:headEnd/>
          <a:tailEnd/>
        </a:ln>
      </xdr:spPr>
    </xdr:sp>
    <xdr:clientData/>
  </xdr:twoCellAnchor>
  <xdr:twoCellAnchor editAs="oneCell">
    <xdr:from>
      <xdr:col>3</xdr:col>
      <xdr:colOff>428625</xdr:colOff>
      <xdr:row>0</xdr:row>
      <xdr:rowOff>0</xdr:rowOff>
    </xdr:from>
    <xdr:to>
      <xdr:col>5</xdr:col>
      <xdr:colOff>197076</xdr:colOff>
      <xdr:row>3</xdr:row>
      <xdr:rowOff>133029</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486025" y="0"/>
          <a:ext cx="1140051" cy="6950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428625</xdr:colOff>
      <xdr:row>33</xdr:row>
      <xdr:rowOff>19050</xdr:rowOff>
    </xdr:from>
    <xdr:to>
      <xdr:col>8</xdr:col>
      <xdr:colOff>219075</xdr:colOff>
      <xdr:row>35</xdr:row>
      <xdr:rowOff>247650</xdr:rowOff>
    </xdr:to>
    <xdr:sp macro="" textlink="">
      <xdr:nvSpPr>
        <xdr:cNvPr id="26835" name="Rectangle 1"/>
        <xdr:cNvSpPr>
          <a:spLocks noChangeArrowheads="1"/>
        </xdr:cNvSpPr>
      </xdr:nvSpPr>
      <xdr:spPr bwMode="auto">
        <a:xfrm>
          <a:off x="1114425" y="3848100"/>
          <a:ext cx="4591050" cy="809625"/>
        </a:xfrm>
        <a:prstGeom prst="rect">
          <a:avLst/>
        </a:prstGeom>
        <a:noFill/>
        <a:ln w="25560">
          <a:solidFill>
            <a:srgbClr val="F79646"/>
          </a:solidFill>
          <a:miter lim="800000"/>
          <a:headEnd/>
          <a:tailEnd/>
        </a:ln>
      </xdr:spPr>
    </xdr:sp>
    <xdr:clientData/>
  </xdr:twoCellAnchor>
  <xdr:twoCellAnchor editAs="oneCell">
    <xdr:from>
      <xdr:col>3</xdr:col>
      <xdr:colOff>428625</xdr:colOff>
      <xdr:row>0</xdr:row>
      <xdr:rowOff>0</xdr:rowOff>
    </xdr:from>
    <xdr:to>
      <xdr:col>5</xdr:col>
      <xdr:colOff>197076</xdr:colOff>
      <xdr:row>3</xdr:row>
      <xdr:rowOff>133029</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2486025" y="0"/>
          <a:ext cx="1140051" cy="6950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che%20CNU/04-Maquette/Maquette_CNU_V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Promotions\Promos%202009%20pour%20tableaux%20autoprom%20(cab,%20CPCNU,%20etc..)\promos2009%20via%20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EPST95\ENSUP\15_05\STAT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EPST95\ENSUP\15_05\CNRSCRD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ORDINA~1\AppData\Local\Temp\qualif_2013_vc_30306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td\Bureau%20DGRH%20A1-1\QUALIFICATION%202013\qualif%20bilan%20promo%202013_v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RECRUT\recr02\origines\ta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5"/>
      <sheetName val="P6"/>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refreshError="1"/>
      <sheetData sheetId="1">
        <row r="1">
          <cell r="T1" t="str">
            <v>04</v>
          </cell>
          <cell r="U1" t="str">
            <v>01</v>
          </cell>
          <cell r="V1" t="str">
            <v>Droit</v>
          </cell>
        </row>
      </sheetData>
      <sheetData sheetId="2" refreshError="1"/>
      <sheetData sheetId="3" refreshError="1"/>
      <sheetData sheetId="4" refreshError="1"/>
      <sheetData sheetId="5" refreshError="1"/>
      <sheetData sheetId="6" refreshError="1"/>
      <sheetData sheetId="7" refreshError="1"/>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t="str">
            <v>1993</v>
          </cell>
          <cell r="Q1" t="str">
            <v>1998</v>
          </cell>
          <cell r="S1" t="str">
            <v>2003</v>
          </cell>
          <cell r="U1" t="str">
            <v>2008</v>
          </cell>
          <cell r="W1">
            <v>2013</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418</v>
          </cell>
          <cell r="C3">
            <v>699</v>
          </cell>
          <cell r="D3">
            <v>455</v>
          </cell>
          <cell r="E3">
            <v>872</v>
          </cell>
          <cell r="F3">
            <v>482</v>
          </cell>
          <cell r="G3">
            <v>1096</v>
          </cell>
          <cell r="H3">
            <v>558</v>
          </cell>
          <cell r="I3">
            <v>1163</v>
          </cell>
          <cell r="J3">
            <v>580</v>
          </cell>
          <cell r="K3">
            <v>1227</v>
          </cell>
          <cell r="N3" t="str">
            <v>01</v>
          </cell>
          <cell r="O3">
            <v>1033</v>
          </cell>
          <cell r="P3">
            <v>1469</v>
          </cell>
          <cell r="Q3">
            <v>1120</v>
          </cell>
          <cell r="R3">
            <v>1817</v>
          </cell>
          <cell r="S3">
            <v>1220</v>
          </cell>
          <cell r="T3">
            <v>2200</v>
          </cell>
          <cell r="U3">
            <v>1298</v>
          </cell>
          <cell r="V3">
            <v>2366</v>
          </cell>
          <cell r="W3">
            <v>1344</v>
          </cell>
          <cell r="X3">
            <v>2411</v>
          </cell>
        </row>
        <row r="4">
          <cell r="A4" t="str">
            <v>02</v>
          </cell>
          <cell r="B4">
            <v>391</v>
          </cell>
          <cell r="C4">
            <v>515</v>
          </cell>
          <cell r="D4">
            <v>435</v>
          </cell>
          <cell r="E4">
            <v>644</v>
          </cell>
          <cell r="F4">
            <v>492</v>
          </cell>
          <cell r="G4">
            <v>752</v>
          </cell>
          <cell r="H4">
            <v>491</v>
          </cell>
          <cell r="I4">
            <v>810</v>
          </cell>
          <cell r="J4">
            <v>516</v>
          </cell>
          <cell r="K4">
            <v>796</v>
          </cell>
          <cell r="N4" t="str">
            <v>02</v>
          </cell>
          <cell r="O4">
            <v>646</v>
          </cell>
          <cell r="P4">
            <v>1475</v>
          </cell>
          <cell r="Q4">
            <v>782</v>
          </cell>
          <cell r="R4">
            <v>1988</v>
          </cell>
          <cell r="S4">
            <v>914</v>
          </cell>
          <cell r="T4">
            <v>2444</v>
          </cell>
          <cell r="U4">
            <v>946</v>
          </cell>
          <cell r="V4">
            <v>2691</v>
          </cell>
          <cell r="W4">
            <v>966</v>
          </cell>
          <cell r="X4">
            <v>2838</v>
          </cell>
        </row>
        <row r="5">
          <cell r="A5" t="str">
            <v>03</v>
          </cell>
          <cell r="B5">
            <v>127</v>
          </cell>
          <cell r="C5">
            <v>125</v>
          </cell>
          <cell r="D5">
            <v>121</v>
          </cell>
          <cell r="E5">
            <v>137</v>
          </cell>
          <cell r="F5">
            <v>121</v>
          </cell>
          <cell r="G5">
            <v>159</v>
          </cell>
          <cell r="H5">
            <v>122</v>
          </cell>
          <cell r="I5">
            <v>169</v>
          </cell>
          <cell r="J5">
            <v>118</v>
          </cell>
          <cell r="K5">
            <v>158</v>
          </cell>
          <cell r="N5" t="str">
            <v>03</v>
          </cell>
          <cell r="O5">
            <v>1670</v>
          </cell>
          <cell r="P5">
            <v>3384</v>
          </cell>
          <cell r="Q5">
            <v>1733</v>
          </cell>
          <cell r="R5">
            <v>3869</v>
          </cell>
          <cell r="S5">
            <v>1792</v>
          </cell>
          <cell r="T5">
            <v>4343</v>
          </cell>
          <cell r="U5">
            <v>1802</v>
          </cell>
          <cell r="V5">
            <v>4450</v>
          </cell>
          <cell r="W5">
            <v>1762</v>
          </cell>
          <cell r="X5">
            <v>4370</v>
          </cell>
        </row>
        <row r="6">
          <cell r="A6" t="str">
            <v>04</v>
          </cell>
          <cell r="B6">
            <v>97</v>
          </cell>
          <cell r="C6">
            <v>130</v>
          </cell>
          <cell r="D6">
            <v>109</v>
          </cell>
          <cell r="E6">
            <v>164</v>
          </cell>
          <cell r="F6">
            <v>125</v>
          </cell>
          <cell r="G6">
            <v>193</v>
          </cell>
          <cell r="H6">
            <v>127</v>
          </cell>
          <cell r="I6">
            <v>224</v>
          </cell>
          <cell r="J6">
            <v>130</v>
          </cell>
          <cell r="K6">
            <v>230</v>
          </cell>
          <cell r="N6" t="str">
            <v>04</v>
          </cell>
          <cell r="O6">
            <v>1424</v>
          </cell>
          <cell r="P6">
            <v>2410</v>
          </cell>
          <cell r="Q6">
            <v>1606</v>
          </cell>
          <cell r="R6">
            <v>3192</v>
          </cell>
          <cell r="S6">
            <v>1826</v>
          </cell>
          <cell r="T6">
            <v>3811</v>
          </cell>
          <cell r="U6">
            <v>1964</v>
          </cell>
          <cell r="V6">
            <v>4211</v>
          </cell>
          <cell r="W6">
            <v>2085</v>
          </cell>
          <cell r="X6">
            <v>4364</v>
          </cell>
        </row>
        <row r="7">
          <cell r="A7" t="str">
            <v>05</v>
          </cell>
          <cell r="B7">
            <v>428</v>
          </cell>
          <cell r="C7">
            <v>924</v>
          </cell>
          <cell r="D7">
            <v>507</v>
          </cell>
          <cell r="E7">
            <v>1138</v>
          </cell>
          <cell r="F7">
            <v>583</v>
          </cell>
          <cell r="G7">
            <v>1246</v>
          </cell>
          <cell r="H7">
            <v>542</v>
          </cell>
          <cell r="I7">
            <v>1279</v>
          </cell>
          <cell r="J7">
            <v>539</v>
          </cell>
          <cell r="K7">
            <v>1271</v>
          </cell>
          <cell r="N7" t="str">
            <v>05</v>
          </cell>
          <cell r="O7">
            <v>1299</v>
          </cell>
          <cell r="P7">
            <v>2967</v>
          </cell>
          <cell r="Q7">
            <v>1603</v>
          </cell>
          <cell r="R7">
            <v>3753</v>
          </cell>
          <cell r="S7">
            <v>1842</v>
          </cell>
          <cell r="T7">
            <v>4215</v>
          </cell>
          <cell r="U7">
            <v>1979</v>
          </cell>
          <cell r="V7">
            <v>4481</v>
          </cell>
          <cell r="W7">
            <v>2120</v>
          </cell>
          <cell r="X7">
            <v>4481</v>
          </cell>
        </row>
        <row r="8">
          <cell r="A8" t="str">
            <v>06</v>
          </cell>
          <cell r="B8">
            <v>218</v>
          </cell>
          <cell r="C8">
            <v>551</v>
          </cell>
          <cell r="D8">
            <v>275</v>
          </cell>
          <cell r="E8">
            <v>850</v>
          </cell>
          <cell r="F8">
            <v>331</v>
          </cell>
          <cell r="G8">
            <v>1198</v>
          </cell>
          <cell r="H8">
            <v>404</v>
          </cell>
          <cell r="I8">
            <v>1412</v>
          </cell>
          <cell r="J8">
            <v>427</v>
          </cell>
          <cell r="K8">
            <v>1567</v>
          </cell>
          <cell r="N8" t="str">
            <v>06</v>
          </cell>
          <cell r="O8">
            <v>913</v>
          </cell>
          <cell r="P8">
            <v>1543</v>
          </cell>
          <cell r="Q8">
            <v>1005</v>
          </cell>
          <cell r="R8">
            <v>1717</v>
          </cell>
          <cell r="S8">
            <v>976</v>
          </cell>
          <cell r="T8">
            <v>1659</v>
          </cell>
          <cell r="U8">
            <v>931</v>
          </cell>
          <cell r="V8">
            <v>1577</v>
          </cell>
          <cell r="W8">
            <v>920</v>
          </cell>
          <cell r="X8">
            <v>1509</v>
          </cell>
        </row>
        <row r="9">
          <cell r="A9" t="str">
            <v>07</v>
          </cell>
          <cell r="B9">
            <v>175</v>
          </cell>
          <cell r="C9">
            <v>318</v>
          </cell>
          <cell r="D9">
            <v>187</v>
          </cell>
          <cell r="E9">
            <v>401</v>
          </cell>
          <cell r="F9">
            <v>225</v>
          </cell>
          <cell r="G9">
            <v>460</v>
          </cell>
          <cell r="H9">
            <v>240</v>
          </cell>
          <cell r="I9">
            <v>514</v>
          </cell>
          <cell r="J9">
            <v>237</v>
          </cell>
          <cell r="K9">
            <v>529</v>
          </cell>
          <cell r="N9" t="str">
            <v>07</v>
          </cell>
          <cell r="O9">
            <v>1020</v>
          </cell>
          <cell r="P9">
            <v>1786</v>
          </cell>
          <cell r="Q9">
            <v>1115</v>
          </cell>
          <cell r="R9">
            <v>2101</v>
          </cell>
          <cell r="S9">
            <v>1090</v>
          </cell>
          <cell r="T9">
            <v>2202</v>
          </cell>
          <cell r="U9">
            <v>1053</v>
          </cell>
          <cell r="V9">
            <v>2184</v>
          </cell>
          <cell r="W9">
            <v>1059</v>
          </cell>
          <cell r="X9">
            <v>2160</v>
          </cell>
        </row>
        <row r="10">
          <cell r="A10" t="str">
            <v>08</v>
          </cell>
          <cell r="B10">
            <v>141</v>
          </cell>
          <cell r="C10">
            <v>213</v>
          </cell>
          <cell r="D10">
            <v>132</v>
          </cell>
          <cell r="E10">
            <v>215</v>
          </cell>
          <cell r="F10">
            <v>134</v>
          </cell>
          <cell r="G10">
            <v>224</v>
          </cell>
          <cell r="H10">
            <v>129</v>
          </cell>
          <cell r="I10">
            <v>227</v>
          </cell>
          <cell r="J10">
            <v>122</v>
          </cell>
          <cell r="K10">
            <v>217</v>
          </cell>
          <cell r="N10" t="str">
            <v>08</v>
          </cell>
          <cell r="O10">
            <v>376</v>
          </cell>
          <cell r="P10">
            <v>696</v>
          </cell>
          <cell r="Q10">
            <v>391</v>
          </cell>
          <cell r="R10">
            <v>772</v>
          </cell>
          <cell r="S10">
            <v>420</v>
          </cell>
          <cell r="T10">
            <v>812</v>
          </cell>
          <cell r="U10">
            <v>409</v>
          </cell>
          <cell r="V10">
            <v>863</v>
          </cell>
          <cell r="W10">
            <v>442</v>
          </cell>
          <cell r="X10">
            <v>868</v>
          </cell>
        </row>
        <row r="11">
          <cell r="A11" t="str">
            <v>09</v>
          </cell>
          <cell r="B11">
            <v>363</v>
          </cell>
          <cell r="C11">
            <v>555</v>
          </cell>
          <cell r="D11">
            <v>376</v>
          </cell>
          <cell r="E11">
            <v>618</v>
          </cell>
          <cell r="F11">
            <v>400</v>
          </cell>
          <cell r="G11">
            <v>693</v>
          </cell>
          <cell r="H11">
            <v>398</v>
          </cell>
          <cell r="I11">
            <v>669</v>
          </cell>
          <cell r="J11">
            <v>381</v>
          </cell>
          <cell r="K11">
            <v>655</v>
          </cell>
          <cell r="N11" t="str">
            <v>09</v>
          </cell>
          <cell r="O11">
            <v>1422</v>
          </cell>
          <cell r="P11">
            <v>2782</v>
          </cell>
          <cell r="Q11">
            <v>1692</v>
          </cell>
          <cell r="R11">
            <v>3704</v>
          </cell>
          <cell r="S11">
            <v>1917</v>
          </cell>
          <cell r="T11">
            <v>4305</v>
          </cell>
          <cell r="U11">
            <v>2076</v>
          </cell>
          <cell r="V11">
            <v>4563</v>
          </cell>
          <cell r="W11">
            <v>2222</v>
          </cell>
          <cell r="X11">
            <v>4673</v>
          </cell>
        </row>
        <row r="12">
          <cell r="A12" t="str">
            <v>10</v>
          </cell>
          <cell r="B12">
            <v>63</v>
          </cell>
          <cell r="C12">
            <v>120</v>
          </cell>
          <cell r="D12">
            <v>74</v>
          </cell>
          <cell r="E12">
            <v>132</v>
          </cell>
          <cell r="F12">
            <v>76</v>
          </cell>
          <cell r="G12">
            <v>146</v>
          </cell>
          <cell r="H12">
            <v>81</v>
          </cell>
          <cell r="I12">
            <v>144</v>
          </cell>
          <cell r="J12">
            <v>86</v>
          </cell>
          <cell r="K12">
            <v>130</v>
          </cell>
          <cell r="N12" t="str">
            <v>10</v>
          </cell>
          <cell r="O12">
            <v>1039</v>
          </cell>
          <cell r="P12">
            <v>2494</v>
          </cell>
          <cell r="Q12">
            <v>1059</v>
          </cell>
          <cell r="R12">
            <v>2821</v>
          </cell>
          <cell r="S12">
            <v>1137</v>
          </cell>
          <cell r="T12">
            <v>2963</v>
          </cell>
          <cell r="U12">
            <v>1146</v>
          </cell>
          <cell r="V12">
            <v>3149</v>
          </cell>
          <cell r="W12">
            <v>1224</v>
          </cell>
          <cell r="X12">
            <v>3229</v>
          </cell>
        </row>
        <row r="13">
          <cell r="A13" t="str">
            <v>11</v>
          </cell>
          <cell r="B13">
            <v>408</v>
          </cell>
          <cell r="C13">
            <v>1013</v>
          </cell>
          <cell r="D13">
            <v>421</v>
          </cell>
          <cell r="E13">
            <v>1166</v>
          </cell>
          <cell r="F13">
            <v>414</v>
          </cell>
          <cell r="G13">
            <v>1339</v>
          </cell>
          <cell r="H13">
            <v>414</v>
          </cell>
          <cell r="I13">
            <v>1350</v>
          </cell>
          <cell r="J13">
            <v>404</v>
          </cell>
          <cell r="K13">
            <v>1341</v>
          </cell>
          <cell r="N13" t="str">
            <v>11</v>
          </cell>
          <cell r="O13">
            <v>657</v>
          </cell>
          <cell r="P13">
            <v>1090</v>
          </cell>
          <cell r="Q13">
            <v>636</v>
          </cell>
          <cell r="R13">
            <v>1170</v>
          </cell>
          <cell r="S13">
            <v>633</v>
          </cell>
          <cell r="T13">
            <v>1210</v>
          </cell>
          <cell r="U13">
            <v>608</v>
          </cell>
          <cell r="V13">
            <v>1221</v>
          </cell>
          <cell r="W13">
            <v>582</v>
          </cell>
          <cell r="X13">
            <v>1231</v>
          </cell>
        </row>
        <row r="14">
          <cell r="A14" t="str">
            <v>12</v>
          </cell>
          <cell r="B14">
            <v>151</v>
          </cell>
          <cell r="C14">
            <v>381</v>
          </cell>
          <cell r="D14">
            <v>156</v>
          </cell>
          <cell r="E14">
            <v>423</v>
          </cell>
          <cell r="F14">
            <v>155</v>
          </cell>
          <cell r="G14">
            <v>410</v>
          </cell>
          <cell r="H14">
            <v>140</v>
          </cell>
          <cell r="I14">
            <v>382</v>
          </cell>
          <cell r="J14">
            <v>118</v>
          </cell>
          <cell r="K14">
            <v>346</v>
          </cell>
          <cell r="N14" t="str">
            <v>12</v>
          </cell>
          <cell r="O14">
            <v>220</v>
          </cell>
          <cell r="P14">
            <v>710</v>
          </cell>
          <cell r="Q14">
            <v>304</v>
          </cell>
          <cell r="R14">
            <v>967</v>
          </cell>
          <cell r="S14">
            <v>433</v>
          </cell>
          <cell r="T14">
            <v>1453</v>
          </cell>
          <cell r="U14">
            <v>477</v>
          </cell>
          <cell r="V14">
            <v>1659</v>
          </cell>
          <cell r="W14">
            <v>565</v>
          </cell>
          <cell r="X14">
            <v>1799</v>
          </cell>
        </row>
        <row r="15">
          <cell r="A15" t="str">
            <v>13</v>
          </cell>
          <cell r="B15">
            <v>53</v>
          </cell>
          <cell r="C15">
            <v>107</v>
          </cell>
          <cell r="D15">
            <v>48</v>
          </cell>
          <cell r="E15">
            <v>107</v>
          </cell>
          <cell r="F15">
            <v>42</v>
          </cell>
          <cell r="G15">
            <v>114</v>
          </cell>
          <cell r="H15">
            <v>39</v>
          </cell>
          <cell r="I15">
            <v>112</v>
          </cell>
          <cell r="J15">
            <v>40</v>
          </cell>
          <cell r="K15">
            <v>93</v>
          </cell>
          <cell r="N15" t="str">
            <v>Théologie</v>
          </cell>
          <cell r="O15">
            <v>38</v>
          </cell>
          <cell r="P15">
            <v>26</v>
          </cell>
          <cell r="Q15">
            <v>38</v>
          </cell>
          <cell r="R15">
            <v>24</v>
          </cell>
          <cell r="S15">
            <v>38</v>
          </cell>
          <cell r="T15">
            <v>24</v>
          </cell>
          <cell r="U15">
            <v>34</v>
          </cell>
          <cell r="V15">
            <v>21</v>
          </cell>
          <cell r="W15">
            <v>34</v>
          </cell>
          <cell r="X15">
            <v>20</v>
          </cell>
        </row>
        <row r="16">
          <cell r="A16" t="str">
            <v>14</v>
          </cell>
          <cell r="B16">
            <v>226</v>
          </cell>
          <cell r="C16">
            <v>504</v>
          </cell>
          <cell r="D16">
            <v>248</v>
          </cell>
          <cell r="E16">
            <v>598</v>
          </cell>
          <cell r="F16">
            <v>246</v>
          </cell>
          <cell r="G16">
            <v>699</v>
          </cell>
          <cell r="H16">
            <v>253</v>
          </cell>
          <cell r="I16">
            <v>759</v>
          </cell>
          <cell r="J16">
            <v>253</v>
          </cell>
          <cell r="K16">
            <v>759</v>
          </cell>
          <cell r="N16" t="str">
            <v>Total général</v>
          </cell>
          <cell r="O16">
            <v>11757</v>
          </cell>
          <cell r="Q16">
            <v>13084</v>
          </cell>
          <cell r="S16">
            <v>14238</v>
          </cell>
          <cell r="U16">
            <v>14723</v>
          </cell>
          <cell r="V16">
            <v>33436</v>
          </cell>
        </row>
        <row r="17">
          <cell r="A17" t="str">
            <v>15</v>
          </cell>
          <cell r="B17">
            <v>90</v>
          </cell>
          <cell r="C17">
            <v>173</v>
          </cell>
          <cell r="D17">
            <v>91</v>
          </cell>
          <cell r="E17">
            <v>209</v>
          </cell>
          <cell r="F17">
            <v>100</v>
          </cell>
          <cell r="G17">
            <v>258</v>
          </cell>
          <cell r="H17">
            <v>108</v>
          </cell>
          <cell r="I17">
            <v>293</v>
          </cell>
          <cell r="J17">
            <v>121</v>
          </cell>
          <cell r="K17">
            <v>300</v>
          </cell>
        </row>
        <row r="18">
          <cell r="A18" t="str">
            <v>16</v>
          </cell>
          <cell r="B18">
            <v>204</v>
          </cell>
          <cell r="C18">
            <v>548</v>
          </cell>
          <cell r="D18">
            <v>238</v>
          </cell>
          <cell r="E18">
            <v>746</v>
          </cell>
          <cell r="F18">
            <v>287</v>
          </cell>
          <cell r="G18">
            <v>877</v>
          </cell>
          <cell r="H18">
            <v>333</v>
          </cell>
          <cell r="I18">
            <v>956</v>
          </cell>
          <cell r="J18">
            <v>357</v>
          </cell>
          <cell r="K18">
            <v>942</v>
          </cell>
        </row>
        <row r="19">
          <cell r="A19" t="str">
            <v>17</v>
          </cell>
          <cell r="B19">
            <v>144</v>
          </cell>
          <cell r="C19">
            <v>163</v>
          </cell>
          <cell r="D19">
            <v>144</v>
          </cell>
          <cell r="E19">
            <v>187</v>
          </cell>
          <cell r="F19">
            <v>155</v>
          </cell>
          <cell r="G19">
            <v>203</v>
          </cell>
          <cell r="H19">
            <v>169</v>
          </cell>
          <cell r="I19">
            <v>219</v>
          </cell>
          <cell r="J19">
            <v>164</v>
          </cell>
          <cell r="K19">
            <v>234</v>
          </cell>
        </row>
        <row r="20">
          <cell r="A20" t="str">
            <v>18</v>
          </cell>
          <cell r="B20">
            <v>55</v>
          </cell>
          <cell r="C20">
            <v>178</v>
          </cell>
          <cell r="D20">
            <v>92</v>
          </cell>
          <cell r="E20">
            <v>267</v>
          </cell>
          <cell r="F20">
            <v>119</v>
          </cell>
          <cell r="G20">
            <v>342</v>
          </cell>
          <cell r="H20">
            <v>157</v>
          </cell>
          <cell r="I20">
            <v>436</v>
          </cell>
          <cell r="J20">
            <v>186</v>
          </cell>
          <cell r="K20">
            <v>479</v>
          </cell>
          <cell r="O20" t="str">
            <v>1993</v>
          </cell>
          <cell r="Q20" t="str">
            <v>1998</v>
          </cell>
          <cell r="S20" t="str">
            <v>2003</v>
          </cell>
          <cell r="U20" t="str">
            <v>2008</v>
          </cell>
          <cell r="W20">
            <v>2013</v>
          </cell>
        </row>
        <row r="21">
          <cell r="A21" t="str">
            <v>19</v>
          </cell>
          <cell r="B21">
            <v>135</v>
          </cell>
          <cell r="C21">
            <v>331</v>
          </cell>
          <cell r="D21">
            <v>174</v>
          </cell>
          <cell r="E21">
            <v>453</v>
          </cell>
          <cell r="F21">
            <v>216</v>
          </cell>
          <cell r="G21">
            <v>540</v>
          </cell>
          <cell r="H21">
            <v>223</v>
          </cell>
          <cell r="I21">
            <v>613</v>
          </cell>
          <cell r="J21">
            <v>242</v>
          </cell>
          <cell r="K21">
            <v>635</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44</v>
          </cell>
          <cell r="C22">
            <v>72</v>
          </cell>
          <cell r="D22">
            <v>54</v>
          </cell>
          <cell r="E22">
            <v>69</v>
          </cell>
          <cell r="F22">
            <v>62</v>
          </cell>
          <cell r="G22">
            <v>99</v>
          </cell>
          <cell r="H22">
            <v>70</v>
          </cell>
          <cell r="I22">
            <v>119</v>
          </cell>
          <cell r="J22">
            <v>72</v>
          </cell>
          <cell r="K22">
            <v>130</v>
          </cell>
          <cell r="N22" t="str">
            <v>Droit</v>
          </cell>
          <cell r="O22">
            <v>1679</v>
          </cell>
          <cell r="P22">
            <v>2944</v>
          </cell>
          <cell r="Q22">
            <v>1902</v>
          </cell>
          <cell r="R22">
            <v>3805</v>
          </cell>
          <cell r="S22">
            <v>2134</v>
          </cell>
          <cell r="T22">
            <v>4644</v>
          </cell>
          <cell r="U22">
            <v>2244</v>
          </cell>
          <cell r="V22">
            <v>5057</v>
          </cell>
          <cell r="W22">
            <v>2310</v>
          </cell>
          <cell r="X22">
            <v>5249</v>
          </cell>
        </row>
        <row r="23">
          <cell r="A23" t="str">
            <v>21</v>
          </cell>
          <cell r="B23">
            <v>220</v>
          </cell>
          <cell r="C23">
            <v>280</v>
          </cell>
          <cell r="D23">
            <v>242</v>
          </cell>
          <cell r="E23">
            <v>372</v>
          </cell>
          <cell r="F23">
            <v>263</v>
          </cell>
          <cell r="G23">
            <v>447</v>
          </cell>
          <cell r="H23">
            <v>273</v>
          </cell>
          <cell r="I23">
            <v>488</v>
          </cell>
          <cell r="J23">
            <v>273</v>
          </cell>
          <cell r="K23">
            <v>519</v>
          </cell>
          <cell r="N23" t="str">
            <v>Lettres</v>
          </cell>
          <cell r="O23">
            <v>3352</v>
          </cell>
          <cell r="P23">
            <v>6530</v>
          </cell>
          <cell r="Q23">
            <v>3681</v>
          </cell>
          <cell r="R23">
            <v>8052</v>
          </cell>
          <cell r="S23">
            <v>4089</v>
          </cell>
          <cell r="T23">
            <v>9631</v>
          </cell>
          <cell r="U23">
            <v>4277</v>
          </cell>
          <cell r="V23">
            <v>10341</v>
          </cell>
          <cell r="W23">
            <v>4446</v>
          </cell>
          <cell r="X23">
            <v>10553</v>
          </cell>
        </row>
        <row r="24">
          <cell r="A24" t="str">
            <v>22</v>
          </cell>
          <cell r="B24">
            <v>321</v>
          </cell>
          <cell r="C24">
            <v>427</v>
          </cell>
          <cell r="D24">
            <v>344</v>
          </cell>
          <cell r="E24">
            <v>566</v>
          </cell>
          <cell r="F24">
            <v>393</v>
          </cell>
          <cell r="G24">
            <v>639</v>
          </cell>
          <cell r="H24">
            <v>402</v>
          </cell>
          <cell r="I24">
            <v>662</v>
          </cell>
          <cell r="J24">
            <v>423</v>
          </cell>
          <cell r="K24">
            <v>656</v>
          </cell>
          <cell r="N24" t="str">
            <v>Sciences</v>
          </cell>
          <cell r="O24">
            <v>6069</v>
          </cell>
          <cell r="P24">
            <v>12268</v>
          </cell>
          <cell r="Q24">
            <v>6865</v>
          </cell>
          <cell r="R24">
            <v>14868</v>
          </cell>
          <cell r="S24">
            <v>7382</v>
          </cell>
          <cell r="T24">
            <v>16156</v>
          </cell>
          <cell r="U24">
            <v>7594</v>
          </cell>
          <cell r="V24">
            <v>16817</v>
          </cell>
          <cell r="W24">
            <v>7987</v>
          </cell>
          <cell r="X24">
            <v>16920</v>
          </cell>
        </row>
        <row r="25">
          <cell r="A25" t="str">
            <v>23</v>
          </cell>
          <cell r="B25">
            <v>243</v>
          </cell>
          <cell r="C25">
            <v>325</v>
          </cell>
          <cell r="D25">
            <v>251</v>
          </cell>
          <cell r="E25">
            <v>434</v>
          </cell>
          <cell r="F25">
            <v>250</v>
          </cell>
          <cell r="G25">
            <v>537</v>
          </cell>
          <cell r="H25">
            <v>248</v>
          </cell>
          <cell r="I25">
            <v>586</v>
          </cell>
          <cell r="J25">
            <v>267</v>
          </cell>
          <cell r="K25">
            <v>612</v>
          </cell>
          <cell r="N25" t="str">
            <v>Pharmacie</v>
          </cell>
          <cell r="O25">
            <v>657</v>
          </cell>
          <cell r="P25">
            <v>1090</v>
          </cell>
          <cell r="Q25">
            <v>636</v>
          </cell>
          <cell r="R25">
            <v>1170</v>
          </cell>
          <cell r="S25">
            <v>633</v>
          </cell>
          <cell r="T25">
            <v>1210</v>
          </cell>
          <cell r="U25">
            <v>608</v>
          </cell>
          <cell r="V25">
            <v>1221</v>
          </cell>
          <cell r="W25">
            <v>582</v>
          </cell>
          <cell r="X25">
            <v>1231</v>
          </cell>
        </row>
        <row r="26">
          <cell r="A26" t="str">
            <v>24</v>
          </cell>
          <cell r="B26">
            <v>58</v>
          </cell>
          <cell r="C26">
            <v>86</v>
          </cell>
          <cell r="D26">
            <v>67</v>
          </cell>
          <cell r="E26">
            <v>98</v>
          </cell>
          <cell r="F26">
            <v>81</v>
          </cell>
          <cell r="G26">
            <v>127</v>
          </cell>
          <cell r="H26">
            <v>89</v>
          </cell>
          <cell r="I26">
            <v>132</v>
          </cell>
          <cell r="J26">
            <v>101</v>
          </cell>
          <cell r="K26">
            <v>157</v>
          </cell>
          <cell r="N26" t="str">
            <v>Total général</v>
          </cell>
          <cell r="O26">
            <v>11757</v>
          </cell>
          <cell r="P26">
            <v>22832</v>
          </cell>
          <cell r="Q26">
            <v>13084</v>
          </cell>
          <cell r="R26">
            <v>27895</v>
          </cell>
          <cell r="S26">
            <v>14238</v>
          </cell>
          <cell r="T26">
            <v>31641</v>
          </cell>
          <cell r="U26">
            <v>14723</v>
          </cell>
          <cell r="V26">
            <v>33359</v>
          </cell>
        </row>
        <row r="27">
          <cell r="A27" t="str">
            <v>25</v>
          </cell>
          <cell r="B27">
            <v>490</v>
          </cell>
          <cell r="C27">
            <v>832</v>
          </cell>
          <cell r="D27">
            <v>580</v>
          </cell>
          <cell r="E27">
            <v>977</v>
          </cell>
          <cell r="F27">
            <v>568</v>
          </cell>
          <cell r="G27">
            <v>962</v>
          </cell>
          <cell r="H27">
            <v>560</v>
          </cell>
          <cell r="I27">
            <v>952</v>
          </cell>
          <cell r="J27">
            <v>540</v>
          </cell>
          <cell r="K27">
            <v>877</v>
          </cell>
        </row>
        <row r="28">
          <cell r="A28" t="str">
            <v>26</v>
          </cell>
          <cell r="B28">
            <v>404</v>
          </cell>
          <cell r="C28">
            <v>923</v>
          </cell>
          <cell r="D28">
            <v>484</v>
          </cell>
          <cell r="E28">
            <v>1110</v>
          </cell>
          <cell r="F28">
            <v>560</v>
          </cell>
          <cell r="G28">
            <v>1176</v>
          </cell>
          <cell r="H28">
            <v>577</v>
          </cell>
          <cell r="I28">
            <v>1162</v>
          </cell>
          <cell r="J28">
            <v>626</v>
          </cell>
          <cell r="K28">
            <v>1161</v>
          </cell>
        </row>
        <row r="29">
          <cell r="A29" t="str">
            <v>27</v>
          </cell>
          <cell r="B29">
            <v>405</v>
          </cell>
          <cell r="C29">
            <v>1212</v>
          </cell>
          <cell r="D29">
            <v>539</v>
          </cell>
          <cell r="E29">
            <v>1666</v>
          </cell>
          <cell r="F29">
            <v>714</v>
          </cell>
          <cell r="G29">
            <v>2077</v>
          </cell>
          <cell r="H29">
            <v>842</v>
          </cell>
          <cell r="I29">
            <v>2367</v>
          </cell>
          <cell r="J29">
            <v>954</v>
          </cell>
          <cell r="K29">
            <v>2443</v>
          </cell>
        </row>
        <row r="30">
          <cell r="A30" t="str">
            <v>28</v>
          </cell>
          <cell r="B30">
            <v>492</v>
          </cell>
          <cell r="C30">
            <v>821</v>
          </cell>
          <cell r="D30">
            <v>549</v>
          </cell>
          <cell r="E30">
            <v>944</v>
          </cell>
          <cell r="F30">
            <v>542</v>
          </cell>
          <cell r="G30">
            <v>935</v>
          </cell>
          <cell r="H30">
            <v>528</v>
          </cell>
          <cell r="I30">
            <v>911</v>
          </cell>
          <cell r="J30">
            <v>506</v>
          </cell>
          <cell r="K30">
            <v>888</v>
          </cell>
        </row>
        <row r="31">
          <cell r="A31" t="str">
            <v>29</v>
          </cell>
          <cell r="B31">
            <v>197</v>
          </cell>
          <cell r="C31">
            <v>255</v>
          </cell>
          <cell r="D31">
            <v>213</v>
          </cell>
          <cell r="E31">
            <v>276</v>
          </cell>
          <cell r="F31">
            <v>191</v>
          </cell>
          <cell r="G31">
            <v>252</v>
          </cell>
          <cell r="H31">
            <v>180</v>
          </cell>
          <cell r="I31">
            <v>237</v>
          </cell>
          <cell r="J31">
            <v>180</v>
          </cell>
          <cell r="K31">
            <v>231</v>
          </cell>
        </row>
        <row r="32">
          <cell r="A32" t="str">
            <v>30</v>
          </cell>
          <cell r="B32">
            <v>224</v>
          </cell>
          <cell r="C32">
            <v>467</v>
          </cell>
          <cell r="D32">
            <v>243</v>
          </cell>
          <cell r="E32">
            <v>497</v>
          </cell>
          <cell r="F32">
            <v>243</v>
          </cell>
          <cell r="G32">
            <v>472</v>
          </cell>
          <cell r="H32">
            <v>223</v>
          </cell>
          <cell r="I32">
            <v>429</v>
          </cell>
          <cell r="J32">
            <v>234</v>
          </cell>
          <cell r="K32">
            <v>390</v>
          </cell>
        </row>
        <row r="33">
          <cell r="A33" t="str">
            <v>31</v>
          </cell>
          <cell r="B33">
            <v>279</v>
          </cell>
          <cell r="C33">
            <v>497</v>
          </cell>
          <cell r="D33">
            <v>324</v>
          </cell>
          <cell r="E33">
            <v>583</v>
          </cell>
          <cell r="F33">
            <v>322</v>
          </cell>
          <cell r="G33">
            <v>634</v>
          </cell>
          <cell r="H33">
            <v>327</v>
          </cell>
          <cell r="I33">
            <v>648</v>
          </cell>
          <cell r="J33">
            <v>338</v>
          </cell>
          <cell r="K33">
            <v>686</v>
          </cell>
        </row>
        <row r="34">
          <cell r="A34" t="str">
            <v>32</v>
          </cell>
          <cell r="B34">
            <v>464</v>
          </cell>
          <cell r="C34">
            <v>929</v>
          </cell>
          <cell r="D34">
            <v>500</v>
          </cell>
          <cell r="E34">
            <v>1058</v>
          </cell>
          <cell r="F34">
            <v>467</v>
          </cell>
          <cell r="G34">
            <v>1042</v>
          </cell>
          <cell r="H34">
            <v>428</v>
          </cell>
          <cell r="I34">
            <v>959</v>
          </cell>
          <cell r="J34">
            <v>406</v>
          </cell>
          <cell r="K34">
            <v>896</v>
          </cell>
        </row>
        <row r="35">
          <cell r="A35" t="str">
            <v>33</v>
          </cell>
          <cell r="B35">
            <v>277</v>
          </cell>
          <cell r="C35">
            <v>360</v>
          </cell>
          <cell r="D35">
            <v>291</v>
          </cell>
          <cell r="E35">
            <v>460</v>
          </cell>
          <cell r="F35">
            <v>301</v>
          </cell>
          <cell r="G35">
            <v>526</v>
          </cell>
          <cell r="H35">
            <v>298</v>
          </cell>
          <cell r="I35">
            <v>577</v>
          </cell>
          <cell r="J35">
            <v>315</v>
          </cell>
          <cell r="K35">
            <v>578</v>
          </cell>
        </row>
        <row r="36">
          <cell r="A36" t="str">
            <v>34</v>
          </cell>
          <cell r="B36">
            <v>52</v>
          </cell>
          <cell r="C36">
            <v>67</v>
          </cell>
          <cell r="D36">
            <v>54</v>
          </cell>
          <cell r="E36">
            <v>84</v>
          </cell>
          <cell r="F36">
            <v>64</v>
          </cell>
          <cell r="G36">
            <v>95</v>
          </cell>
          <cell r="H36">
            <v>65</v>
          </cell>
          <cell r="I36">
            <v>105</v>
          </cell>
          <cell r="J36">
            <v>71</v>
          </cell>
          <cell r="K36">
            <v>120</v>
          </cell>
        </row>
        <row r="37">
          <cell r="A37" t="str">
            <v>35</v>
          </cell>
          <cell r="B37">
            <v>161</v>
          </cell>
          <cell r="C37">
            <v>252</v>
          </cell>
          <cell r="D37">
            <v>154</v>
          </cell>
          <cell r="E37">
            <v>272</v>
          </cell>
          <cell r="F37">
            <v>173</v>
          </cell>
          <cell r="G37">
            <v>303</v>
          </cell>
          <cell r="H37">
            <v>169</v>
          </cell>
          <cell r="I37">
            <v>345</v>
          </cell>
          <cell r="J37">
            <v>185</v>
          </cell>
          <cell r="K37">
            <v>352</v>
          </cell>
        </row>
        <row r="38">
          <cell r="A38" t="str">
            <v>36</v>
          </cell>
          <cell r="B38">
            <v>131</v>
          </cell>
          <cell r="C38">
            <v>315</v>
          </cell>
          <cell r="D38">
            <v>136</v>
          </cell>
          <cell r="E38">
            <v>329</v>
          </cell>
          <cell r="F38">
            <v>130</v>
          </cell>
          <cell r="G38">
            <v>303</v>
          </cell>
          <cell r="H38">
            <v>119</v>
          </cell>
          <cell r="I38">
            <v>292</v>
          </cell>
          <cell r="J38">
            <v>122</v>
          </cell>
          <cell r="K38">
            <v>275</v>
          </cell>
        </row>
        <row r="39">
          <cell r="A39" t="str">
            <v>37</v>
          </cell>
          <cell r="B39">
            <v>32</v>
          </cell>
          <cell r="C39">
            <v>62</v>
          </cell>
          <cell r="D39">
            <v>47</v>
          </cell>
          <cell r="E39">
            <v>87</v>
          </cell>
          <cell r="F39">
            <v>53</v>
          </cell>
          <cell r="G39">
            <v>111</v>
          </cell>
          <cell r="H39">
            <v>56</v>
          </cell>
          <cell r="I39">
            <v>121</v>
          </cell>
          <cell r="J39">
            <v>64</v>
          </cell>
          <cell r="K39">
            <v>121</v>
          </cell>
        </row>
        <row r="40">
          <cell r="A40" t="str">
            <v>60</v>
          </cell>
          <cell r="B40">
            <v>436</v>
          </cell>
          <cell r="C40">
            <v>843</v>
          </cell>
          <cell r="D40">
            <v>528</v>
          </cell>
          <cell r="E40">
            <v>1160</v>
          </cell>
          <cell r="F40">
            <v>600</v>
          </cell>
          <cell r="G40">
            <v>1390</v>
          </cell>
          <cell r="H40">
            <v>676</v>
          </cell>
          <cell r="I40">
            <v>1512</v>
          </cell>
          <cell r="J40">
            <v>750</v>
          </cell>
          <cell r="K40">
            <v>1585</v>
          </cell>
        </row>
        <row r="41">
          <cell r="A41" t="str">
            <v>61</v>
          </cell>
          <cell r="B41">
            <v>245</v>
          </cell>
          <cell r="C41">
            <v>635</v>
          </cell>
          <cell r="D41">
            <v>326</v>
          </cell>
          <cell r="E41">
            <v>896</v>
          </cell>
          <cell r="F41">
            <v>414</v>
          </cell>
          <cell r="G41">
            <v>1090</v>
          </cell>
          <cell r="H41">
            <v>488</v>
          </cell>
          <cell r="I41">
            <v>1180</v>
          </cell>
          <cell r="J41">
            <v>531</v>
          </cell>
          <cell r="K41">
            <v>1210</v>
          </cell>
        </row>
        <row r="42">
          <cell r="A42" t="str">
            <v>62</v>
          </cell>
          <cell r="B42">
            <v>278</v>
          </cell>
          <cell r="C42">
            <v>448</v>
          </cell>
          <cell r="D42">
            <v>311</v>
          </cell>
          <cell r="E42">
            <v>580</v>
          </cell>
          <cell r="F42">
            <v>331</v>
          </cell>
          <cell r="G42">
            <v>680</v>
          </cell>
          <cell r="H42">
            <v>348</v>
          </cell>
          <cell r="I42">
            <v>708</v>
          </cell>
          <cell r="J42">
            <v>384</v>
          </cell>
          <cell r="K42">
            <v>712</v>
          </cell>
        </row>
        <row r="43">
          <cell r="A43" t="str">
            <v>63</v>
          </cell>
          <cell r="B43">
            <v>463</v>
          </cell>
          <cell r="C43">
            <v>856</v>
          </cell>
          <cell r="D43">
            <v>527</v>
          </cell>
          <cell r="E43">
            <v>1068</v>
          </cell>
          <cell r="F43">
            <v>572</v>
          </cell>
          <cell r="G43">
            <v>1145</v>
          </cell>
          <cell r="H43">
            <v>564</v>
          </cell>
          <cell r="I43">
            <v>1163</v>
          </cell>
          <cell r="J43">
            <v>557</v>
          </cell>
          <cell r="K43">
            <v>1166</v>
          </cell>
        </row>
        <row r="44">
          <cell r="A44" t="str">
            <v>64</v>
          </cell>
          <cell r="B44">
            <v>243</v>
          </cell>
          <cell r="C44">
            <v>516</v>
          </cell>
          <cell r="D44">
            <v>273</v>
          </cell>
          <cell r="E44">
            <v>650</v>
          </cell>
          <cell r="F44">
            <v>298</v>
          </cell>
          <cell r="G44">
            <v>713</v>
          </cell>
          <cell r="H44">
            <v>288</v>
          </cell>
          <cell r="I44">
            <v>769</v>
          </cell>
          <cell r="J44">
            <v>298</v>
          </cell>
          <cell r="K44">
            <v>789</v>
          </cell>
        </row>
        <row r="45">
          <cell r="A45" t="str">
            <v>65</v>
          </cell>
          <cell r="B45">
            <v>212</v>
          </cell>
          <cell r="C45">
            <v>505</v>
          </cell>
          <cell r="D45">
            <v>213</v>
          </cell>
          <cell r="E45">
            <v>572</v>
          </cell>
          <cell r="F45">
            <v>239</v>
          </cell>
          <cell r="G45">
            <v>624</v>
          </cell>
          <cell r="H45">
            <v>254</v>
          </cell>
          <cell r="I45">
            <v>692</v>
          </cell>
          <cell r="J45">
            <v>263</v>
          </cell>
          <cell r="K45">
            <v>732</v>
          </cell>
        </row>
        <row r="46">
          <cell r="A46" t="str">
            <v>66</v>
          </cell>
          <cell r="B46">
            <v>228</v>
          </cell>
          <cell r="C46">
            <v>572</v>
          </cell>
          <cell r="D46">
            <v>211</v>
          </cell>
          <cell r="E46">
            <v>579</v>
          </cell>
          <cell r="F46">
            <v>205</v>
          </cell>
          <cell r="G46">
            <v>563</v>
          </cell>
          <cell r="H46">
            <v>210</v>
          </cell>
          <cell r="I46">
            <v>580</v>
          </cell>
          <cell r="J46">
            <v>218</v>
          </cell>
          <cell r="K46">
            <v>551</v>
          </cell>
        </row>
        <row r="47">
          <cell r="A47" t="str">
            <v>67</v>
          </cell>
          <cell r="B47">
            <v>143</v>
          </cell>
          <cell r="C47">
            <v>357</v>
          </cell>
          <cell r="D47">
            <v>146</v>
          </cell>
          <cell r="E47">
            <v>414</v>
          </cell>
          <cell r="F47">
            <v>153</v>
          </cell>
          <cell r="G47">
            <v>446</v>
          </cell>
          <cell r="H47">
            <v>150</v>
          </cell>
          <cell r="I47">
            <v>462</v>
          </cell>
          <cell r="J47">
            <v>185</v>
          </cell>
          <cell r="K47">
            <v>514</v>
          </cell>
        </row>
        <row r="48">
          <cell r="A48" t="str">
            <v>68</v>
          </cell>
          <cell r="B48">
            <v>131</v>
          </cell>
          <cell r="C48">
            <v>366</v>
          </cell>
          <cell r="D48">
            <v>130</v>
          </cell>
          <cell r="E48">
            <v>390</v>
          </cell>
          <cell r="F48">
            <v>136</v>
          </cell>
          <cell r="G48">
            <v>380</v>
          </cell>
          <cell r="H48">
            <v>138</v>
          </cell>
          <cell r="I48">
            <v>370</v>
          </cell>
          <cell r="J48">
            <v>145</v>
          </cell>
          <cell r="K48">
            <v>357</v>
          </cell>
        </row>
        <row r="49">
          <cell r="A49" t="str">
            <v>69</v>
          </cell>
          <cell r="B49">
            <v>82</v>
          </cell>
          <cell r="C49">
            <v>178</v>
          </cell>
          <cell r="D49">
            <v>86</v>
          </cell>
          <cell r="E49">
            <v>216</v>
          </cell>
          <cell r="F49">
            <v>106</v>
          </cell>
          <cell r="G49">
            <v>237</v>
          </cell>
          <cell r="H49">
            <v>106</v>
          </cell>
          <cell r="I49">
            <v>276</v>
          </cell>
          <cell r="J49">
            <v>115</v>
          </cell>
          <cell r="K49">
            <v>286</v>
          </cell>
        </row>
        <row r="50">
          <cell r="A50" t="str">
            <v>70</v>
          </cell>
          <cell r="B50">
            <v>94</v>
          </cell>
          <cell r="C50">
            <v>260</v>
          </cell>
          <cell r="D50">
            <v>109</v>
          </cell>
          <cell r="E50">
            <v>340</v>
          </cell>
          <cell r="F50">
            <v>152</v>
          </cell>
          <cell r="G50">
            <v>386</v>
          </cell>
          <cell r="H50">
            <v>148</v>
          </cell>
          <cell r="I50">
            <v>431</v>
          </cell>
          <cell r="J50">
            <v>170</v>
          </cell>
          <cell r="K50">
            <v>480</v>
          </cell>
        </row>
        <row r="51">
          <cell r="A51" t="str">
            <v>71</v>
          </cell>
          <cell r="B51">
            <v>73</v>
          </cell>
          <cell r="C51">
            <v>272</v>
          </cell>
          <cell r="D51">
            <v>99</v>
          </cell>
          <cell r="E51">
            <v>346</v>
          </cell>
          <cell r="F51">
            <v>127</v>
          </cell>
          <cell r="G51">
            <v>498</v>
          </cell>
          <cell r="H51">
            <v>151</v>
          </cell>
          <cell r="I51">
            <v>572</v>
          </cell>
          <cell r="J51">
            <v>180</v>
          </cell>
          <cell r="K51">
            <v>610</v>
          </cell>
        </row>
        <row r="52">
          <cell r="A52" t="str">
            <v>72</v>
          </cell>
          <cell r="B52">
            <v>15</v>
          </cell>
          <cell r="C52">
            <v>38</v>
          </cell>
          <cell r="D52">
            <v>21</v>
          </cell>
          <cell r="E52">
            <v>33</v>
          </cell>
          <cell r="F52">
            <v>22</v>
          </cell>
          <cell r="G52">
            <v>46</v>
          </cell>
          <cell r="H52">
            <v>24</v>
          </cell>
          <cell r="I52">
            <v>54</v>
          </cell>
          <cell r="J52">
            <v>23</v>
          </cell>
          <cell r="K52">
            <v>59</v>
          </cell>
        </row>
        <row r="53">
          <cell r="A53" t="str">
            <v>73</v>
          </cell>
          <cell r="B53">
            <v>13</v>
          </cell>
          <cell r="C53">
            <v>25</v>
          </cell>
          <cell r="D53">
            <v>20</v>
          </cell>
          <cell r="E53">
            <v>28</v>
          </cell>
          <cell r="F53">
            <v>25</v>
          </cell>
          <cell r="G53">
            <v>33</v>
          </cell>
          <cell r="H53">
            <v>25</v>
          </cell>
          <cell r="I53">
            <v>32</v>
          </cell>
          <cell r="J53">
            <v>26</v>
          </cell>
          <cell r="K53">
            <v>32</v>
          </cell>
        </row>
        <row r="54">
          <cell r="A54" t="str">
            <v>74</v>
          </cell>
          <cell r="B54">
            <v>25</v>
          </cell>
          <cell r="C54">
            <v>115</v>
          </cell>
          <cell r="D54">
            <v>55</v>
          </cell>
          <cell r="E54">
            <v>220</v>
          </cell>
          <cell r="F54">
            <v>107</v>
          </cell>
          <cell r="G54">
            <v>490</v>
          </cell>
          <cell r="H54">
            <v>129</v>
          </cell>
          <cell r="I54">
            <v>570</v>
          </cell>
          <cell r="J54">
            <v>166</v>
          </cell>
          <cell r="K54">
            <v>618</v>
          </cell>
        </row>
        <row r="55">
          <cell r="A55" t="str">
            <v>76</v>
          </cell>
          <cell r="B55">
            <v>23</v>
          </cell>
          <cell r="C55">
            <v>18</v>
          </cell>
          <cell r="D55">
            <v>23</v>
          </cell>
          <cell r="E55">
            <v>17</v>
          </cell>
          <cell r="F55">
            <v>23</v>
          </cell>
          <cell r="G55">
            <v>16</v>
          </cell>
          <cell r="H55">
            <v>19</v>
          </cell>
          <cell r="I55">
            <v>16</v>
          </cell>
          <cell r="J55">
            <v>18</v>
          </cell>
          <cell r="K55">
            <v>13</v>
          </cell>
        </row>
        <row r="56">
          <cell r="A56" t="str">
            <v>77</v>
          </cell>
          <cell r="B56">
            <v>15</v>
          </cell>
          <cell r="C56">
            <v>8</v>
          </cell>
          <cell r="D56">
            <v>15</v>
          </cell>
          <cell r="E56">
            <v>7</v>
          </cell>
          <cell r="F56">
            <v>15</v>
          </cell>
          <cell r="G56">
            <v>8</v>
          </cell>
          <cell r="H56">
            <v>15</v>
          </cell>
          <cell r="I56">
            <v>5</v>
          </cell>
          <cell r="J56">
            <v>16</v>
          </cell>
          <cell r="K56">
            <v>7</v>
          </cell>
        </row>
        <row r="57">
          <cell r="A57" t="str">
            <v>85</v>
          </cell>
          <cell r="B57">
            <v>188</v>
          </cell>
          <cell r="C57">
            <v>368</v>
          </cell>
          <cell r="D57">
            <v>170</v>
          </cell>
          <cell r="E57">
            <v>393</v>
          </cell>
          <cell r="F57">
            <v>162</v>
          </cell>
          <cell r="G57">
            <v>384</v>
          </cell>
          <cell r="H57">
            <v>158</v>
          </cell>
          <cell r="I57">
            <v>365</v>
          </cell>
          <cell r="J57">
            <v>139</v>
          </cell>
          <cell r="K57">
            <v>380</v>
          </cell>
        </row>
        <row r="58">
          <cell r="A58" t="str">
            <v>86</v>
          </cell>
          <cell r="B58">
            <v>286</v>
          </cell>
          <cell r="C58">
            <v>392</v>
          </cell>
          <cell r="D58">
            <v>281</v>
          </cell>
          <cell r="E58">
            <v>406</v>
          </cell>
          <cell r="F58">
            <v>276</v>
          </cell>
          <cell r="G58">
            <v>430</v>
          </cell>
          <cell r="H58">
            <v>262</v>
          </cell>
          <cell r="I58">
            <v>448</v>
          </cell>
          <cell r="J58">
            <v>252</v>
          </cell>
          <cell r="K58">
            <v>454</v>
          </cell>
        </row>
        <row r="59">
          <cell r="A59" t="str">
            <v>87</v>
          </cell>
          <cell r="B59">
            <v>183</v>
          </cell>
          <cell r="C59">
            <v>330</v>
          </cell>
          <cell r="D59">
            <v>185</v>
          </cell>
          <cell r="E59">
            <v>371</v>
          </cell>
          <cell r="F59">
            <v>195</v>
          </cell>
          <cell r="G59">
            <v>396</v>
          </cell>
          <cell r="H59">
            <v>188</v>
          </cell>
          <cell r="I59">
            <v>408</v>
          </cell>
          <cell r="J59">
            <v>191</v>
          </cell>
          <cell r="K59">
            <v>397</v>
          </cell>
        </row>
        <row r="60">
          <cell r="A60" t="str">
            <v>To</v>
          </cell>
          <cell r="B60">
            <v>11757</v>
          </cell>
          <cell r="C60">
            <v>22832</v>
          </cell>
          <cell r="D60">
            <v>13084</v>
          </cell>
          <cell r="F60">
            <v>14238</v>
          </cell>
          <cell r="H60">
            <v>14723</v>
          </cell>
          <cell r="I60">
            <v>33436</v>
          </cell>
          <cell r="J60">
            <v>15325</v>
          </cell>
          <cell r="K60">
            <v>33952</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0</v>
          </cell>
          <cell r="C3">
            <v>2.9310344827586206E-2</v>
          </cell>
          <cell r="D3">
            <v>0.11896551724137931</v>
          </cell>
          <cell r="E3">
            <v>0.18103448275862069</v>
          </cell>
          <cell r="F3">
            <v>0.15344827586206897</v>
          </cell>
          <cell r="G3">
            <v>0.16724137931034483</v>
          </cell>
          <cell r="H3">
            <v>0.11206896551724138</v>
          </cell>
          <cell r="I3">
            <v>0.12931034482758622</v>
          </cell>
          <cell r="J3">
            <v>0.10862068965517241</v>
          </cell>
          <cell r="L3" t="str">
            <v>01</v>
          </cell>
          <cell r="M3">
            <v>6.5199674001629989E-3</v>
          </cell>
          <cell r="N3">
            <v>0.12632436837815811</v>
          </cell>
          <cell r="O3">
            <v>0.18255908720456399</v>
          </cell>
          <cell r="P3">
            <v>0.21515892420537897</v>
          </cell>
          <cell r="Q3">
            <v>0.17522412387938061</v>
          </cell>
          <cell r="R3">
            <v>9.6169519152404237E-2</v>
          </cell>
          <cell r="S3">
            <v>7.1719641401792988E-2</v>
          </cell>
          <cell r="T3">
            <v>9.7799511002444994E-2</v>
          </cell>
          <cell r="U3">
            <v>2.8524857375713121E-2</v>
          </cell>
        </row>
        <row r="4">
          <cell r="A4" t="str">
            <v>02</v>
          </cell>
          <cell r="B4">
            <v>0</v>
          </cell>
          <cell r="C4">
            <v>3.6821705426356592E-2</v>
          </cell>
          <cell r="D4">
            <v>0.13372093023255813</v>
          </cell>
          <cell r="E4">
            <v>0.17248062015503876</v>
          </cell>
          <cell r="F4">
            <v>0.16279069767441862</v>
          </cell>
          <cell r="G4">
            <v>0.1065891472868217</v>
          </cell>
          <cell r="H4">
            <v>8.5271317829457363E-2</v>
          </cell>
          <cell r="I4">
            <v>0.14922480620155038</v>
          </cell>
          <cell r="J4">
            <v>0.15310077519379844</v>
          </cell>
          <cell r="L4" t="str">
            <v>02</v>
          </cell>
          <cell r="M4">
            <v>6.2814070351758797E-3</v>
          </cell>
          <cell r="N4">
            <v>0.11683417085427136</v>
          </cell>
          <cell r="O4">
            <v>0.16080402010050251</v>
          </cell>
          <cell r="P4">
            <v>0.21859296482412061</v>
          </cell>
          <cell r="Q4">
            <v>0.2022613065326633</v>
          </cell>
          <cell r="R4">
            <v>9.4221105527638196E-2</v>
          </cell>
          <cell r="S4">
            <v>8.2914572864321606E-2</v>
          </cell>
          <cell r="T4">
            <v>8.6683417085427136E-2</v>
          </cell>
          <cell r="U4">
            <v>3.1407035175879394E-2</v>
          </cell>
        </row>
        <row r="5">
          <cell r="A5" t="str">
            <v>03</v>
          </cell>
          <cell r="B5">
            <v>0</v>
          </cell>
          <cell r="C5">
            <v>1.6949152542372881E-2</v>
          </cell>
          <cell r="D5">
            <v>0.11016949152542373</v>
          </cell>
          <cell r="E5">
            <v>0.23728813559322035</v>
          </cell>
          <cell r="F5">
            <v>9.3220338983050849E-2</v>
          </cell>
          <cell r="G5">
            <v>0.11864406779661017</v>
          </cell>
          <cell r="H5">
            <v>8.4745762711864403E-2</v>
          </cell>
          <cell r="I5">
            <v>0.11016949152542373</v>
          </cell>
          <cell r="J5">
            <v>0.2288135593220339</v>
          </cell>
          <cell r="L5" t="str">
            <v>03</v>
          </cell>
          <cell r="M5">
            <v>0</v>
          </cell>
          <cell r="N5">
            <v>7.5949367088607597E-2</v>
          </cell>
          <cell r="O5">
            <v>0.20253164556962025</v>
          </cell>
          <cell r="P5">
            <v>0.2848101265822785</v>
          </cell>
          <cell r="Q5">
            <v>0.17721518987341772</v>
          </cell>
          <cell r="R5">
            <v>9.49367088607595E-2</v>
          </cell>
          <cell r="S5">
            <v>4.4303797468354431E-2</v>
          </cell>
          <cell r="T5">
            <v>8.2278481012658222E-2</v>
          </cell>
          <cell r="U5">
            <v>3.7974683544303799E-2</v>
          </cell>
        </row>
        <row r="6">
          <cell r="A6" t="str">
            <v>04</v>
          </cell>
          <cell r="B6">
            <v>0</v>
          </cell>
          <cell r="C6">
            <v>7.6923076923076927E-3</v>
          </cell>
          <cell r="D6">
            <v>3.8461538461538464E-2</v>
          </cell>
          <cell r="E6">
            <v>0.13076923076923078</v>
          </cell>
          <cell r="F6">
            <v>0.2076923076923077</v>
          </cell>
          <cell r="G6">
            <v>0.14615384615384616</v>
          </cell>
          <cell r="H6">
            <v>0.18461538461538463</v>
          </cell>
          <cell r="I6">
            <v>0.12307692307692308</v>
          </cell>
          <cell r="J6">
            <v>0.16153846153846155</v>
          </cell>
          <cell r="L6" t="str">
            <v>04</v>
          </cell>
          <cell r="M6">
            <v>4.3478260869565218E-3</v>
          </cell>
          <cell r="N6">
            <v>8.6956521739130432E-2</v>
          </cell>
          <cell r="O6">
            <v>0.25217391304347825</v>
          </cell>
          <cell r="P6">
            <v>0.21739130434782608</v>
          </cell>
          <cell r="Q6">
            <v>0.18260869565217391</v>
          </cell>
          <cell r="R6">
            <v>0.10434782608695652</v>
          </cell>
          <cell r="S6">
            <v>6.5217391304347824E-2</v>
          </cell>
          <cell r="T6">
            <v>3.9130434782608699E-2</v>
          </cell>
          <cell r="U6">
            <v>4.7826086956521741E-2</v>
          </cell>
        </row>
        <row r="7">
          <cell r="A7" t="str">
            <v>05</v>
          </cell>
          <cell r="B7">
            <v>0</v>
          </cell>
          <cell r="C7">
            <v>1.2987012987012988E-2</v>
          </cell>
          <cell r="D7">
            <v>7.4211502782931357E-2</v>
          </cell>
          <cell r="E7">
            <v>0.18552875695732837</v>
          </cell>
          <cell r="F7">
            <v>0.19666048237476808</v>
          </cell>
          <cell r="G7">
            <v>0.12244897959183673</v>
          </cell>
          <cell r="H7">
            <v>0.13172541743970315</v>
          </cell>
          <cell r="I7">
            <v>0.12244897959183673</v>
          </cell>
          <cell r="J7">
            <v>0.15398886827458255</v>
          </cell>
          <cell r="L7" t="str">
            <v>05</v>
          </cell>
          <cell r="M7">
            <v>7.8678206136900079E-3</v>
          </cell>
          <cell r="N7">
            <v>0.13453973249409915</v>
          </cell>
          <cell r="O7">
            <v>0.17702596380802518</v>
          </cell>
          <cell r="P7">
            <v>0.18174665617623917</v>
          </cell>
          <cell r="Q7">
            <v>0.15892997639653816</v>
          </cell>
          <cell r="R7">
            <v>0.12824547600314712</v>
          </cell>
          <cell r="S7">
            <v>8.1825334382376089E-2</v>
          </cell>
          <cell r="T7">
            <v>8.8906372934697095E-2</v>
          </cell>
          <cell r="U7">
            <v>4.0912667191188044E-2</v>
          </cell>
        </row>
        <row r="8">
          <cell r="A8" t="str">
            <v>06</v>
          </cell>
          <cell r="B8">
            <v>0</v>
          </cell>
          <cell r="C8">
            <v>7.0257611241217799E-3</v>
          </cell>
          <cell r="D8">
            <v>4.6838407494145202E-2</v>
          </cell>
          <cell r="E8">
            <v>0.17330210772833723</v>
          </cell>
          <cell r="F8">
            <v>0.22950819672131148</v>
          </cell>
          <cell r="G8">
            <v>0.12412177985948478</v>
          </cell>
          <cell r="H8">
            <v>0.14051522248243559</v>
          </cell>
          <cell r="I8">
            <v>0.14051522248243559</v>
          </cell>
          <cell r="J8">
            <v>0.13817330210772832</v>
          </cell>
          <cell r="L8" t="str">
            <v>06</v>
          </cell>
          <cell r="M8">
            <v>5.7434588385449903E-3</v>
          </cell>
          <cell r="N8">
            <v>0.12827058072750477</v>
          </cell>
          <cell r="O8">
            <v>0.18634333120612637</v>
          </cell>
          <cell r="P8">
            <v>0.22399489470325462</v>
          </cell>
          <cell r="Q8">
            <v>0.18953414167198468</v>
          </cell>
          <cell r="R8">
            <v>9.3171665603063183E-2</v>
          </cell>
          <cell r="S8">
            <v>8.4237396298659853E-2</v>
          </cell>
          <cell r="T8">
            <v>6.0625398851308229E-2</v>
          </cell>
          <cell r="U8">
            <v>2.8079132099553285E-2</v>
          </cell>
        </row>
        <row r="9">
          <cell r="A9" t="str">
            <v>07</v>
          </cell>
          <cell r="B9">
            <v>0</v>
          </cell>
          <cell r="C9">
            <v>0</v>
          </cell>
          <cell r="D9">
            <v>4.2194092827004216E-3</v>
          </cell>
          <cell r="E9">
            <v>5.4852320675105488E-2</v>
          </cell>
          <cell r="F9">
            <v>0.11814345991561181</v>
          </cell>
          <cell r="G9">
            <v>0.20675105485232068</v>
          </cell>
          <cell r="H9">
            <v>0.20253164556962025</v>
          </cell>
          <cell r="I9">
            <v>0.24472573839662448</v>
          </cell>
          <cell r="J9">
            <v>0.16877637130801687</v>
          </cell>
          <cell r="L9" t="str">
            <v>07</v>
          </cell>
          <cell r="M9">
            <v>0</v>
          </cell>
          <cell r="N9">
            <v>7.9395085066162566E-2</v>
          </cell>
          <cell r="O9">
            <v>0.1890359168241966</v>
          </cell>
          <cell r="P9">
            <v>0.17958412098298676</v>
          </cell>
          <cell r="Q9">
            <v>0.17580340264650285</v>
          </cell>
          <cell r="R9">
            <v>0.12854442344045369</v>
          </cell>
          <cell r="S9">
            <v>0.10396975425330812</v>
          </cell>
          <cell r="T9">
            <v>0.10964083175803403</v>
          </cell>
          <cell r="U9">
            <v>3.4026465028355386E-2</v>
          </cell>
        </row>
        <row r="10">
          <cell r="A10" t="str">
            <v>08</v>
          </cell>
          <cell r="B10">
            <v>0</v>
          </cell>
          <cell r="C10">
            <v>0</v>
          </cell>
          <cell r="D10">
            <v>8.1967213114754103E-3</v>
          </cell>
          <cell r="E10">
            <v>2.4590163934426229E-2</v>
          </cell>
          <cell r="F10">
            <v>0.15573770491803279</v>
          </cell>
          <cell r="G10">
            <v>0.27868852459016391</v>
          </cell>
          <cell r="H10">
            <v>0.1721311475409836</v>
          </cell>
          <cell r="I10">
            <v>0.26229508196721313</v>
          </cell>
          <cell r="J10">
            <v>9.8360655737704916E-2</v>
          </cell>
          <cell r="L10" t="str">
            <v>08</v>
          </cell>
          <cell r="M10">
            <v>0</v>
          </cell>
          <cell r="N10">
            <v>5.5299539170506916E-2</v>
          </cell>
          <cell r="O10">
            <v>0.20737327188940091</v>
          </cell>
          <cell r="P10">
            <v>0.24884792626728111</v>
          </cell>
          <cell r="Q10">
            <v>0.18433179723502305</v>
          </cell>
          <cell r="R10">
            <v>0.13364055299539171</v>
          </cell>
          <cell r="S10">
            <v>7.3732718894009217E-2</v>
          </cell>
          <cell r="T10">
            <v>8.294930875576037E-2</v>
          </cell>
          <cell r="U10">
            <v>1.3824884792626729E-2</v>
          </cell>
        </row>
        <row r="11">
          <cell r="A11" t="str">
            <v>09</v>
          </cell>
          <cell r="B11">
            <v>0</v>
          </cell>
          <cell r="C11">
            <v>0</v>
          </cell>
          <cell r="D11">
            <v>5.2493438320209973E-3</v>
          </cell>
          <cell r="E11">
            <v>3.937007874015748E-2</v>
          </cell>
          <cell r="F11">
            <v>0.14173228346456693</v>
          </cell>
          <cell r="G11">
            <v>0.19685039370078741</v>
          </cell>
          <cell r="H11">
            <v>0.24409448818897639</v>
          </cell>
          <cell r="I11">
            <v>0.25984251968503935</v>
          </cell>
          <cell r="J11">
            <v>0.11286089238845144</v>
          </cell>
          <cell r="L11" t="str">
            <v>09</v>
          </cell>
          <cell r="M11">
            <v>1.5267175572519084E-3</v>
          </cell>
          <cell r="N11">
            <v>4.4274809160305344E-2</v>
          </cell>
          <cell r="O11">
            <v>0.14656488549618321</v>
          </cell>
          <cell r="P11">
            <v>0.20916030534351146</v>
          </cell>
          <cell r="Q11">
            <v>0.20763358778625954</v>
          </cell>
          <cell r="R11">
            <v>0.14809160305343511</v>
          </cell>
          <cell r="S11">
            <v>0.12824427480916031</v>
          </cell>
          <cell r="T11">
            <v>9.3129770992366412E-2</v>
          </cell>
          <cell r="U11">
            <v>2.1374045801526718E-2</v>
          </cell>
        </row>
        <row r="12">
          <cell r="A12" t="str">
            <v>10</v>
          </cell>
          <cell r="B12">
            <v>0</v>
          </cell>
          <cell r="C12">
            <v>0</v>
          </cell>
          <cell r="D12">
            <v>2.3255813953488372E-2</v>
          </cell>
          <cell r="E12">
            <v>5.8139534883720929E-2</v>
          </cell>
          <cell r="F12">
            <v>0.2558139534883721</v>
          </cell>
          <cell r="G12">
            <v>0.19767441860465115</v>
          </cell>
          <cell r="H12">
            <v>0.15116279069767441</v>
          </cell>
          <cell r="I12">
            <v>0.1744186046511628</v>
          </cell>
          <cell r="J12">
            <v>0.13953488372093023</v>
          </cell>
          <cell r="L12" t="str">
            <v>10</v>
          </cell>
          <cell r="M12">
            <v>0</v>
          </cell>
          <cell r="N12">
            <v>3.0769230769230771E-2</v>
          </cell>
          <cell r="O12">
            <v>0.2153846153846154</v>
          </cell>
          <cell r="P12">
            <v>0.2076923076923077</v>
          </cell>
          <cell r="Q12">
            <v>0.19230769230769232</v>
          </cell>
          <cell r="R12">
            <v>0.15384615384615385</v>
          </cell>
          <cell r="S12">
            <v>0.11538461538461539</v>
          </cell>
          <cell r="T12">
            <v>3.8461538461538464E-2</v>
          </cell>
          <cell r="U12">
            <v>4.6153846153846156E-2</v>
          </cell>
        </row>
        <row r="13">
          <cell r="A13" t="str">
            <v>11</v>
          </cell>
          <cell r="B13">
            <v>0</v>
          </cell>
          <cell r="C13">
            <v>0</v>
          </cell>
          <cell r="D13">
            <v>0</v>
          </cell>
          <cell r="E13">
            <v>9.405940594059406E-2</v>
          </cell>
          <cell r="F13">
            <v>0.14851485148514851</v>
          </cell>
          <cell r="G13">
            <v>0.18564356435643564</v>
          </cell>
          <cell r="H13">
            <v>0.23019801980198021</v>
          </cell>
          <cell r="I13">
            <v>0.24009900990099009</v>
          </cell>
          <cell r="J13">
            <v>0.10148514851485149</v>
          </cell>
          <cell r="L13" t="str">
            <v>11</v>
          </cell>
          <cell r="M13">
            <v>2.2371364653243847E-3</v>
          </cell>
          <cell r="N13">
            <v>6.2639821029082776E-2</v>
          </cell>
          <cell r="O13">
            <v>0.16703952274422074</v>
          </cell>
          <cell r="P13">
            <v>0.17822520507084266</v>
          </cell>
          <cell r="Q13">
            <v>0.17971662938105892</v>
          </cell>
          <cell r="R13">
            <v>0.15137956748695003</v>
          </cell>
          <cell r="S13">
            <v>0.12527964205816555</v>
          </cell>
          <cell r="T13">
            <v>0.10887397464578673</v>
          </cell>
          <cell r="U13">
            <v>2.4608501118568233E-2</v>
          </cell>
        </row>
        <row r="14">
          <cell r="A14" t="str">
            <v>12</v>
          </cell>
          <cell r="B14">
            <v>0</v>
          </cell>
          <cell r="C14">
            <v>0</v>
          </cell>
          <cell r="D14">
            <v>8.4745762711864406E-3</v>
          </cell>
          <cell r="E14">
            <v>2.5423728813559324E-2</v>
          </cell>
          <cell r="F14">
            <v>8.4745762711864403E-2</v>
          </cell>
          <cell r="G14">
            <v>0.15254237288135594</v>
          </cell>
          <cell r="H14">
            <v>0.29661016949152541</v>
          </cell>
          <cell r="I14">
            <v>0.29661016949152541</v>
          </cell>
          <cell r="J14">
            <v>0.13559322033898305</v>
          </cell>
          <cell r="L14" t="str">
            <v>12</v>
          </cell>
          <cell r="M14">
            <v>0</v>
          </cell>
          <cell r="N14">
            <v>5.2023121387283239E-2</v>
          </cell>
          <cell r="O14">
            <v>0.13872832369942195</v>
          </cell>
          <cell r="P14">
            <v>0.15895953757225434</v>
          </cell>
          <cell r="Q14">
            <v>0.21098265895953758</v>
          </cell>
          <cell r="R14">
            <v>0.1416184971098266</v>
          </cell>
          <cell r="S14">
            <v>0.15317919075144509</v>
          </cell>
          <cell r="T14">
            <v>0.11560693641618497</v>
          </cell>
          <cell r="U14">
            <v>2.8901734104046242E-2</v>
          </cell>
        </row>
        <row r="15">
          <cell r="A15" t="str">
            <v>13</v>
          </cell>
          <cell r="B15">
            <v>0</v>
          </cell>
          <cell r="C15">
            <v>0</v>
          </cell>
          <cell r="D15">
            <v>0</v>
          </cell>
          <cell r="E15">
            <v>2.5000000000000001E-2</v>
          </cell>
          <cell r="F15">
            <v>0.125</v>
          </cell>
          <cell r="G15">
            <v>0.3</v>
          </cell>
          <cell r="H15">
            <v>0.15</v>
          </cell>
          <cell r="I15">
            <v>0.22500000000000001</v>
          </cell>
          <cell r="J15">
            <v>0.17499999999999999</v>
          </cell>
          <cell r="L15" t="str">
            <v>13</v>
          </cell>
          <cell r="M15">
            <v>0</v>
          </cell>
          <cell r="N15">
            <v>4.3010752688172046E-2</v>
          </cell>
          <cell r="O15">
            <v>0.17204301075268819</v>
          </cell>
          <cell r="P15">
            <v>0.15053763440860216</v>
          </cell>
          <cell r="Q15">
            <v>0.16129032258064516</v>
          </cell>
          <cell r="R15">
            <v>9.6774193548387094E-2</v>
          </cell>
          <cell r="S15">
            <v>0.23655913978494625</v>
          </cell>
          <cell r="T15">
            <v>0.10752688172043011</v>
          </cell>
          <cell r="U15">
            <v>3.2258064516129031E-2</v>
          </cell>
        </row>
        <row r="16">
          <cell r="A16" t="str">
            <v>14</v>
          </cell>
          <cell r="B16">
            <v>0</v>
          </cell>
          <cell r="C16">
            <v>0</v>
          </cell>
          <cell r="D16">
            <v>0</v>
          </cell>
          <cell r="E16">
            <v>7.9051383399209488E-2</v>
          </cell>
          <cell r="F16">
            <v>0.16205533596837945</v>
          </cell>
          <cell r="G16">
            <v>0.22529644268774704</v>
          </cell>
          <cell r="H16">
            <v>0.1857707509881423</v>
          </cell>
          <cell r="I16">
            <v>0.233201581027668</v>
          </cell>
          <cell r="J16">
            <v>0.11462450592885376</v>
          </cell>
          <cell r="L16" t="str">
            <v>14</v>
          </cell>
          <cell r="M16">
            <v>2.635046113306983E-3</v>
          </cell>
          <cell r="N16">
            <v>6.3241106719367585E-2</v>
          </cell>
          <cell r="O16">
            <v>0.16732542819499341</v>
          </cell>
          <cell r="P16">
            <v>0.21607378129117261</v>
          </cell>
          <cell r="Q16">
            <v>0.17259552042160739</v>
          </cell>
          <cell r="R16">
            <v>0.1225296442687747</v>
          </cell>
          <cell r="S16">
            <v>0.11462450592885376</v>
          </cell>
          <cell r="T16">
            <v>0.11198945981554677</v>
          </cell>
          <cell r="U16">
            <v>2.8985507246376812E-2</v>
          </cell>
        </row>
        <row r="17">
          <cell r="A17" t="str">
            <v>15</v>
          </cell>
          <cell r="B17">
            <v>0</v>
          </cell>
          <cell r="C17">
            <v>0</v>
          </cell>
          <cell r="D17">
            <v>0</v>
          </cell>
          <cell r="E17">
            <v>4.1322314049586778E-2</v>
          </cell>
          <cell r="F17">
            <v>9.9173553719008267E-2</v>
          </cell>
          <cell r="G17">
            <v>0.11570247933884298</v>
          </cell>
          <cell r="H17">
            <v>0.19834710743801653</v>
          </cell>
          <cell r="I17">
            <v>0.2975206611570248</v>
          </cell>
          <cell r="J17">
            <v>0.24793388429752067</v>
          </cell>
          <cell r="L17" t="str">
            <v>15</v>
          </cell>
          <cell r="M17">
            <v>3.3333333333333335E-3</v>
          </cell>
          <cell r="N17">
            <v>2.6666666666666668E-2</v>
          </cell>
          <cell r="O17">
            <v>0.11</v>
          </cell>
          <cell r="P17">
            <v>0.11</v>
          </cell>
          <cell r="Q17">
            <v>0.16666666666666666</v>
          </cell>
          <cell r="R17">
            <v>0.15333333333333332</v>
          </cell>
          <cell r="S17">
            <v>0.16</v>
          </cell>
          <cell r="T17">
            <v>0.19</v>
          </cell>
          <cell r="U17">
            <v>0.08</v>
          </cell>
        </row>
        <row r="18">
          <cell r="A18" t="str">
            <v>16</v>
          </cell>
          <cell r="B18">
            <v>0</v>
          </cell>
          <cell r="C18">
            <v>0</v>
          </cell>
          <cell r="D18">
            <v>2.8011204481792718E-2</v>
          </cell>
          <cell r="E18">
            <v>0.1092436974789916</v>
          </cell>
          <cell r="F18">
            <v>0.19047619047619047</v>
          </cell>
          <cell r="G18">
            <v>0.16246498599439776</v>
          </cell>
          <cell r="H18">
            <v>0.20168067226890757</v>
          </cell>
          <cell r="I18">
            <v>0.19047619047619047</v>
          </cell>
          <cell r="J18">
            <v>0.11764705882352941</v>
          </cell>
          <cell r="L18" t="str">
            <v>16</v>
          </cell>
          <cell r="M18">
            <v>8.4925690021231421E-3</v>
          </cell>
          <cell r="N18">
            <v>0.10721868365180467</v>
          </cell>
          <cell r="O18">
            <v>0.19532908704883228</v>
          </cell>
          <cell r="P18">
            <v>0.18577494692144372</v>
          </cell>
          <cell r="Q18">
            <v>0.18046709129511676</v>
          </cell>
          <cell r="R18">
            <v>0.10191082802547771</v>
          </cell>
          <cell r="S18">
            <v>0.11571125265392782</v>
          </cell>
          <cell r="T18">
            <v>7.6433121019108277E-2</v>
          </cell>
          <cell r="U18">
            <v>2.8662420382165606E-2</v>
          </cell>
        </row>
        <row r="19">
          <cell r="A19" t="str">
            <v>17</v>
          </cell>
          <cell r="B19">
            <v>0</v>
          </cell>
          <cell r="C19">
            <v>0</v>
          </cell>
          <cell r="D19">
            <v>6.0975609756097563E-3</v>
          </cell>
          <cell r="E19">
            <v>7.926829268292683E-2</v>
          </cell>
          <cell r="F19">
            <v>0.15853658536585366</v>
          </cell>
          <cell r="G19">
            <v>0.16463414634146342</v>
          </cell>
          <cell r="H19">
            <v>0.16463414634146342</v>
          </cell>
          <cell r="I19">
            <v>0.25609756097560976</v>
          </cell>
          <cell r="J19">
            <v>0.17073170731707318</v>
          </cell>
          <cell r="L19" t="str">
            <v>17</v>
          </cell>
          <cell r="M19">
            <v>0</v>
          </cell>
          <cell r="N19">
            <v>2.9914529914529916E-2</v>
          </cell>
          <cell r="O19">
            <v>0.21794871794871795</v>
          </cell>
          <cell r="P19">
            <v>0.21794871794871795</v>
          </cell>
          <cell r="Q19">
            <v>0.22222222222222221</v>
          </cell>
          <cell r="R19">
            <v>0.14957264957264957</v>
          </cell>
          <cell r="S19">
            <v>5.5555555555555552E-2</v>
          </cell>
          <cell r="T19">
            <v>8.5470085470085472E-2</v>
          </cell>
          <cell r="U19">
            <v>2.1367521367521368E-2</v>
          </cell>
        </row>
        <row r="20">
          <cell r="A20" t="str">
            <v>18</v>
          </cell>
          <cell r="B20">
            <v>0</v>
          </cell>
          <cell r="C20">
            <v>0</v>
          </cell>
          <cell r="D20">
            <v>5.3763440860215058E-3</v>
          </cell>
          <cell r="E20">
            <v>3.7634408602150539E-2</v>
          </cell>
          <cell r="F20">
            <v>0.12903225806451613</v>
          </cell>
          <cell r="G20">
            <v>0.18279569892473119</v>
          </cell>
          <cell r="H20">
            <v>0.23118279569892472</v>
          </cell>
          <cell r="I20">
            <v>0.25268817204301075</v>
          </cell>
          <cell r="J20">
            <v>0.16129032258064516</v>
          </cell>
          <cell r="L20" t="str">
            <v>18</v>
          </cell>
          <cell r="M20">
            <v>0</v>
          </cell>
          <cell r="N20">
            <v>5.4279749478079335E-2</v>
          </cell>
          <cell r="O20">
            <v>0.1544885177453027</v>
          </cell>
          <cell r="P20">
            <v>0.20668058455114824</v>
          </cell>
          <cell r="Q20">
            <v>0.1440501043841336</v>
          </cell>
          <cell r="R20">
            <v>0.13569937369519833</v>
          </cell>
          <cell r="S20">
            <v>0.16075156576200417</v>
          </cell>
          <cell r="T20">
            <v>0.10647181628392484</v>
          </cell>
          <cell r="U20">
            <v>3.7578288100208766E-2</v>
          </cell>
        </row>
        <row r="21">
          <cell r="A21" t="str">
            <v>19</v>
          </cell>
          <cell r="B21">
            <v>0</v>
          </cell>
          <cell r="C21">
            <v>0</v>
          </cell>
          <cell r="D21">
            <v>1.2396694214876033E-2</v>
          </cell>
          <cell r="E21">
            <v>5.7851239669421489E-2</v>
          </cell>
          <cell r="F21">
            <v>0.15289256198347106</v>
          </cell>
          <cell r="G21">
            <v>0.15702479338842976</v>
          </cell>
          <cell r="H21">
            <v>0.26859504132231404</v>
          </cell>
          <cell r="I21">
            <v>0.2024793388429752</v>
          </cell>
          <cell r="J21">
            <v>0.1487603305785124</v>
          </cell>
          <cell r="L21" t="str">
            <v>19</v>
          </cell>
          <cell r="M21">
            <v>0</v>
          </cell>
          <cell r="N21">
            <v>9.4488188976377951E-2</v>
          </cell>
          <cell r="O21">
            <v>0.17795275590551182</v>
          </cell>
          <cell r="P21">
            <v>0.19055118110236222</v>
          </cell>
          <cell r="Q21">
            <v>0.19370078740157481</v>
          </cell>
          <cell r="R21">
            <v>0.12598425196850394</v>
          </cell>
          <cell r="S21">
            <v>9.9212598425196849E-2</v>
          </cell>
          <cell r="T21">
            <v>7.874015748031496E-2</v>
          </cell>
          <cell r="U21">
            <v>3.937007874015748E-2</v>
          </cell>
        </row>
        <row r="22">
          <cell r="A22" t="str">
            <v>20</v>
          </cell>
          <cell r="B22">
            <v>0</v>
          </cell>
          <cell r="C22">
            <v>0</v>
          </cell>
          <cell r="D22">
            <v>0</v>
          </cell>
          <cell r="E22">
            <v>2.7777777777777776E-2</v>
          </cell>
          <cell r="F22">
            <v>0.18055555555555555</v>
          </cell>
          <cell r="G22">
            <v>9.7222222222222224E-2</v>
          </cell>
          <cell r="H22">
            <v>0.19444444444444445</v>
          </cell>
          <cell r="I22">
            <v>0.31944444444444442</v>
          </cell>
          <cell r="J22">
            <v>0.18055555555555555</v>
          </cell>
          <cell r="L22" t="str">
            <v>20</v>
          </cell>
          <cell r="M22">
            <v>0</v>
          </cell>
          <cell r="N22">
            <v>3.8461538461538464E-2</v>
          </cell>
          <cell r="O22">
            <v>0.18461538461538463</v>
          </cell>
          <cell r="P22">
            <v>0.19230769230769232</v>
          </cell>
          <cell r="Q22">
            <v>0.2</v>
          </cell>
          <cell r="R22">
            <v>0.13076923076923078</v>
          </cell>
          <cell r="S22">
            <v>0.1076923076923077</v>
          </cell>
          <cell r="T22">
            <v>0.1076923076923077</v>
          </cell>
          <cell r="U22">
            <v>3.8461538461538464E-2</v>
          </cell>
        </row>
        <row r="23">
          <cell r="A23" t="str">
            <v>21</v>
          </cell>
          <cell r="B23">
            <v>0</v>
          </cell>
          <cell r="C23">
            <v>0</v>
          </cell>
          <cell r="D23">
            <v>0</v>
          </cell>
          <cell r="E23">
            <v>6.95970695970696E-2</v>
          </cell>
          <cell r="F23">
            <v>0.15384615384615385</v>
          </cell>
          <cell r="G23">
            <v>0.23076923076923078</v>
          </cell>
          <cell r="H23">
            <v>0.24542124542124541</v>
          </cell>
          <cell r="I23">
            <v>0.18315018315018314</v>
          </cell>
          <cell r="J23">
            <v>0.11721611721611722</v>
          </cell>
          <cell r="L23" t="str">
            <v>21</v>
          </cell>
          <cell r="M23">
            <v>0</v>
          </cell>
          <cell r="N23">
            <v>4.238921001926782E-2</v>
          </cell>
          <cell r="O23">
            <v>0.20616570327552985</v>
          </cell>
          <cell r="P23">
            <v>0.279383429672447</v>
          </cell>
          <cell r="Q23">
            <v>0.19267822736030829</v>
          </cell>
          <cell r="R23">
            <v>0.14836223506743737</v>
          </cell>
          <cell r="S23">
            <v>7.5144508670520235E-2</v>
          </cell>
          <cell r="T23">
            <v>4.238921001926782E-2</v>
          </cell>
          <cell r="U23">
            <v>1.348747591522158E-2</v>
          </cell>
        </row>
        <row r="24">
          <cell r="A24" t="str">
            <v>22</v>
          </cell>
          <cell r="B24">
            <v>0</v>
          </cell>
          <cell r="C24">
            <v>0</v>
          </cell>
          <cell r="D24">
            <v>0</v>
          </cell>
          <cell r="E24">
            <v>4.7281323877068557E-2</v>
          </cell>
          <cell r="F24">
            <v>0.15366430260047281</v>
          </cell>
          <cell r="G24">
            <v>0.21985815602836881</v>
          </cell>
          <cell r="H24">
            <v>0.23167848699763594</v>
          </cell>
          <cell r="I24">
            <v>0.25059101654846333</v>
          </cell>
          <cell r="J24">
            <v>9.6926713947990545E-2</v>
          </cell>
          <cell r="L24" t="str">
            <v>22</v>
          </cell>
          <cell r="M24">
            <v>0</v>
          </cell>
          <cell r="N24">
            <v>5.9451219512195119E-2</v>
          </cell>
          <cell r="O24">
            <v>0.16463414634146342</v>
          </cell>
          <cell r="P24">
            <v>0.2301829268292683</v>
          </cell>
          <cell r="Q24">
            <v>0.22865853658536586</v>
          </cell>
          <cell r="R24">
            <v>0.1448170731707317</v>
          </cell>
          <cell r="S24">
            <v>9.451219512195122E-2</v>
          </cell>
          <cell r="T24">
            <v>6.402439024390244E-2</v>
          </cell>
          <cell r="U24">
            <v>1.3719512195121951E-2</v>
          </cell>
        </row>
        <row r="25">
          <cell r="A25" t="str">
            <v>23</v>
          </cell>
          <cell r="B25">
            <v>0</v>
          </cell>
          <cell r="C25">
            <v>0</v>
          </cell>
          <cell r="D25">
            <v>0</v>
          </cell>
          <cell r="E25">
            <v>5.9925093632958802E-2</v>
          </cell>
          <cell r="F25">
            <v>0.21722846441947566</v>
          </cell>
          <cell r="G25">
            <v>0.21348314606741572</v>
          </cell>
          <cell r="H25">
            <v>0.19850187265917604</v>
          </cell>
          <cell r="I25">
            <v>0.20973782771535582</v>
          </cell>
          <cell r="J25">
            <v>0.10112359550561797</v>
          </cell>
          <cell r="L25" t="str">
            <v>23</v>
          </cell>
          <cell r="M25">
            <v>3.2679738562091504E-3</v>
          </cell>
          <cell r="N25">
            <v>0.10457516339869281</v>
          </cell>
          <cell r="O25">
            <v>0.22712418300653595</v>
          </cell>
          <cell r="P25">
            <v>0.2107843137254902</v>
          </cell>
          <cell r="Q25">
            <v>0.22712418300653595</v>
          </cell>
          <cell r="R25">
            <v>0.11274509803921569</v>
          </cell>
          <cell r="S25">
            <v>6.8627450980392163E-2</v>
          </cell>
          <cell r="T25">
            <v>3.7581699346405227E-2</v>
          </cell>
          <cell r="U25">
            <v>8.1699346405228763E-3</v>
          </cell>
        </row>
        <row r="26">
          <cell r="A26" t="str">
            <v>24</v>
          </cell>
          <cell r="B26">
            <v>0</v>
          </cell>
          <cell r="C26">
            <v>0</v>
          </cell>
          <cell r="D26">
            <v>9.9009900990099011E-3</v>
          </cell>
          <cell r="E26">
            <v>8.9108910891089105E-2</v>
          </cell>
          <cell r="F26">
            <v>0.15841584158415842</v>
          </cell>
          <cell r="G26">
            <v>0.13861386138613863</v>
          </cell>
          <cell r="H26">
            <v>0.18811881188118812</v>
          </cell>
          <cell r="I26">
            <v>0.25742574257425743</v>
          </cell>
          <cell r="J26">
            <v>0.15841584158415842</v>
          </cell>
          <cell r="L26" t="str">
            <v>24</v>
          </cell>
          <cell r="M26">
            <v>6.369426751592357E-3</v>
          </cell>
          <cell r="N26">
            <v>0.1464968152866242</v>
          </cell>
          <cell r="O26">
            <v>0.24203821656050956</v>
          </cell>
          <cell r="P26">
            <v>0.2356687898089172</v>
          </cell>
          <cell r="Q26">
            <v>0.17197452229299362</v>
          </cell>
          <cell r="R26">
            <v>5.7324840764331211E-2</v>
          </cell>
          <cell r="S26">
            <v>5.0955414012738856E-2</v>
          </cell>
          <cell r="T26">
            <v>6.3694267515923567E-2</v>
          </cell>
          <cell r="U26">
            <v>2.5477707006369428E-2</v>
          </cell>
        </row>
        <row r="27">
          <cell r="A27" t="str">
            <v>25</v>
          </cell>
          <cell r="B27">
            <v>0</v>
          </cell>
          <cell r="C27">
            <v>3.7037037037037038E-3</v>
          </cell>
          <cell r="D27">
            <v>8.1481481481481488E-2</v>
          </cell>
          <cell r="E27">
            <v>0.17592592592592593</v>
          </cell>
          <cell r="F27">
            <v>0.19074074074074074</v>
          </cell>
          <cell r="G27">
            <v>0.15925925925925927</v>
          </cell>
          <cell r="H27">
            <v>0.15740740740740741</v>
          </cell>
          <cell r="I27">
            <v>0.17222222222222222</v>
          </cell>
          <cell r="J27">
            <v>5.9259259259259262E-2</v>
          </cell>
          <cell r="L27" t="str">
            <v>25</v>
          </cell>
          <cell r="M27">
            <v>1.7103762827822121E-2</v>
          </cell>
          <cell r="N27">
            <v>0.17445838084378562</v>
          </cell>
          <cell r="O27">
            <v>0.18586088939566706</v>
          </cell>
          <cell r="P27">
            <v>0.15735461801596351</v>
          </cell>
          <cell r="Q27">
            <v>0.1733181299885975</v>
          </cell>
          <cell r="R27">
            <v>0.12656784492588369</v>
          </cell>
          <cell r="S27">
            <v>7.5256556442417327E-2</v>
          </cell>
          <cell r="T27">
            <v>6.2713797035347782E-2</v>
          </cell>
          <cell r="U27">
            <v>2.7366020524515394E-2</v>
          </cell>
        </row>
        <row r="28">
          <cell r="A28" t="str">
            <v>26</v>
          </cell>
          <cell r="B28">
            <v>0</v>
          </cell>
          <cell r="C28">
            <v>1.1182108626198083E-2</v>
          </cell>
          <cell r="D28">
            <v>9.1054313099041537E-2</v>
          </cell>
          <cell r="E28">
            <v>0.19488817891373802</v>
          </cell>
          <cell r="F28">
            <v>0.19329073482428116</v>
          </cell>
          <cell r="G28">
            <v>0.16773162939297126</v>
          </cell>
          <cell r="H28">
            <v>0.15495207667731628</v>
          </cell>
          <cell r="I28">
            <v>0.12939297124600638</v>
          </cell>
          <cell r="J28">
            <v>5.7507987220447282E-2</v>
          </cell>
          <cell r="L28" t="str">
            <v>26</v>
          </cell>
          <cell r="M28">
            <v>3.5314384151593457E-2</v>
          </cell>
          <cell r="N28">
            <v>0.20241171403962102</v>
          </cell>
          <cell r="O28">
            <v>0.21188630490956073</v>
          </cell>
          <cell r="P28">
            <v>0.15417743324720068</v>
          </cell>
          <cell r="Q28">
            <v>0.15073212747631351</v>
          </cell>
          <cell r="R28">
            <v>0.10335917312661498</v>
          </cell>
          <cell r="S28">
            <v>7.407407407407407E-2</v>
          </cell>
          <cell r="T28">
            <v>4.5650301464254951E-2</v>
          </cell>
          <cell r="U28">
            <v>2.2394487510766579E-2</v>
          </cell>
        </row>
        <row r="29">
          <cell r="A29" t="str">
            <v>27</v>
          </cell>
          <cell r="B29">
            <v>0</v>
          </cell>
          <cell r="C29">
            <v>3.1446540880503146E-3</v>
          </cell>
          <cell r="D29">
            <v>4.1928721174004195E-2</v>
          </cell>
          <cell r="E29">
            <v>0.15932914046121593</v>
          </cell>
          <cell r="F29">
            <v>0.25471698113207547</v>
          </cell>
          <cell r="G29">
            <v>0.21593291404612158</v>
          </cell>
          <cell r="H29">
            <v>0.15199161425576521</v>
          </cell>
          <cell r="I29">
            <v>0.12264150943396226</v>
          </cell>
          <cell r="J29">
            <v>5.0314465408805034E-2</v>
          </cell>
          <cell r="L29" t="str">
            <v>27</v>
          </cell>
          <cell r="M29">
            <v>1.4326647564469915E-2</v>
          </cell>
          <cell r="N29">
            <v>0.17928776094965207</v>
          </cell>
          <cell r="O29">
            <v>0.22922636103151864</v>
          </cell>
          <cell r="P29">
            <v>0.18665575112566515</v>
          </cell>
          <cell r="Q29">
            <v>0.15349979533360622</v>
          </cell>
          <cell r="R29">
            <v>0.11133851821530905</v>
          </cell>
          <cell r="S29">
            <v>6.3037249283667621E-2</v>
          </cell>
          <cell r="T29">
            <v>5.0757265656979127E-2</v>
          </cell>
          <cell r="U29">
            <v>1.1870650839132215E-2</v>
          </cell>
        </row>
        <row r="30">
          <cell r="A30" t="str">
            <v>28</v>
          </cell>
          <cell r="B30">
            <v>0</v>
          </cell>
          <cell r="C30">
            <v>0</v>
          </cell>
          <cell r="D30">
            <v>2.9644268774703556E-2</v>
          </cell>
          <cell r="E30">
            <v>0.16403162055335968</v>
          </cell>
          <cell r="F30">
            <v>0.27272727272727271</v>
          </cell>
          <cell r="G30">
            <v>0.20553359683794467</v>
          </cell>
          <cell r="H30">
            <v>0.14822134387351779</v>
          </cell>
          <cell r="I30">
            <v>9.8814229249011856E-2</v>
          </cell>
          <cell r="J30">
            <v>8.1027667984189727E-2</v>
          </cell>
          <cell r="L30" t="str">
            <v>28</v>
          </cell>
          <cell r="M30">
            <v>5.6306306306306304E-3</v>
          </cell>
          <cell r="N30">
            <v>0.13626126126126126</v>
          </cell>
          <cell r="O30">
            <v>0.29166666666666669</v>
          </cell>
          <cell r="P30">
            <v>0.21621621621621623</v>
          </cell>
          <cell r="Q30">
            <v>0.17342342342342343</v>
          </cell>
          <cell r="R30">
            <v>0.10135135135135136</v>
          </cell>
          <cell r="S30">
            <v>4.72972972972973E-2</v>
          </cell>
          <cell r="T30">
            <v>2.0270270270270271E-2</v>
          </cell>
          <cell r="U30">
            <v>7.8828828828828822E-3</v>
          </cell>
        </row>
        <row r="31">
          <cell r="A31" t="str">
            <v>29</v>
          </cell>
          <cell r="B31">
            <v>0</v>
          </cell>
          <cell r="C31">
            <v>0</v>
          </cell>
          <cell r="D31">
            <v>2.2222222222222223E-2</v>
          </cell>
          <cell r="E31">
            <v>0.16111111111111112</v>
          </cell>
          <cell r="F31">
            <v>0.17777777777777778</v>
          </cell>
          <cell r="G31">
            <v>0.20555555555555555</v>
          </cell>
          <cell r="H31">
            <v>0.21666666666666667</v>
          </cell>
          <cell r="I31">
            <v>0.13333333333333333</v>
          </cell>
          <cell r="J31">
            <v>8.3333333333333329E-2</v>
          </cell>
          <cell r="L31" t="str">
            <v>29</v>
          </cell>
          <cell r="M31">
            <v>4.329004329004329E-3</v>
          </cell>
          <cell r="N31">
            <v>0.16450216450216451</v>
          </cell>
          <cell r="O31">
            <v>0.27272727272727271</v>
          </cell>
          <cell r="P31">
            <v>0.26406926406926406</v>
          </cell>
          <cell r="Q31">
            <v>0.1471861471861472</v>
          </cell>
          <cell r="R31">
            <v>7.3593073593073599E-2</v>
          </cell>
          <cell r="S31">
            <v>3.896103896103896E-2</v>
          </cell>
          <cell r="T31">
            <v>2.5974025974025976E-2</v>
          </cell>
          <cell r="U31">
            <v>8.658008658008658E-3</v>
          </cell>
        </row>
        <row r="32">
          <cell r="A32" t="str">
            <v>30</v>
          </cell>
          <cell r="B32">
            <v>0</v>
          </cell>
          <cell r="C32">
            <v>0</v>
          </cell>
          <cell r="D32">
            <v>2.9914529914529916E-2</v>
          </cell>
          <cell r="E32">
            <v>0.15811965811965811</v>
          </cell>
          <cell r="F32">
            <v>0.29059829059829062</v>
          </cell>
          <cell r="G32">
            <v>0.23076923076923078</v>
          </cell>
          <cell r="H32">
            <v>0.12820512820512819</v>
          </cell>
          <cell r="I32">
            <v>0.10256410256410256</v>
          </cell>
          <cell r="J32">
            <v>5.9829059829059832E-2</v>
          </cell>
          <cell r="L32" t="str">
            <v>30</v>
          </cell>
          <cell r="M32">
            <v>5.1282051282051282E-3</v>
          </cell>
          <cell r="N32">
            <v>0.14871794871794872</v>
          </cell>
          <cell r="O32">
            <v>0.30256410256410254</v>
          </cell>
          <cell r="P32">
            <v>0.26153846153846155</v>
          </cell>
          <cell r="Q32">
            <v>0.15641025641025641</v>
          </cell>
          <cell r="R32">
            <v>5.6410256410256411E-2</v>
          </cell>
          <cell r="S32">
            <v>4.6153846153846156E-2</v>
          </cell>
          <cell r="T32">
            <v>2.0512820512820513E-2</v>
          </cell>
          <cell r="U32">
            <v>2.5641025641025641E-3</v>
          </cell>
        </row>
        <row r="33">
          <cell r="A33" t="str">
            <v>31</v>
          </cell>
          <cell r="B33">
            <v>0</v>
          </cell>
          <cell r="C33">
            <v>0</v>
          </cell>
          <cell r="D33">
            <v>4.142011834319527E-2</v>
          </cell>
          <cell r="E33">
            <v>0.23076923076923078</v>
          </cell>
          <cell r="F33">
            <v>0.28994082840236685</v>
          </cell>
          <cell r="G33">
            <v>0.15384615384615385</v>
          </cell>
          <cell r="H33">
            <v>9.4674556213017749E-2</v>
          </cell>
          <cell r="I33">
            <v>0.10650887573964497</v>
          </cell>
          <cell r="J33">
            <v>8.2840236686390539E-2</v>
          </cell>
          <cell r="L33" t="str">
            <v>31</v>
          </cell>
          <cell r="M33">
            <v>1.1661807580174927E-2</v>
          </cell>
          <cell r="N33">
            <v>0.17638483965014579</v>
          </cell>
          <cell r="O33">
            <v>0.3075801749271137</v>
          </cell>
          <cell r="P33">
            <v>0.22157434402332363</v>
          </cell>
          <cell r="Q33">
            <v>0.15451895043731778</v>
          </cell>
          <cell r="R33">
            <v>6.7055393586005832E-2</v>
          </cell>
          <cell r="S33">
            <v>2.3323615160349854E-2</v>
          </cell>
          <cell r="T33">
            <v>2.9154518950437316E-2</v>
          </cell>
          <cell r="U33">
            <v>8.7463556851311956E-3</v>
          </cell>
        </row>
        <row r="34">
          <cell r="A34" t="str">
            <v>32</v>
          </cell>
          <cell r="B34">
            <v>0</v>
          </cell>
          <cell r="C34">
            <v>0</v>
          </cell>
          <cell r="D34">
            <v>1.2315270935960592E-2</v>
          </cell>
          <cell r="E34">
            <v>0.16009852216748768</v>
          </cell>
          <cell r="F34">
            <v>0.33004926108374383</v>
          </cell>
          <cell r="G34">
            <v>0.2413793103448276</v>
          </cell>
          <cell r="H34">
            <v>9.6059113300492605E-2</v>
          </cell>
          <cell r="I34">
            <v>8.6206896551724144E-2</v>
          </cell>
          <cell r="J34">
            <v>7.3891625615763554E-2</v>
          </cell>
          <cell r="L34" t="str">
            <v>32</v>
          </cell>
          <cell r="M34">
            <v>4.464285714285714E-3</v>
          </cell>
          <cell r="N34">
            <v>0.15290178571428573</v>
          </cell>
          <cell r="O34">
            <v>0.24665178571428573</v>
          </cell>
          <cell r="P34">
            <v>0.24553571428571427</v>
          </cell>
          <cell r="Q34">
            <v>0.18191964285714285</v>
          </cell>
          <cell r="R34">
            <v>8.4821428571428575E-2</v>
          </cell>
          <cell r="S34">
            <v>3.3482142857142856E-2</v>
          </cell>
          <cell r="T34">
            <v>3.6830357142857144E-2</v>
          </cell>
          <cell r="U34">
            <v>1.3392857142857142E-2</v>
          </cell>
        </row>
        <row r="35">
          <cell r="A35" t="str">
            <v>33</v>
          </cell>
          <cell r="B35">
            <v>0</v>
          </cell>
          <cell r="C35">
            <v>3.1746031746031746E-3</v>
          </cell>
          <cell r="D35">
            <v>1.2698412698412698E-2</v>
          </cell>
          <cell r="E35">
            <v>0.1873015873015873</v>
          </cell>
          <cell r="F35">
            <v>0.3396825396825397</v>
          </cell>
          <cell r="G35">
            <v>0.17777777777777778</v>
          </cell>
          <cell r="H35">
            <v>0.13015873015873017</v>
          </cell>
          <cell r="I35">
            <v>8.5714285714285715E-2</v>
          </cell>
          <cell r="J35">
            <v>6.3492063492063489E-2</v>
          </cell>
          <cell r="L35" t="str">
            <v>33</v>
          </cell>
          <cell r="M35">
            <v>1.2110726643598616E-2</v>
          </cell>
          <cell r="N35">
            <v>0.1972318339100346</v>
          </cell>
          <cell r="O35">
            <v>0.28546712802768165</v>
          </cell>
          <cell r="P35">
            <v>0.24221453287197231</v>
          </cell>
          <cell r="Q35">
            <v>0.1453287197231834</v>
          </cell>
          <cell r="R35">
            <v>5.8823529411764705E-2</v>
          </cell>
          <cell r="S35">
            <v>3.4602076124567477E-2</v>
          </cell>
          <cell r="T35">
            <v>2.2491349480968859E-2</v>
          </cell>
          <cell r="U35">
            <v>1.7301038062283738E-3</v>
          </cell>
        </row>
        <row r="36">
          <cell r="A36" t="str">
            <v>34</v>
          </cell>
          <cell r="B36">
            <v>0</v>
          </cell>
          <cell r="C36">
            <v>0</v>
          </cell>
          <cell r="D36">
            <v>1.4084507042253521E-2</v>
          </cell>
          <cell r="E36">
            <v>0.12676056338028169</v>
          </cell>
          <cell r="F36">
            <v>0.26760563380281688</v>
          </cell>
          <cell r="G36">
            <v>0.3380281690140845</v>
          </cell>
          <cell r="H36">
            <v>0.12676056338028169</v>
          </cell>
          <cell r="I36">
            <v>4.2253521126760563E-2</v>
          </cell>
          <cell r="J36">
            <v>8.4507042253521125E-2</v>
          </cell>
          <cell r="L36" t="str">
            <v>34</v>
          </cell>
          <cell r="M36">
            <v>8.3333333333333332E-3</v>
          </cell>
          <cell r="N36">
            <v>0.15833333333333333</v>
          </cell>
          <cell r="O36">
            <v>0.39166666666666666</v>
          </cell>
          <cell r="P36">
            <v>0.21666666666666667</v>
          </cell>
          <cell r="Q36">
            <v>0.13333333333333333</v>
          </cell>
          <cell r="R36">
            <v>0.05</v>
          </cell>
          <cell r="S36">
            <v>2.5000000000000001E-2</v>
          </cell>
          <cell r="T36">
            <v>8.3333333333333332E-3</v>
          </cell>
          <cell r="U36">
            <v>8.3333333333333332E-3</v>
          </cell>
        </row>
        <row r="37">
          <cell r="A37" t="str">
            <v>35</v>
          </cell>
          <cell r="B37">
            <v>0</v>
          </cell>
          <cell r="C37">
            <v>0</v>
          </cell>
          <cell r="D37">
            <v>4.3243243243243246E-2</v>
          </cell>
          <cell r="E37">
            <v>0.10270270270270271</v>
          </cell>
          <cell r="F37">
            <v>0.21081081081081082</v>
          </cell>
          <cell r="G37">
            <v>0.18378378378378379</v>
          </cell>
          <cell r="H37">
            <v>0.18378378378378379</v>
          </cell>
          <cell r="I37">
            <v>0.17837837837837839</v>
          </cell>
          <cell r="J37">
            <v>9.7297297297297303E-2</v>
          </cell>
          <cell r="L37" t="str">
            <v>35</v>
          </cell>
          <cell r="M37">
            <v>8.5227272727272721E-3</v>
          </cell>
          <cell r="N37">
            <v>0.1875</v>
          </cell>
          <cell r="O37">
            <v>0.26136363636363635</v>
          </cell>
          <cell r="P37">
            <v>0.20738636363636365</v>
          </cell>
          <cell r="Q37">
            <v>0.15340909090909091</v>
          </cell>
          <cell r="R37">
            <v>8.8068181818181823E-2</v>
          </cell>
          <cell r="S37">
            <v>3.4090909090909088E-2</v>
          </cell>
          <cell r="T37">
            <v>4.5454545454545456E-2</v>
          </cell>
          <cell r="U37">
            <v>1.4204545454545454E-2</v>
          </cell>
        </row>
        <row r="38">
          <cell r="A38" t="str">
            <v>36</v>
          </cell>
          <cell r="B38">
            <v>0</v>
          </cell>
          <cell r="C38">
            <v>0</v>
          </cell>
          <cell r="D38">
            <v>2.4590163934426229E-2</v>
          </cell>
          <cell r="E38">
            <v>9.8360655737704916E-2</v>
          </cell>
          <cell r="F38">
            <v>0.22131147540983606</v>
          </cell>
          <cell r="G38">
            <v>0.25409836065573771</v>
          </cell>
          <cell r="H38">
            <v>0.18032786885245902</v>
          </cell>
          <cell r="I38">
            <v>0.16393442622950818</v>
          </cell>
          <cell r="J38">
            <v>5.737704918032787E-2</v>
          </cell>
          <cell r="L38" t="str">
            <v>36</v>
          </cell>
          <cell r="M38">
            <v>0</v>
          </cell>
          <cell r="N38">
            <v>0.12363636363636364</v>
          </cell>
          <cell r="O38">
            <v>0.2690909090909091</v>
          </cell>
          <cell r="P38">
            <v>0.24</v>
          </cell>
          <cell r="Q38">
            <v>0.19636363636363635</v>
          </cell>
          <cell r="R38">
            <v>6.545454545454546E-2</v>
          </cell>
          <cell r="S38">
            <v>3.6363636363636362E-2</v>
          </cell>
          <cell r="T38">
            <v>5.0909090909090911E-2</v>
          </cell>
          <cell r="U38">
            <v>1.8181818181818181E-2</v>
          </cell>
        </row>
        <row r="39">
          <cell r="A39" t="str">
            <v>37</v>
          </cell>
          <cell r="B39">
            <v>0</v>
          </cell>
          <cell r="C39">
            <v>0</v>
          </cell>
          <cell r="D39">
            <v>1.5625E-2</v>
          </cell>
          <cell r="E39">
            <v>0.15625</v>
          </cell>
          <cell r="F39">
            <v>0.25</v>
          </cell>
          <cell r="G39">
            <v>0.15625</v>
          </cell>
          <cell r="H39">
            <v>0.21875</v>
          </cell>
          <cell r="I39">
            <v>7.8125E-2</v>
          </cell>
          <cell r="J39">
            <v>0.125</v>
          </cell>
          <cell r="L39" t="str">
            <v>37</v>
          </cell>
          <cell r="M39">
            <v>0</v>
          </cell>
          <cell r="N39">
            <v>0.13223140495867769</v>
          </cell>
          <cell r="O39">
            <v>0.2975206611570248</v>
          </cell>
          <cell r="P39">
            <v>0.256198347107438</v>
          </cell>
          <cell r="Q39">
            <v>0.1487603305785124</v>
          </cell>
          <cell r="R39">
            <v>0.11570247933884298</v>
          </cell>
          <cell r="S39">
            <v>4.1322314049586778E-2</v>
          </cell>
          <cell r="T39">
            <v>0</v>
          </cell>
          <cell r="U39">
            <v>8.2644628099173556E-3</v>
          </cell>
        </row>
        <row r="40">
          <cell r="A40" t="str">
            <v>60</v>
          </cell>
          <cell r="B40">
            <v>0</v>
          </cell>
          <cell r="C40">
            <v>0</v>
          </cell>
          <cell r="D40">
            <v>2.9333333333333333E-2</v>
          </cell>
          <cell r="E40">
            <v>0.13733333333333334</v>
          </cell>
          <cell r="F40">
            <v>0.26533333333333331</v>
          </cell>
          <cell r="G40">
            <v>0.21866666666666668</v>
          </cell>
          <cell r="H40">
            <v>0.18</v>
          </cell>
          <cell r="I40">
            <v>0.11600000000000001</v>
          </cell>
          <cell r="J40">
            <v>5.3333333333333337E-2</v>
          </cell>
          <cell r="L40" t="str">
            <v>60</v>
          </cell>
          <cell r="M40">
            <v>1.38801261829653E-2</v>
          </cell>
          <cell r="N40">
            <v>0.17728706624605678</v>
          </cell>
          <cell r="O40">
            <v>0.23533123028391167</v>
          </cell>
          <cell r="P40">
            <v>0.21451104100946372</v>
          </cell>
          <cell r="Q40">
            <v>0.14258675078864352</v>
          </cell>
          <cell r="R40">
            <v>0.10347003154574133</v>
          </cell>
          <cell r="S40">
            <v>5.7413249211356467E-2</v>
          </cell>
          <cell r="T40">
            <v>4.7949526813880129E-2</v>
          </cell>
          <cell r="U40">
            <v>7.5709779179810727E-3</v>
          </cell>
        </row>
        <row r="41">
          <cell r="A41" t="str">
            <v>61</v>
          </cell>
          <cell r="B41">
            <v>0</v>
          </cell>
          <cell r="C41">
            <v>1.8832391713747645E-3</v>
          </cell>
          <cell r="D41">
            <v>2.6365348399246705E-2</v>
          </cell>
          <cell r="E41">
            <v>0.15819209039548024</v>
          </cell>
          <cell r="F41">
            <v>0.25800376647834272</v>
          </cell>
          <cell r="G41">
            <v>0.26177024482109229</v>
          </cell>
          <cell r="H41">
            <v>0.17325800376647835</v>
          </cell>
          <cell r="I41">
            <v>8.6629001883239173E-2</v>
          </cell>
          <cell r="J41">
            <v>3.3898305084745763E-2</v>
          </cell>
          <cell r="L41" t="str">
            <v>61</v>
          </cell>
          <cell r="M41">
            <v>1.3223140495867768E-2</v>
          </cell>
          <cell r="N41">
            <v>0.15702479338842976</v>
          </cell>
          <cell r="O41">
            <v>0.22148760330578512</v>
          </cell>
          <cell r="P41">
            <v>0.18099173553719008</v>
          </cell>
          <cell r="Q41">
            <v>0.1975206611570248</v>
          </cell>
          <cell r="R41">
            <v>0.12892561983471074</v>
          </cell>
          <cell r="S41">
            <v>6.363636363636363E-2</v>
          </cell>
          <cell r="T41">
            <v>3.0578512396694214E-2</v>
          </cell>
          <cell r="U41">
            <v>6.6115702479338841E-3</v>
          </cell>
        </row>
        <row r="42">
          <cell r="A42" t="str">
            <v>62</v>
          </cell>
          <cell r="B42">
            <v>0</v>
          </cell>
          <cell r="C42">
            <v>2.6041666666666665E-3</v>
          </cell>
          <cell r="D42">
            <v>2.0833333333333332E-2</v>
          </cell>
          <cell r="E42">
            <v>0.14322916666666666</v>
          </cell>
          <cell r="F42">
            <v>0.25260416666666669</v>
          </cell>
          <cell r="G42">
            <v>0.22135416666666666</v>
          </cell>
          <cell r="H42">
            <v>0.15364583333333334</v>
          </cell>
          <cell r="I42">
            <v>0.140625</v>
          </cell>
          <cell r="J42">
            <v>6.5104166666666671E-2</v>
          </cell>
          <cell r="L42" t="str">
            <v>62</v>
          </cell>
          <cell r="M42">
            <v>1.6853932584269662E-2</v>
          </cell>
          <cell r="N42">
            <v>0.1699438202247191</v>
          </cell>
          <cell r="O42">
            <v>0.26264044943820225</v>
          </cell>
          <cell r="P42">
            <v>0.199438202247191</v>
          </cell>
          <cell r="Q42">
            <v>0.16853932584269662</v>
          </cell>
          <cell r="R42">
            <v>7.3033707865168537E-2</v>
          </cell>
          <cell r="S42">
            <v>5.4775280898876406E-2</v>
          </cell>
          <cell r="T42">
            <v>4.3539325842696631E-2</v>
          </cell>
          <cell r="U42">
            <v>1.1235955056179775E-2</v>
          </cell>
        </row>
        <row r="43">
          <cell r="A43" t="str">
            <v>63</v>
          </cell>
          <cell r="B43">
            <v>0</v>
          </cell>
          <cell r="C43">
            <v>0</v>
          </cell>
          <cell r="D43">
            <v>1.9748653500897665E-2</v>
          </cell>
          <cell r="E43">
            <v>0.1615798922800718</v>
          </cell>
          <cell r="F43">
            <v>0.29263913824057453</v>
          </cell>
          <cell r="G43">
            <v>0.2244165170556553</v>
          </cell>
          <cell r="H43">
            <v>0.1490125673249551</v>
          </cell>
          <cell r="I43">
            <v>0.1059245960502693</v>
          </cell>
          <cell r="J43">
            <v>4.66786355475763E-2</v>
          </cell>
          <cell r="L43" t="str">
            <v>63</v>
          </cell>
          <cell r="M43">
            <v>9.433962264150943E-3</v>
          </cell>
          <cell r="N43">
            <v>0.15608919382504288</v>
          </cell>
          <cell r="O43">
            <v>0.24614065180102915</v>
          </cell>
          <cell r="P43">
            <v>0.20154373927958832</v>
          </cell>
          <cell r="Q43">
            <v>0.17152658662092624</v>
          </cell>
          <cell r="R43">
            <v>0.11492281303602059</v>
          </cell>
          <cell r="S43">
            <v>5.7461406518010294E-2</v>
          </cell>
          <cell r="T43">
            <v>3.3447684391080618E-2</v>
          </cell>
          <cell r="U43">
            <v>9.433962264150943E-3</v>
          </cell>
        </row>
        <row r="44">
          <cell r="A44" t="str">
            <v>64</v>
          </cell>
          <cell r="B44">
            <v>0</v>
          </cell>
          <cell r="C44">
            <v>0</v>
          </cell>
          <cell r="D44">
            <v>3.3557046979865771E-3</v>
          </cell>
          <cell r="E44">
            <v>0.10067114093959731</v>
          </cell>
          <cell r="F44">
            <v>0.21812080536912751</v>
          </cell>
          <cell r="G44">
            <v>0.25838926174496646</v>
          </cell>
          <cell r="H44">
            <v>0.20805369127516779</v>
          </cell>
          <cell r="I44">
            <v>0.13422818791946309</v>
          </cell>
          <cell r="J44">
            <v>7.7181208053691275E-2</v>
          </cell>
          <cell r="L44" t="str">
            <v>64</v>
          </cell>
          <cell r="M44">
            <v>1.2674271229404308E-3</v>
          </cell>
          <cell r="N44">
            <v>8.3650190114068435E-2</v>
          </cell>
          <cell r="O44">
            <v>0.24841571609632446</v>
          </cell>
          <cell r="P44">
            <v>0.229404309252218</v>
          </cell>
          <cell r="Q44">
            <v>0.17237008871989862</v>
          </cell>
          <cell r="R44">
            <v>0.11406844106463879</v>
          </cell>
          <cell r="S44">
            <v>7.0975918884664133E-2</v>
          </cell>
          <cell r="T44">
            <v>6.4638783269961975E-2</v>
          </cell>
          <cell r="U44">
            <v>1.5209125475285171E-2</v>
          </cell>
        </row>
        <row r="45">
          <cell r="A45" t="str">
            <v>65</v>
          </cell>
          <cell r="B45">
            <v>0</v>
          </cell>
          <cell r="C45">
            <v>0</v>
          </cell>
          <cell r="D45">
            <v>7.6045627376425855E-3</v>
          </cell>
          <cell r="E45">
            <v>8.3650190114068435E-2</v>
          </cell>
          <cell r="F45">
            <v>0.27376425855513309</v>
          </cell>
          <cell r="G45">
            <v>0.28897338403041822</v>
          </cell>
          <cell r="H45">
            <v>0.14828897338403041</v>
          </cell>
          <cell r="I45">
            <v>0.11406844106463879</v>
          </cell>
          <cell r="J45">
            <v>8.3650190114068435E-2</v>
          </cell>
          <cell r="L45" t="str">
            <v>65</v>
          </cell>
          <cell r="M45">
            <v>1.366120218579235E-3</v>
          </cell>
          <cell r="N45">
            <v>6.1475409836065573E-2</v>
          </cell>
          <cell r="O45">
            <v>0.27322404371584702</v>
          </cell>
          <cell r="P45">
            <v>0.24453551912568305</v>
          </cell>
          <cell r="Q45">
            <v>0.20901639344262296</v>
          </cell>
          <cell r="R45">
            <v>0.10245901639344263</v>
          </cell>
          <cell r="S45">
            <v>5.3278688524590161E-2</v>
          </cell>
          <cell r="T45">
            <v>4.5081967213114756E-2</v>
          </cell>
          <cell r="U45">
            <v>9.562841530054645E-3</v>
          </cell>
        </row>
        <row r="46">
          <cell r="A46" t="str">
            <v>66</v>
          </cell>
          <cell r="B46">
            <v>0</v>
          </cell>
          <cell r="C46">
            <v>0</v>
          </cell>
          <cell r="D46">
            <v>2.2935779816513763E-2</v>
          </cell>
          <cell r="E46">
            <v>7.7981651376146793E-2</v>
          </cell>
          <cell r="F46">
            <v>0.22477064220183487</v>
          </cell>
          <cell r="G46">
            <v>0.32110091743119268</v>
          </cell>
          <cell r="H46">
            <v>0.16513761467889909</v>
          </cell>
          <cell r="I46">
            <v>9.6330275229357804E-2</v>
          </cell>
          <cell r="J46">
            <v>9.1743119266055051E-2</v>
          </cell>
          <cell r="L46" t="str">
            <v>66</v>
          </cell>
          <cell r="M46">
            <v>1.8148820326678765E-3</v>
          </cell>
          <cell r="N46">
            <v>6.5335753176043551E-2</v>
          </cell>
          <cell r="O46">
            <v>0.2413793103448276</v>
          </cell>
          <cell r="P46">
            <v>0.2613430127041742</v>
          </cell>
          <cell r="Q46">
            <v>0.2159709618874773</v>
          </cell>
          <cell r="R46">
            <v>0.10344827586206896</v>
          </cell>
          <cell r="S46">
            <v>5.4446460980036297E-2</v>
          </cell>
          <cell r="T46">
            <v>3.0852994555353903E-2</v>
          </cell>
          <cell r="U46">
            <v>2.5408348457350273E-2</v>
          </cell>
        </row>
        <row r="47">
          <cell r="A47" t="str">
            <v>67</v>
          </cell>
          <cell r="B47">
            <v>0</v>
          </cell>
          <cell r="C47">
            <v>0</v>
          </cell>
          <cell r="D47">
            <v>2.1621621621621623E-2</v>
          </cell>
          <cell r="E47">
            <v>0.17837837837837839</v>
          </cell>
          <cell r="F47">
            <v>0.25945945945945947</v>
          </cell>
          <cell r="G47">
            <v>0.24324324324324326</v>
          </cell>
          <cell r="H47">
            <v>0.16756756756756758</v>
          </cell>
          <cell r="I47">
            <v>9.1891891891891897E-2</v>
          </cell>
          <cell r="J47">
            <v>3.783783783783784E-2</v>
          </cell>
          <cell r="L47" t="str">
            <v>67</v>
          </cell>
          <cell r="M47">
            <v>5.8365758754863814E-3</v>
          </cell>
          <cell r="N47">
            <v>0.1556420233463035</v>
          </cell>
          <cell r="O47">
            <v>0.25291828793774318</v>
          </cell>
          <cell r="P47">
            <v>0.22957198443579765</v>
          </cell>
          <cell r="Q47">
            <v>0.19260700389105059</v>
          </cell>
          <cell r="R47">
            <v>7.3929961089494164E-2</v>
          </cell>
          <cell r="S47">
            <v>4.6692607003891051E-2</v>
          </cell>
          <cell r="T47">
            <v>3.5019455252918288E-2</v>
          </cell>
          <cell r="U47">
            <v>7.7821011673151752E-3</v>
          </cell>
        </row>
        <row r="48">
          <cell r="A48" t="str">
            <v>68</v>
          </cell>
          <cell r="B48">
            <v>0</v>
          </cell>
          <cell r="C48">
            <v>0</v>
          </cell>
          <cell r="D48">
            <v>1.3793103448275862E-2</v>
          </cell>
          <cell r="E48">
            <v>0.14482758620689656</v>
          </cell>
          <cell r="F48">
            <v>0.31724137931034485</v>
          </cell>
          <cell r="G48">
            <v>0.1793103448275862</v>
          </cell>
          <cell r="H48">
            <v>0.15862068965517243</v>
          </cell>
          <cell r="I48">
            <v>0.1103448275862069</v>
          </cell>
          <cell r="J48">
            <v>7.586206896551724E-2</v>
          </cell>
          <cell r="L48" t="str">
            <v>68</v>
          </cell>
          <cell r="M48">
            <v>5.6022408963585435E-3</v>
          </cell>
          <cell r="N48">
            <v>0.10364145658263306</v>
          </cell>
          <cell r="O48">
            <v>0.20728291316526612</v>
          </cell>
          <cell r="P48">
            <v>0.24369747899159663</v>
          </cell>
          <cell r="Q48">
            <v>0.21288515406162464</v>
          </cell>
          <cell r="R48">
            <v>9.5238095238095233E-2</v>
          </cell>
          <cell r="S48">
            <v>5.0420168067226892E-2</v>
          </cell>
          <cell r="T48">
            <v>5.8823529411764705E-2</v>
          </cell>
          <cell r="U48">
            <v>2.2408963585434174E-2</v>
          </cell>
        </row>
        <row r="49">
          <cell r="A49" t="str">
            <v>69</v>
          </cell>
          <cell r="B49">
            <v>0</v>
          </cell>
          <cell r="C49">
            <v>0</v>
          </cell>
          <cell r="D49">
            <v>3.4782608695652174E-2</v>
          </cell>
          <cell r="E49">
            <v>0.10434782608695652</v>
          </cell>
          <cell r="F49">
            <v>0.25217391304347825</v>
          </cell>
          <cell r="G49">
            <v>0.23478260869565218</v>
          </cell>
          <cell r="H49">
            <v>0.19130434782608696</v>
          </cell>
          <cell r="I49">
            <v>8.6956521739130432E-2</v>
          </cell>
          <cell r="J49">
            <v>9.5652173913043481E-2</v>
          </cell>
          <cell r="L49" t="str">
            <v>69</v>
          </cell>
          <cell r="M49">
            <v>0</v>
          </cell>
          <cell r="N49">
            <v>5.5944055944055944E-2</v>
          </cell>
          <cell r="O49">
            <v>0.26223776223776224</v>
          </cell>
          <cell r="P49">
            <v>0.25874125874125875</v>
          </cell>
          <cell r="Q49">
            <v>0.21328671328671328</v>
          </cell>
          <cell r="R49">
            <v>9.0909090909090912E-2</v>
          </cell>
          <cell r="S49">
            <v>6.9930069930069935E-2</v>
          </cell>
          <cell r="T49">
            <v>3.4965034965034968E-2</v>
          </cell>
          <cell r="U49">
            <v>1.3986013986013986E-2</v>
          </cell>
        </row>
        <row r="50">
          <cell r="A50" t="str">
            <v>70</v>
          </cell>
          <cell r="B50">
            <v>0</v>
          </cell>
          <cell r="C50">
            <v>0</v>
          </cell>
          <cell r="D50">
            <v>0</v>
          </cell>
          <cell r="E50">
            <v>4.1176470588235294E-2</v>
          </cell>
          <cell r="F50">
            <v>4.7058823529411764E-2</v>
          </cell>
          <cell r="G50">
            <v>0.21764705882352942</v>
          </cell>
          <cell r="H50">
            <v>0.23529411764705882</v>
          </cell>
          <cell r="I50">
            <v>0.29411764705882354</v>
          </cell>
          <cell r="J50">
            <v>0.16470588235294117</v>
          </cell>
          <cell r="L50" t="str">
            <v>70</v>
          </cell>
          <cell r="M50">
            <v>2.0833333333333333E-3</v>
          </cell>
          <cell r="N50">
            <v>0.05</v>
          </cell>
          <cell r="O50">
            <v>0.11666666666666667</v>
          </cell>
          <cell r="P50">
            <v>0.14374999999999999</v>
          </cell>
          <cell r="Q50">
            <v>0.15833333333333333</v>
          </cell>
          <cell r="R50">
            <v>0.19375000000000001</v>
          </cell>
          <cell r="S50">
            <v>0.17291666666666666</v>
          </cell>
          <cell r="T50">
            <v>0.12083333333333333</v>
          </cell>
          <cell r="U50">
            <v>4.1666666666666664E-2</v>
          </cell>
        </row>
        <row r="51">
          <cell r="A51" t="str">
            <v>71</v>
          </cell>
          <cell r="B51">
            <v>0</v>
          </cell>
          <cell r="C51">
            <v>0</v>
          </cell>
          <cell r="D51">
            <v>5.5555555555555558E-3</v>
          </cell>
          <cell r="E51">
            <v>6.6666666666666666E-2</v>
          </cell>
          <cell r="F51">
            <v>0.17222222222222222</v>
          </cell>
          <cell r="G51">
            <v>0.11666666666666667</v>
          </cell>
          <cell r="H51">
            <v>0.26666666666666666</v>
          </cell>
          <cell r="I51">
            <v>0.21111111111111111</v>
          </cell>
          <cell r="J51">
            <v>0.16111111111111112</v>
          </cell>
          <cell r="L51" t="str">
            <v>71</v>
          </cell>
          <cell r="M51">
            <v>0</v>
          </cell>
          <cell r="N51">
            <v>8.1967213114754092E-2</v>
          </cell>
          <cell r="O51">
            <v>0.17540983606557378</v>
          </cell>
          <cell r="P51">
            <v>0.19836065573770492</v>
          </cell>
          <cell r="Q51">
            <v>0.16229508196721312</v>
          </cell>
          <cell r="R51">
            <v>0.14262295081967213</v>
          </cell>
          <cell r="S51">
            <v>0.11147540983606558</v>
          </cell>
          <cell r="T51">
            <v>0.10983606557377049</v>
          </cell>
          <cell r="U51">
            <v>1.8032786885245903E-2</v>
          </cell>
        </row>
        <row r="52">
          <cell r="A52" t="str">
            <v>72</v>
          </cell>
          <cell r="B52">
            <v>0</v>
          </cell>
          <cell r="C52">
            <v>0</v>
          </cell>
          <cell r="D52">
            <v>0</v>
          </cell>
          <cell r="E52">
            <v>8.6956521739130432E-2</v>
          </cell>
          <cell r="F52">
            <v>0.17391304347826086</v>
          </cell>
          <cell r="G52">
            <v>0.17391304347826086</v>
          </cell>
          <cell r="H52">
            <v>0.13043478260869565</v>
          </cell>
          <cell r="I52">
            <v>0.30434782608695654</v>
          </cell>
          <cell r="J52">
            <v>0.13043478260869565</v>
          </cell>
          <cell r="L52" t="str">
            <v>72</v>
          </cell>
          <cell r="M52">
            <v>0</v>
          </cell>
          <cell r="N52">
            <v>1.6949152542372881E-2</v>
          </cell>
          <cell r="O52">
            <v>0.16949152542372881</v>
          </cell>
          <cell r="P52">
            <v>0.25423728813559321</v>
          </cell>
          <cell r="Q52">
            <v>0.28813559322033899</v>
          </cell>
          <cell r="R52">
            <v>0.10169491525423729</v>
          </cell>
          <cell r="S52">
            <v>6.7796610169491525E-2</v>
          </cell>
          <cell r="T52">
            <v>6.7796610169491525E-2</v>
          </cell>
          <cell r="U52">
            <v>3.3898305084745763E-2</v>
          </cell>
        </row>
        <row r="53">
          <cell r="A53" t="str">
            <v>73</v>
          </cell>
          <cell r="B53">
            <v>0</v>
          </cell>
          <cell r="C53">
            <v>0</v>
          </cell>
          <cell r="D53">
            <v>0</v>
          </cell>
          <cell r="E53">
            <v>7.6923076923076927E-2</v>
          </cell>
          <cell r="F53">
            <v>3.8461538461538464E-2</v>
          </cell>
          <cell r="G53">
            <v>0.15384615384615385</v>
          </cell>
          <cell r="H53">
            <v>0.15384615384615385</v>
          </cell>
          <cell r="I53">
            <v>0.38461538461538464</v>
          </cell>
          <cell r="J53">
            <v>0.19230769230769232</v>
          </cell>
          <cell r="L53" t="str">
            <v>73</v>
          </cell>
          <cell r="M53">
            <v>3.125E-2</v>
          </cell>
          <cell r="N53">
            <v>3.125E-2</v>
          </cell>
          <cell r="O53">
            <v>0.1875</v>
          </cell>
          <cell r="P53">
            <v>0.125</v>
          </cell>
          <cell r="Q53">
            <v>0.1875</v>
          </cell>
          <cell r="R53">
            <v>9.375E-2</v>
          </cell>
          <cell r="S53">
            <v>0.21875</v>
          </cell>
          <cell r="T53">
            <v>6.25E-2</v>
          </cell>
          <cell r="U53">
            <v>6.25E-2</v>
          </cell>
        </row>
        <row r="54">
          <cell r="A54" t="str">
            <v>74</v>
          </cell>
          <cell r="B54">
            <v>0</v>
          </cell>
          <cell r="C54">
            <v>0</v>
          </cell>
          <cell r="D54">
            <v>6.024096385542169E-3</v>
          </cell>
          <cell r="E54">
            <v>0.15060240963855423</v>
          </cell>
          <cell r="F54">
            <v>0.24096385542168675</v>
          </cell>
          <cell r="G54">
            <v>0.23493975903614459</v>
          </cell>
          <cell r="H54">
            <v>0.14457831325301204</v>
          </cell>
          <cell r="I54">
            <v>0.13253012048192772</v>
          </cell>
          <cell r="J54">
            <v>9.036144578313253E-2</v>
          </cell>
          <cell r="L54" t="str">
            <v>74</v>
          </cell>
          <cell r="M54">
            <v>4.8543689320388345E-3</v>
          </cell>
          <cell r="N54">
            <v>0.14077669902912621</v>
          </cell>
          <cell r="O54">
            <v>0.2168284789644013</v>
          </cell>
          <cell r="P54">
            <v>0.1941747572815534</v>
          </cell>
          <cell r="Q54">
            <v>0.19579288025889968</v>
          </cell>
          <cell r="R54">
            <v>0.13430420711974109</v>
          </cell>
          <cell r="S54">
            <v>6.1488673139158574E-2</v>
          </cell>
          <cell r="T54">
            <v>4.3689320388349516E-2</v>
          </cell>
          <cell r="U54">
            <v>8.0906148867313909E-3</v>
          </cell>
        </row>
        <row r="55">
          <cell r="A55" t="str">
            <v>76</v>
          </cell>
          <cell r="B55">
            <v>0</v>
          </cell>
          <cell r="C55">
            <v>0</v>
          </cell>
          <cell r="D55">
            <v>0</v>
          </cell>
          <cell r="E55">
            <v>0</v>
          </cell>
          <cell r="F55">
            <v>0.16666666666666666</v>
          </cell>
          <cell r="G55">
            <v>5.5555555555555552E-2</v>
          </cell>
          <cell r="H55">
            <v>0.3888888888888889</v>
          </cell>
          <cell r="I55">
            <v>0.1111111111111111</v>
          </cell>
          <cell r="J55">
            <v>0.27777777777777779</v>
          </cell>
          <cell r="L55" t="str">
            <v>76</v>
          </cell>
          <cell r="M55">
            <v>0</v>
          </cell>
          <cell r="N55">
            <v>0</v>
          </cell>
          <cell r="O55">
            <v>7.6923076923076927E-2</v>
          </cell>
          <cell r="P55">
            <v>0.23076923076923078</v>
          </cell>
          <cell r="Q55">
            <v>0.15384615384615385</v>
          </cell>
          <cell r="R55">
            <v>0.38461538461538464</v>
          </cell>
          <cell r="S55">
            <v>0.15384615384615385</v>
          </cell>
          <cell r="T55">
            <v>0</v>
          </cell>
          <cell r="U55">
            <v>0</v>
          </cell>
        </row>
        <row r="56">
          <cell r="A56" t="str">
            <v>77</v>
          </cell>
          <cell r="B56">
            <v>0</v>
          </cell>
          <cell r="C56">
            <v>0</v>
          </cell>
          <cell r="D56">
            <v>0</v>
          </cell>
          <cell r="E56">
            <v>0</v>
          </cell>
          <cell r="F56">
            <v>0.1875</v>
          </cell>
          <cell r="G56">
            <v>0.3125</v>
          </cell>
          <cell r="H56">
            <v>0.25</v>
          </cell>
          <cell r="I56">
            <v>0.125</v>
          </cell>
          <cell r="J56">
            <v>0.125</v>
          </cell>
          <cell r="L56" t="str">
            <v>77</v>
          </cell>
          <cell r="M56">
            <v>0</v>
          </cell>
          <cell r="N56">
            <v>0</v>
          </cell>
          <cell r="O56">
            <v>0.42857142857142855</v>
          </cell>
          <cell r="P56">
            <v>0.14285714285714285</v>
          </cell>
          <cell r="Q56">
            <v>0.14285714285714285</v>
          </cell>
          <cell r="R56">
            <v>0.14285714285714285</v>
          </cell>
          <cell r="S56">
            <v>0.14285714285714285</v>
          </cell>
          <cell r="T56">
            <v>0</v>
          </cell>
          <cell r="U56">
            <v>0</v>
          </cell>
        </row>
        <row r="57">
          <cell r="A57" t="str">
            <v>85</v>
          </cell>
          <cell r="B57">
            <v>0</v>
          </cell>
          <cell r="C57">
            <v>0</v>
          </cell>
          <cell r="D57">
            <v>1.4388489208633094E-2</v>
          </cell>
          <cell r="E57">
            <v>9.3525179856115109E-2</v>
          </cell>
          <cell r="F57">
            <v>0.17266187050359713</v>
          </cell>
          <cell r="G57">
            <v>0.15827338129496402</v>
          </cell>
          <cell r="H57">
            <v>0.20863309352517986</v>
          </cell>
          <cell r="I57">
            <v>0.20863309352517986</v>
          </cell>
          <cell r="J57">
            <v>0.14388489208633093</v>
          </cell>
          <cell r="L57" t="str">
            <v>85</v>
          </cell>
          <cell r="M57">
            <v>7.8947368421052634E-3</v>
          </cell>
          <cell r="N57">
            <v>0.13421052631578947</v>
          </cell>
          <cell r="O57">
            <v>0.21842105263157896</v>
          </cell>
          <cell r="P57">
            <v>0.19473684210526315</v>
          </cell>
          <cell r="Q57">
            <v>0.11578947368421053</v>
          </cell>
          <cell r="R57">
            <v>9.2105263157894732E-2</v>
          </cell>
          <cell r="S57">
            <v>7.1052631578947367E-2</v>
          </cell>
          <cell r="T57">
            <v>0.12894736842105264</v>
          </cell>
          <cell r="U57">
            <v>3.6842105263157891E-2</v>
          </cell>
        </row>
        <row r="58">
          <cell r="A58" t="str">
            <v>86</v>
          </cell>
          <cell r="B58">
            <v>0</v>
          </cell>
          <cell r="C58">
            <v>0</v>
          </cell>
          <cell r="D58">
            <v>1.984126984126984E-2</v>
          </cell>
          <cell r="E58">
            <v>0.12698412698412698</v>
          </cell>
          <cell r="F58">
            <v>0.15873015873015872</v>
          </cell>
          <cell r="G58">
            <v>0.20634920634920634</v>
          </cell>
          <cell r="H58">
            <v>0.18253968253968253</v>
          </cell>
          <cell r="I58">
            <v>0.17063492063492064</v>
          </cell>
          <cell r="J58">
            <v>0.13492063492063491</v>
          </cell>
          <cell r="L58" t="str">
            <v>86</v>
          </cell>
          <cell r="M58">
            <v>2.2075055187637969E-3</v>
          </cell>
          <cell r="N58">
            <v>0.10816777041942605</v>
          </cell>
          <cell r="O58">
            <v>0.25827814569536423</v>
          </cell>
          <cell r="P58">
            <v>0.20750551876379691</v>
          </cell>
          <cell r="Q58">
            <v>0.16114790286975716</v>
          </cell>
          <cell r="R58">
            <v>0.10154525386313466</v>
          </cell>
          <cell r="S58">
            <v>5.0772626931567331E-2</v>
          </cell>
          <cell r="T58">
            <v>7.7262693156732898E-2</v>
          </cell>
          <cell r="U58">
            <v>3.3112582781456956E-2</v>
          </cell>
        </row>
        <row r="59">
          <cell r="A59" t="str">
            <v>87</v>
          </cell>
          <cell r="B59">
            <v>0</v>
          </cell>
          <cell r="C59">
            <v>0</v>
          </cell>
          <cell r="D59">
            <v>5.235602094240838E-3</v>
          </cell>
          <cell r="E59">
            <v>7.3298429319371722E-2</v>
          </cell>
          <cell r="F59">
            <v>0.23036649214659685</v>
          </cell>
          <cell r="G59">
            <v>0.20418848167539266</v>
          </cell>
          <cell r="H59">
            <v>0.15706806282722513</v>
          </cell>
          <cell r="I59">
            <v>0.20942408376963351</v>
          </cell>
          <cell r="J59">
            <v>0.12041884816753927</v>
          </cell>
          <cell r="L59" t="str">
            <v>87</v>
          </cell>
          <cell r="M59">
            <v>0</v>
          </cell>
          <cell r="N59">
            <v>8.5642317380352648E-2</v>
          </cell>
          <cell r="O59">
            <v>0.21914357682619648</v>
          </cell>
          <cell r="P59">
            <v>0.20654911838790932</v>
          </cell>
          <cell r="Q59">
            <v>0.14357682619647355</v>
          </cell>
          <cell r="R59">
            <v>0.11838790931989925</v>
          </cell>
          <cell r="S59">
            <v>8.5642317380352648E-2</v>
          </cell>
          <cell r="T59">
            <v>9.8236775818639793E-2</v>
          </cell>
          <cell r="U59">
            <v>4.2821158690176324E-2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4</v>
          </cell>
          <cell r="X4">
            <v>63</v>
          </cell>
          <cell r="Y4">
            <v>92</v>
          </cell>
          <cell r="Z4">
            <v>130</v>
          </cell>
          <cell r="AA4">
            <v>94</v>
          </cell>
          <cell r="AB4">
            <v>152</v>
          </cell>
          <cell r="AC4">
            <v>112</v>
          </cell>
          <cell r="AD4">
            <v>112</v>
          </cell>
          <cell r="AE4">
            <v>103</v>
          </cell>
          <cell r="AF4">
            <v>70</v>
          </cell>
          <cell r="AG4">
            <v>48</v>
          </cell>
          <cell r="AH4">
            <v>45</v>
          </cell>
          <cell r="AI4">
            <v>43</v>
          </cell>
          <cell r="AJ4">
            <v>57</v>
          </cell>
          <cell r="AK4">
            <v>63</v>
          </cell>
          <cell r="AL4">
            <v>15</v>
          </cell>
          <cell r="AM4">
            <v>20</v>
          </cell>
        </row>
        <row r="5">
          <cell r="A5" t="str">
            <v>01</v>
          </cell>
          <cell r="D5">
            <v>8</v>
          </cell>
          <cell r="E5">
            <v>9</v>
          </cell>
          <cell r="F5">
            <v>30</v>
          </cell>
          <cell r="G5">
            <v>39</v>
          </cell>
          <cell r="H5">
            <v>41</v>
          </cell>
          <cell r="I5">
            <v>64</v>
          </cell>
          <cell r="J5">
            <v>30</v>
          </cell>
          <cell r="K5">
            <v>59</v>
          </cell>
          <cell r="L5">
            <v>39</v>
          </cell>
          <cell r="M5">
            <v>58</v>
          </cell>
          <cell r="N5">
            <v>25</v>
          </cell>
          <cell r="O5">
            <v>40</v>
          </cell>
          <cell r="P5">
            <v>22</v>
          </cell>
          <cell r="Q5">
            <v>53</v>
          </cell>
          <cell r="R5">
            <v>18</v>
          </cell>
          <cell r="S5">
            <v>45</v>
          </cell>
          <cell r="U5" t="str">
            <v>02</v>
          </cell>
          <cell r="V5">
            <v>4</v>
          </cell>
          <cell r="W5">
            <v>1</v>
          </cell>
          <cell r="X5">
            <v>44</v>
          </cell>
          <cell r="Y5">
            <v>49</v>
          </cell>
          <cell r="Z5">
            <v>60</v>
          </cell>
          <cell r="AA5">
            <v>68</v>
          </cell>
          <cell r="AB5">
            <v>88</v>
          </cell>
          <cell r="AC5">
            <v>86</v>
          </cell>
          <cell r="AD5">
            <v>74</v>
          </cell>
          <cell r="AE5">
            <v>87</v>
          </cell>
          <cell r="AF5">
            <v>39</v>
          </cell>
          <cell r="AG5">
            <v>36</v>
          </cell>
          <cell r="AH5">
            <v>26</v>
          </cell>
          <cell r="AI5">
            <v>40</v>
          </cell>
          <cell r="AJ5">
            <v>18</v>
          </cell>
          <cell r="AK5">
            <v>51</v>
          </cell>
          <cell r="AL5">
            <v>5</v>
          </cell>
          <cell r="AM5">
            <v>20</v>
          </cell>
        </row>
        <row r="6">
          <cell r="A6" t="str">
            <v>02</v>
          </cell>
          <cell r="D6">
            <v>6</v>
          </cell>
          <cell r="E6">
            <v>13</v>
          </cell>
          <cell r="F6">
            <v>20</v>
          </cell>
          <cell r="G6">
            <v>49</v>
          </cell>
          <cell r="H6">
            <v>40</v>
          </cell>
          <cell r="I6">
            <v>49</v>
          </cell>
          <cell r="J6">
            <v>15</v>
          </cell>
          <cell r="K6">
            <v>69</v>
          </cell>
          <cell r="L6">
            <v>17</v>
          </cell>
          <cell r="M6">
            <v>38</v>
          </cell>
          <cell r="N6">
            <v>7</v>
          </cell>
          <cell r="O6">
            <v>37</v>
          </cell>
          <cell r="P6">
            <v>13</v>
          </cell>
          <cell r="Q6">
            <v>64</v>
          </cell>
          <cell r="R6">
            <v>11</v>
          </cell>
          <cell r="S6">
            <v>68</v>
          </cell>
          <cell r="U6" t="str">
            <v>03</v>
          </cell>
          <cell r="X6">
            <v>5</v>
          </cell>
          <cell r="Y6">
            <v>7</v>
          </cell>
          <cell r="Z6">
            <v>18</v>
          </cell>
          <cell r="AA6">
            <v>14</v>
          </cell>
          <cell r="AB6">
            <v>19</v>
          </cell>
          <cell r="AC6">
            <v>26</v>
          </cell>
          <cell r="AD6">
            <v>12</v>
          </cell>
          <cell r="AE6">
            <v>16</v>
          </cell>
          <cell r="AF6">
            <v>7</v>
          </cell>
          <cell r="AG6">
            <v>8</v>
          </cell>
          <cell r="AH6">
            <v>3</v>
          </cell>
          <cell r="AI6">
            <v>4</v>
          </cell>
          <cell r="AJ6">
            <v>6</v>
          </cell>
          <cell r="AK6">
            <v>7</v>
          </cell>
          <cell r="AL6">
            <v>1</v>
          </cell>
          <cell r="AM6">
            <v>5</v>
          </cell>
        </row>
        <row r="7">
          <cell r="A7" t="str">
            <v>03</v>
          </cell>
          <cell r="D7">
            <v>1</v>
          </cell>
          <cell r="E7">
            <v>1</v>
          </cell>
          <cell r="F7">
            <v>1</v>
          </cell>
          <cell r="G7">
            <v>12</v>
          </cell>
          <cell r="H7">
            <v>6</v>
          </cell>
          <cell r="I7">
            <v>22</v>
          </cell>
          <cell r="J7">
            <v>3</v>
          </cell>
          <cell r="K7">
            <v>8</v>
          </cell>
          <cell r="L7">
            <v>4</v>
          </cell>
          <cell r="M7">
            <v>10</v>
          </cell>
          <cell r="N7">
            <v>1</v>
          </cell>
          <cell r="O7">
            <v>9</v>
          </cell>
          <cell r="P7">
            <v>2</v>
          </cell>
          <cell r="Q7">
            <v>11</v>
          </cell>
          <cell r="R7">
            <v>5</v>
          </cell>
          <cell r="S7">
            <v>22</v>
          </cell>
          <cell r="U7" t="str">
            <v>04</v>
          </cell>
          <cell r="W7">
            <v>1</v>
          </cell>
          <cell r="X7">
            <v>11</v>
          </cell>
          <cell r="Y7">
            <v>9</v>
          </cell>
          <cell r="Z7">
            <v>25</v>
          </cell>
          <cell r="AA7">
            <v>33</v>
          </cell>
          <cell r="AB7">
            <v>21</v>
          </cell>
          <cell r="AC7">
            <v>29</v>
          </cell>
          <cell r="AD7">
            <v>13</v>
          </cell>
          <cell r="AE7">
            <v>29</v>
          </cell>
          <cell r="AF7">
            <v>6</v>
          </cell>
          <cell r="AG7">
            <v>18</v>
          </cell>
          <cell r="AH7">
            <v>3</v>
          </cell>
          <cell r="AI7">
            <v>12</v>
          </cell>
          <cell r="AJ7">
            <v>4</v>
          </cell>
          <cell r="AK7">
            <v>5</v>
          </cell>
          <cell r="AL7">
            <v>3</v>
          </cell>
          <cell r="AM7">
            <v>8</v>
          </cell>
        </row>
        <row r="8">
          <cell r="A8" t="str">
            <v>04</v>
          </cell>
          <cell r="D8">
            <v>1</v>
          </cell>
          <cell r="F8">
            <v>4</v>
          </cell>
          <cell r="G8">
            <v>1</v>
          </cell>
          <cell r="H8">
            <v>6</v>
          </cell>
          <cell r="I8">
            <v>11</v>
          </cell>
          <cell r="J8">
            <v>4</v>
          </cell>
          <cell r="K8">
            <v>23</v>
          </cell>
          <cell r="L8">
            <v>2</v>
          </cell>
          <cell r="M8">
            <v>17</v>
          </cell>
          <cell r="N8">
            <v>3</v>
          </cell>
          <cell r="O8">
            <v>21</v>
          </cell>
          <cell r="P8">
            <v>1</v>
          </cell>
          <cell r="Q8">
            <v>15</v>
          </cell>
          <cell r="S8">
            <v>21</v>
          </cell>
          <cell r="U8" t="str">
            <v>05</v>
          </cell>
          <cell r="V8">
            <v>4</v>
          </cell>
          <cell r="W8">
            <v>6</v>
          </cell>
          <cell r="X8">
            <v>78</v>
          </cell>
          <cell r="Y8">
            <v>93</v>
          </cell>
          <cell r="Z8">
            <v>102</v>
          </cell>
          <cell r="AA8">
            <v>123</v>
          </cell>
          <cell r="AB8">
            <v>114</v>
          </cell>
          <cell r="AC8">
            <v>117</v>
          </cell>
          <cell r="AD8">
            <v>89</v>
          </cell>
          <cell r="AE8">
            <v>113</v>
          </cell>
          <cell r="AF8">
            <v>59</v>
          </cell>
          <cell r="AG8">
            <v>104</v>
          </cell>
          <cell r="AH8">
            <v>32</v>
          </cell>
          <cell r="AI8">
            <v>72</v>
          </cell>
          <cell r="AJ8">
            <v>26</v>
          </cell>
          <cell r="AK8">
            <v>87</v>
          </cell>
          <cell r="AL8">
            <v>8</v>
          </cell>
          <cell r="AM8">
            <v>44</v>
          </cell>
        </row>
        <row r="9">
          <cell r="A9" t="str">
            <v>05</v>
          </cell>
          <cell r="D9">
            <v>2</v>
          </cell>
          <cell r="E9">
            <v>5</v>
          </cell>
          <cell r="F9">
            <v>13</v>
          </cell>
          <cell r="G9">
            <v>27</v>
          </cell>
          <cell r="H9">
            <v>28</v>
          </cell>
          <cell r="I9">
            <v>72</v>
          </cell>
          <cell r="J9">
            <v>31</v>
          </cell>
          <cell r="K9">
            <v>75</v>
          </cell>
          <cell r="L9">
            <v>10</v>
          </cell>
          <cell r="M9">
            <v>56</v>
          </cell>
          <cell r="N9">
            <v>6</v>
          </cell>
          <cell r="O9">
            <v>65</v>
          </cell>
          <cell r="P9">
            <v>5</v>
          </cell>
          <cell r="Q9">
            <v>61</v>
          </cell>
          <cell r="R9">
            <v>7</v>
          </cell>
          <cell r="S9">
            <v>76</v>
          </cell>
          <cell r="U9" t="str">
            <v>06</v>
          </cell>
          <cell r="V9">
            <v>4</v>
          </cell>
          <cell r="W9">
            <v>5</v>
          </cell>
          <cell r="X9">
            <v>123</v>
          </cell>
          <cell r="Y9">
            <v>78</v>
          </cell>
          <cell r="Z9">
            <v>177</v>
          </cell>
          <cell r="AA9">
            <v>115</v>
          </cell>
          <cell r="AB9">
            <v>187</v>
          </cell>
          <cell r="AC9">
            <v>164</v>
          </cell>
          <cell r="AD9">
            <v>153</v>
          </cell>
          <cell r="AE9">
            <v>144</v>
          </cell>
          <cell r="AF9">
            <v>70</v>
          </cell>
          <cell r="AG9">
            <v>76</v>
          </cell>
          <cell r="AH9">
            <v>48</v>
          </cell>
          <cell r="AI9">
            <v>84</v>
          </cell>
          <cell r="AJ9">
            <v>25</v>
          </cell>
          <cell r="AK9">
            <v>70</v>
          </cell>
          <cell r="AL9">
            <v>6</v>
          </cell>
          <cell r="AM9">
            <v>38</v>
          </cell>
        </row>
        <row r="10">
          <cell r="A10" t="str">
            <v>06</v>
          </cell>
          <cell r="E10">
            <v>3</v>
          </cell>
          <cell r="F10">
            <v>9</v>
          </cell>
          <cell r="G10">
            <v>11</v>
          </cell>
          <cell r="H10">
            <v>25</v>
          </cell>
          <cell r="I10">
            <v>49</v>
          </cell>
          <cell r="J10">
            <v>26</v>
          </cell>
          <cell r="K10">
            <v>72</v>
          </cell>
          <cell r="L10">
            <v>16</v>
          </cell>
          <cell r="M10">
            <v>37</v>
          </cell>
          <cell r="N10">
            <v>12</v>
          </cell>
          <cell r="O10">
            <v>48</v>
          </cell>
          <cell r="P10">
            <v>6</v>
          </cell>
          <cell r="Q10">
            <v>54</v>
          </cell>
          <cell r="R10">
            <v>7</v>
          </cell>
          <cell r="S10">
            <v>52</v>
          </cell>
          <cell r="U10" t="str">
            <v>07</v>
          </cell>
          <cell r="X10">
            <v>33</v>
          </cell>
          <cell r="Y10">
            <v>9</v>
          </cell>
          <cell r="Z10">
            <v>66</v>
          </cell>
          <cell r="AA10">
            <v>34</v>
          </cell>
          <cell r="AB10">
            <v>66</v>
          </cell>
          <cell r="AC10">
            <v>29</v>
          </cell>
          <cell r="AD10">
            <v>59</v>
          </cell>
          <cell r="AE10">
            <v>34</v>
          </cell>
          <cell r="AF10">
            <v>48</v>
          </cell>
          <cell r="AG10">
            <v>20</v>
          </cell>
          <cell r="AH10">
            <v>39</v>
          </cell>
          <cell r="AI10">
            <v>16</v>
          </cell>
          <cell r="AJ10">
            <v>38</v>
          </cell>
          <cell r="AK10">
            <v>20</v>
          </cell>
          <cell r="AL10">
            <v>9</v>
          </cell>
          <cell r="AM10">
            <v>9</v>
          </cell>
        </row>
        <row r="11">
          <cell r="A11" t="str">
            <v>07</v>
          </cell>
          <cell r="G11">
            <v>1</v>
          </cell>
          <cell r="H11">
            <v>7</v>
          </cell>
          <cell r="I11">
            <v>6</v>
          </cell>
          <cell r="J11">
            <v>13</v>
          </cell>
          <cell r="K11">
            <v>15</v>
          </cell>
          <cell r="L11">
            <v>29</v>
          </cell>
          <cell r="M11">
            <v>20</v>
          </cell>
          <cell r="N11">
            <v>24</v>
          </cell>
          <cell r="O11">
            <v>24</v>
          </cell>
          <cell r="P11">
            <v>23</v>
          </cell>
          <cell r="Q11">
            <v>35</v>
          </cell>
          <cell r="R11">
            <v>10</v>
          </cell>
          <cell r="S11">
            <v>30</v>
          </cell>
          <cell r="U11" t="str">
            <v>08</v>
          </cell>
          <cell r="X11">
            <v>4</v>
          </cell>
          <cell r="Y11">
            <v>8</v>
          </cell>
          <cell r="Z11">
            <v>27</v>
          </cell>
          <cell r="AA11">
            <v>18</v>
          </cell>
          <cell r="AB11">
            <v>37</v>
          </cell>
          <cell r="AC11">
            <v>17</v>
          </cell>
          <cell r="AD11">
            <v>29</v>
          </cell>
          <cell r="AE11">
            <v>11</v>
          </cell>
          <cell r="AF11">
            <v>19</v>
          </cell>
          <cell r="AG11">
            <v>10</v>
          </cell>
          <cell r="AH11">
            <v>8</v>
          </cell>
          <cell r="AI11">
            <v>8</v>
          </cell>
          <cell r="AJ11">
            <v>13</v>
          </cell>
          <cell r="AK11">
            <v>5</v>
          </cell>
          <cell r="AL11">
            <v>2</v>
          </cell>
          <cell r="AM11">
            <v>1</v>
          </cell>
        </row>
        <row r="12">
          <cell r="A12" t="str">
            <v>08</v>
          </cell>
          <cell r="G12">
            <v>1</v>
          </cell>
          <cell r="H12">
            <v>1</v>
          </cell>
          <cell r="I12">
            <v>2</v>
          </cell>
          <cell r="J12">
            <v>7</v>
          </cell>
          <cell r="K12">
            <v>12</v>
          </cell>
          <cell r="L12">
            <v>17</v>
          </cell>
          <cell r="M12">
            <v>17</v>
          </cell>
          <cell r="N12">
            <v>11</v>
          </cell>
          <cell r="O12">
            <v>10</v>
          </cell>
          <cell r="P12">
            <v>11</v>
          </cell>
          <cell r="Q12">
            <v>21</v>
          </cell>
          <cell r="R12">
            <v>3</v>
          </cell>
          <cell r="S12">
            <v>9</v>
          </cell>
          <cell r="U12" t="str">
            <v>09</v>
          </cell>
          <cell r="V12">
            <v>1</v>
          </cell>
          <cell r="X12">
            <v>18</v>
          </cell>
          <cell r="Y12">
            <v>11</v>
          </cell>
          <cell r="Z12">
            <v>61</v>
          </cell>
          <cell r="AA12">
            <v>35</v>
          </cell>
          <cell r="AB12">
            <v>92</v>
          </cell>
          <cell r="AC12">
            <v>45</v>
          </cell>
          <cell r="AD12">
            <v>88</v>
          </cell>
          <cell r="AE12">
            <v>48</v>
          </cell>
          <cell r="AF12">
            <v>60</v>
          </cell>
          <cell r="AG12">
            <v>37</v>
          </cell>
          <cell r="AH12">
            <v>44</v>
          </cell>
          <cell r="AI12">
            <v>40</v>
          </cell>
          <cell r="AJ12">
            <v>42</v>
          </cell>
          <cell r="AK12">
            <v>19</v>
          </cell>
          <cell r="AL12">
            <v>2</v>
          </cell>
          <cell r="AM12">
            <v>12</v>
          </cell>
        </row>
        <row r="13">
          <cell r="A13" t="str">
            <v>09</v>
          </cell>
          <cell r="F13">
            <v>1</v>
          </cell>
          <cell r="G13">
            <v>1</v>
          </cell>
          <cell r="H13">
            <v>11</v>
          </cell>
          <cell r="I13">
            <v>4</v>
          </cell>
          <cell r="J13">
            <v>31</v>
          </cell>
          <cell r="K13">
            <v>23</v>
          </cell>
          <cell r="L13">
            <v>31</v>
          </cell>
          <cell r="M13">
            <v>44</v>
          </cell>
          <cell r="N13">
            <v>40</v>
          </cell>
          <cell r="O13">
            <v>53</v>
          </cell>
          <cell r="P13">
            <v>43</v>
          </cell>
          <cell r="Q13">
            <v>56</v>
          </cell>
          <cell r="R13">
            <v>10</v>
          </cell>
          <cell r="S13">
            <v>33</v>
          </cell>
          <cell r="U13" t="str">
            <v>10</v>
          </cell>
          <cell r="X13">
            <v>4</v>
          </cell>
          <cell r="Z13">
            <v>23</v>
          </cell>
          <cell r="AA13">
            <v>5</v>
          </cell>
          <cell r="AB13">
            <v>21</v>
          </cell>
          <cell r="AC13">
            <v>6</v>
          </cell>
          <cell r="AD13">
            <v>16</v>
          </cell>
          <cell r="AE13">
            <v>9</v>
          </cell>
          <cell r="AF13">
            <v>13</v>
          </cell>
          <cell r="AG13">
            <v>7</v>
          </cell>
          <cell r="AH13">
            <v>9</v>
          </cell>
          <cell r="AI13">
            <v>6</v>
          </cell>
          <cell r="AJ13">
            <v>3</v>
          </cell>
          <cell r="AK13">
            <v>2</v>
          </cell>
          <cell r="AL13">
            <v>2</v>
          </cell>
          <cell r="AM13">
            <v>4</v>
          </cell>
        </row>
        <row r="14">
          <cell r="A14" t="str">
            <v>10</v>
          </cell>
          <cell r="G14">
            <v>2</v>
          </cell>
          <cell r="H14">
            <v>3</v>
          </cell>
          <cell r="I14">
            <v>2</v>
          </cell>
          <cell r="J14">
            <v>10</v>
          </cell>
          <cell r="K14">
            <v>12</v>
          </cell>
          <cell r="L14">
            <v>10</v>
          </cell>
          <cell r="M14">
            <v>7</v>
          </cell>
          <cell r="N14">
            <v>4</v>
          </cell>
          <cell r="O14">
            <v>9</v>
          </cell>
          <cell r="P14">
            <v>5</v>
          </cell>
          <cell r="Q14">
            <v>10</v>
          </cell>
          <cell r="R14">
            <v>6</v>
          </cell>
          <cell r="S14">
            <v>6</v>
          </cell>
          <cell r="U14" t="str">
            <v>11</v>
          </cell>
          <cell r="V14">
            <v>3</v>
          </cell>
          <cell r="X14">
            <v>60</v>
          </cell>
          <cell r="Y14">
            <v>24</v>
          </cell>
          <cell r="Z14">
            <v>160</v>
          </cell>
          <cell r="AA14">
            <v>64</v>
          </cell>
          <cell r="AB14">
            <v>171</v>
          </cell>
          <cell r="AC14">
            <v>68</v>
          </cell>
          <cell r="AD14">
            <v>156</v>
          </cell>
          <cell r="AE14">
            <v>85</v>
          </cell>
          <cell r="AF14">
            <v>122</v>
          </cell>
          <cell r="AG14">
            <v>81</v>
          </cell>
          <cell r="AH14">
            <v>106</v>
          </cell>
          <cell r="AI14">
            <v>62</v>
          </cell>
          <cell r="AJ14">
            <v>73</v>
          </cell>
          <cell r="AK14">
            <v>73</v>
          </cell>
          <cell r="AL14">
            <v>18</v>
          </cell>
          <cell r="AM14">
            <v>15</v>
          </cell>
        </row>
        <row r="15">
          <cell r="A15" t="str">
            <v>11</v>
          </cell>
          <cell r="H15">
            <v>28</v>
          </cell>
          <cell r="I15">
            <v>10</v>
          </cell>
          <cell r="J15">
            <v>33</v>
          </cell>
          <cell r="K15">
            <v>27</v>
          </cell>
          <cell r="L15">
            <v>39</v>
          </cell>
          <cell r="M15">
            <v>36</v>
          </cell>
          <cell r="N15">
            <v>49</v>
          </cell>
          <cell r="O15">
            <v>44</v>
          </cell>
          <cell r="P15">
            <v>43</v>
          </cell>
          <cell r="Q15">
            <v>54</v>
          </cell>
          <cell r="R15">
            <v>19</v>
          </cell>
          <cell r="S15">
            <v>22</v>
          </cell>
          <cell r="U15" t="str">
            <v>12</v>
          </cell>
          <cell r="X15">
            <v>13</v>
          </cell>
          <cell r="Y15">
            <v>5</v>
          </cell>
          <cell r="Z15">
            <v>33</v>
          </cell>
          <cell r="AA15">
            <v>15</v>
          </cell>
          <cell r="AB15">
            <v>41</v>
          </cell>
          <cell r="AC15">
            <v>14</v>
          </cell>
          <cell r="AD15">
            <v>59</v>
          </cell>
          <cell r="AE15">
            <v>14</v>
          </cell>
          <cell r="AF15">
            <v>25</v>
          </cell>
          <cell r="AG15">
            <v>24</v>
          </cell>
          <cell r="AH15">
            <v>29</v>
          </cell>
          <cell r="AI15">
            <v>24</v>
          </cell>
          <cell r="AJ15">
            <v>20</v>
          </cell>
          <cell r="AK15">
            <v>20</v>
          </cell>
          <cell r="AM15">
            <v>10</v>
          </cell>
        </row>
        <row r="16">
          <cell r="A16" t="str">
            <v>12</v>
          </cell>
          <cell r="F16">
            <v>1</v>
          </cell>
          <cell r="H16">
            <v>1</v>
          </cell>
          <cell r="I16">
            <v>2</v>
          </cell>
          <cell r="J16">
            <v>5</v>
          </cell>
          <cell r="K16">
            <v>5</v>
          </cell>
          <cell r="L16">
            <v>7</v>
          </cell>
          <cell r="M16">
            <v>11</v>
          </cell>
          <cell r="N16">
            <v>17</v>
          </cell>
          <cell r="O16">
            <v>18</v>
          </cell>
          <cell r="P16">
            <v>14</v>
          </cell>
          <cell r="Q16">
            <v>21</v>
          </cell>
          <cell r="R16">
            <v>5</v>
          </cell>
          <cell r="S16">
            <v>11</v>
          </cell>
          <cell r="U16" t="str">
            <v>13</v>
          </cell>
          <cell r="X16">
            <v>4</v>
          </cell>
          <cell r="Z16">
            <v>9</v>
          </cell>
          <cell r="AA16">
            <v>7</v>
          </cell>
          <cell r="AB16">
            <v>10</v>
          </cell>
          <cell r="AC16">
            <v>4</v>
          </cell>
          <cell r="AD16">
            <v>9</v>
          </cell>
          <cell r="AE16">
            <v>6</v>
          </cell>
          <cell r="AF16">
            <v>6</v>
          </cell>
          <cell r="AG16">
            <v>3</v>
          </cell>
          <cell r="AH16">
            <v>11</v>
          </cell>
          <cell r="AI16">
            <v>11</v>
          </cell>
          <cell r="AJ16">
            <v>8</v>
          </cell>
          <cell r="AK16">
            <v>2</v>
          </cell>
          <cell r="AL16">
            <v>2</v>
          </cell>
          <cell r="AM16">
            <v>1</v>
          </cell>
        </row>
        <row r="17">
          <cell r="A17" t="str">
            <v>13</v>
          </cell>
          <cell r="H17">
            <v>1</v>
          </cell>
          <cell r="J17">
            <v>2</v>
          </cell>
          <cell r="K17">
            <v>3</v>
          </cell>
          <cell r="L17">
            <v>5</v>
          </cell>
          <cell r="M17">
            <v>7</v>
          </cell>
          <cell r="N17">
            <v>2</v>
          </cell>
          <cell r="O17">
            <v>4</v>
          </cell>
          <cell r="P17">
            <v>7</v>
          </cell>
          <cell r="Q17">
            <v>2</v>
          </cell>
          <cell r="R17">
            <v>3</v>
          </cell>
          <cell r="S17">
            <v>4</v>
          </cell>
          <cell r="U17" t="str">
            <v>14</v>
          </cell>
          <cell r="V17">
            <v>2</v>
          </cell>
          <cell r="X17">
            <v>31</v>
          </cell>
          <cell r="Y17">
            <v>17</v>
          </cell>
          <cell r="Z17">
            <v>88</v>
          </cell>
          <cell r="AA17">
            <v>39</v>
          </cell>
          <cell r="AB17">
            <v>120</v>
          </cell>
          <cell r="AC17">
            <v>44</v>
          </cell>
          <cell r="AD17">
            <v>90</v>
          </cell>
          <cell r="AE17">
            <v>41</v>
          </cell>
          <cell r="AF17">
            <v>66</v>
          </cell>
          <cell r="AG17">
            <v>27</v>
          </cell>
          <cell r="AH17">
            <v>55</v>
          </cell>
          <cell r="AI17">
            <v>32</v>
          </cell>
          <cell r="AJ17">
            <v>51</v>
          </cell>
          <cell r="AK17">
            <v>34</v>
          </cell>
          <cell r="AL17">
            <v>11</v>
          </cell>
          <cell r="AM17">
            <v>11</v>
          </cell>
        </row>
        <row r="18">
          <cell r="A18" t="str">
            <v>14</v>
          </cell>
          <cell r="H18">
            <v>12</v>
          </cell>
          <cell r="I18">
            <v>8</v>
          </cell>
          <cell r="J18">
            <v>20</v>
          </cell>
          <cell r="K18">
            <v>21</v>
          </cell>
          <cell r="L18">
            <v>29</v>
          </cell>
          <cell r="M18">
            <v>28</v>
          </cell>
          <cell r="N18">
            <v>25</v>
          </cell>
          <cell r="O18">
            <v>22</v>
          </cell>
          <cell r="P18">
            <v>29</v>
          </cell>
          <cell r="Q18">
            <v>30</v>
          </cell>
          <cell r="R18">
            <v>15</v>
          </cell>
          <cell r="S18">
            <v>14</v>
          </cell>
          <cell r="U18" t="str">
            <v>15</v>
          </cell>
          <cell r="W18">
            <v>1</v>
          </cell>
          <cell r="X18">
            <v>4</v>
          </cell>
          <cell r="Y18">
            <v>4</v>
          </cell>
          <cell r="Z18">
            <v>15</v>
          </cell>
          <cell r="AA18">
            <v>18</v>
          </cell>
          <cell r="AB18">
            <v>18</v>
          </cell>
          <cell r="AC18">
            <v>15</v>
          </cell>
          <cell r="AD18">
            <v>32</v>
          </cell>
          <cell r="AE18">
            <v>18</v>
          </cell>
          <cell r="AF18">
            <v>18</v>
          </cell>
          <cell r="AG18">
            <v>28</v>
          </cell>
          <cell r="AH18">
            <v>30</v>
          </cell>
          <cell r="AI18">
            <v>18</v>
          </cell>
          <cell r="AJ18">
            <v>28</v>
          </cell>
          <cell r="AK18">
            <v>29</v>
          </cell>
          <cell r="AL18">
            <v>7</v>
          </cell>
          <cell r="AM18">
            <v>17</v>
          </cell>
        </row>
        <row r="19">
          <cell r="A19" t="str">
            <v>15</v>
          </cell>
          <cell r="H19">
            <v>1</v>
          </cell>
          <cell r="I19">
            <v>4</v>
          </cell>
          <cell r="J19">
            <v>3</v>
          </cell>
          <cell r="K19">
            <v>9</v>
          </cell>
          <cell r="L19">
            <v>4</v>
          </cell>
          <cell r="M19">
            <v>10</v>
          </cell>
          <cell r="N19">
            <v>12</v>
          </cell>
          <cell r="O19">
            <v>12</v>
          </cell>
          <cell r="P19">
            <v>10</v>
          </cell>
          <cell r="Q19">
            <v>26</v>
          </cell>
          <cell r="R19">
            <v>7</v>
          </cell>
          <cell r="S19">
            <v>23</v>
          </cell>
          <cell r="U19" t="str">
            <v>16</v>
          </cell>
          <cell r="V19">
            <v>6</v>
          </cell>
          <cell r="W19">
            <v>2</v>
          </cell>
          <cell r="X19">
            <v>71</v>
          </cell>
          <cell r="Y19">
            <v>30</v>
          </cell>
          <cell r="Z19">
            <v>110</v>
          </cell>
          <cell r="AA19">
            <v>74</v>
          </cell>
          <cell r="AB19">
            <v>129</v>
          </cell>
          <cell r="AC19">
            <v>46</v>
          </cell>
          <cell r="AD19">
            <v>109</v>
          </cell>
          <cell r="AE19">
            <v>61</v>
          </cell>
          <cell r="AF19">
            <v>61</v>
          </cell>
          <cell r="AG19">
            <v>35</v>
          </cell>
          <cell r="AH19">
            <v>50</v>
          </cell>
          <cell r="AI19">
            <v>59</v>
          </cell>
          <cell r="AJ19">
            <v>39</v>
          </cell>
          <cell r="AK19">
            <v>33</v>
          </cell>
          <cell r="AL19">
            <v>12</v>
          </cell>
          <cell r="AM19">
            <v>15</v>
          </cell>
        </row>
        <row r="20">
          <cell r="A20" t="str">
            <v>16</v>
          </cell>
          <cell r="F20">
            <v>4</v>
          </cell>
          <cell r="G20">
            <v>6</v>
          </cell>
          <cell r="H20">
            <v>19</v>
          </cell>
          <cell r="I20">
            <v>20</v>
          </cell>
          <cell r="J20">
            <v>30</v>
          </cell>
          <cell r="K20">
            <v>38</v>
          </cell>
          <cell r="L20">
            <v>29</v>
          </cell>
          <cell r="M20">
            <v>29</v>
          </cell>
          <cell r="N20">
            <v>24</v>
          </cell>
          <cell r="O20">
            <v>48</v>
          </cell>
          <cell r="P20">
            <v>19</v>
          </cell>
          <cell r="Q20">
            <v>49</v>
          </cell>
          <cell r="R20">
            <v>15</v>
          </cell>
          <cell r="S20">
            <v>27</v>
          </cell>
          <cell r="U20" t="str">
            <v>17</v>
          </cell>
          <cell r="X20">
            <v>6</v>
          </cell>
          <cell r="Y20">
            <v>1</v>
          </cell>
          <cell r="Z20">
            <v>17</v>
          </cell>
          <cell r="AA20">
            <v>34</v>
          </cell>
          <cell r="AB20">
            <v>19</v>
          </cell>
          <cell r="AC20">
            <v>32</v>
          </cell>
          <cell r="AD20">
            <v>16</v>
          </cell>
          <cell r="AE20">
            <v>36</v>
          </cell>
          <cell r="AF20">
            <v>9</v>
          </cell>
          <cell r="AG20">
            <v>26</v>
          </cell>
          <cell r="AH20">
            <v>4</v>
          </cell>
          <cell r="AI20">
            <v>9</v>
          </cell>
          <cell r="AJ20">
            <v>4</v>
          </cell>
          <cell r="AK20">
            <v>16</v>
          </cell>
          <cell r="AM20">
            <v>5</v>
          </cell>
        </row>
        <row r="21">
          <cell r="A21" t="str">
            <v>17</v>
          </cell>
          <cell r="F21">
            <v>1</v>
          </cell>
          <cell r="H21">
            <v>3</v>
          </cell>
          <cell r="I21">
            <v>10</v>
          </cell>
          <cell r="J21">
            <v>5</v>
          </cell>
          <cell r="K21">
            <v>21</v>
          </cell>
          <cell r="L21">
            <v>4</v>
          </cell>
          <cell r="M21">
            <v>23</v>
          </cell>
          <cell r="N21">
            <v>4</v>
          </cell>
          <cell r="O21">
            <v>23</v>
          </cell>
          <cell r="P21">
            <v>6</v>
          </cell>
          <cell r="Q21">
            <v>36</v>
          </cell>
          <cell r="R21">
            <v>10</v>
          </cell>
          <cell r="S21">
            <v>18</v>
          </cell>
          <cell r="U21" t="str">
            <v>18</v>
          </cell>
          <cell r="X21">
            <v>20</v>
          </cell>
          <cell r="Y21">
            <v>6</v>
          </cell>
          <cell r="Z21">
            <v>48</v>
          </cell>
          <cell r="AA21">
            <v>26</v>
          </cell>
          <cell r="AB21">
            <v>45</v>
          </cell>
          <cell r="AC21">
            <v>54</v>
          </cell>
          <cell r="AD21">
            <v>28</v>
          </cell>
          <cell r="AE21">
            <v>41</v>
          </cell>
          <cell r="AF21">
            <v>29</v>
          </cell>
          <cell r="AG21">
            <v>36</v>
          </cell>
          <cell r="AH21">
            <v>31</v>
          </cell>
          <cell r="AI21">
            <v>46</v>
          </cell>
          <cell r="AJ21">
            <v>18</v>
          </cell>
          <cell r="AK21">
            <v>33</v>
          </cell>
          <cell r="AL21">
            <v>6</v>
          </cell>
          <cell r="AM21">
            <v>12</v>
          </cell>
        </row>
        <row r="22">
          <cell r="A22" t="str">
            <v>18</v>
          </cell>
          <cell r="G22">
            <v>1</v>
          </cell>
          <cell r="H22">
            <v>3</v>
          </cell>
          <cell r="I22">
            <v>4</v>
          </cell>
          <cell r="J22">
            <v>6</v>
          </cell>
          <cell r="K22">
            <v>18</v>
          </cell>
          <cell r="L22">
            <v>14</v>
          </cell>
          <cell r="M22">
            <v>20</v>
          </cell>
          <cell r="N22">
            <v>13</v>
          </cell>
          <cell r="O22">
            <v>30</v>
          </cell>
          <cell r="P22">
            <v>12</v>
          </cell>
          <cell r="Q22">
            <v>35</v>
          </cell>
          <cell r="R22">
            <v>7</v>
          </cell>
          <cell r="S22">
            <v>23</v>
          </cell>
          <cell r="U22" t="str">
            <v>19</v>
          </cell>
          <cell r="X22">
            <v>33</v>
          </cell>
          <cell r="Y22">
            <v>27</v>
          </cell>
          <cell r="Z22">
            <v>56</v>
          </cell>
          <cell r="AA22">
            <v>57</v>
          </cell>
          <cell r="AB22">
            <v>79</v>
          </cell>
          <cell r="AC22">
            <v>42</v>
          </cell>
          <cell r="AD22">
            <v>67</v>
          </cell>
          <cell r="AE22">
            <v>56</v>
          </cell>
          <cell r="AF22">
            <v>36</v>
          </cell>
          <cell r="AG22">
            <v>44</v>
          </cell>
          <cell r="AH22">
            <v>28</v>
          </cell>
          <cell r="AI22">
            <v>35</v>
          </cell>
          <cell r="AJ22">
            <v>19</v>
          </cell>
          <cell r="AK22">
            <v>31</v>
          </cell>
          <cell r="AL22">
            <v>9</v>
          </cell>
          <cell r="AM22">
            <v>16</v>
          </cell>
        </row>
        <row r="23">
          <cell r="A23" t="str">
            <v>19</v>
          </cell>
          <cell r="F23">
            <v>1</v>
          </cell>
          <cell r="G23">
            <v>2</v>
          </cell>
          <cell r="H23">
            <v>6</v>
          </cell>
          <cell r="I23">
            <v>8</v>
          </cell>
          <cell r="J23">
            <v>9</v>
          </cell>
          <cell r="K23">
            <v>28</v>
          </cell>
          <cell r="L23">
            <v>14</v>
          </cell>
          <cell r="M23">
            <v>24</v>
          </cell>
          <cell r="N23">
            <v>20</v>
          </cell>
          <cell r="O23">
            <v>45</v>
          </cell>
          <cell r="P23">
            <v>19</v>
          </cell>
          <cell r="Q23">
            <v>30</v>
          </cell>
          <cell r="R23">
            <v>7</v>
          </cell>
          <cell r="S23">
            <v>29</v>
          </cell>
          <cell r="U23" t="str">
            <v>20</v>
          </cell>
          <cell r="X23">
            <v>4</v>
          </cell>
          <cell r="Y23">
            <v>1</v>
          </cell>
          <cell r="Z23">
            <v>13</v>
          </cell>
          <cell r="AA23">
            <v>11</v>
          </cell>
          <cell r="AB23">
            <v>17</v>
          </cell>
          <cell r="AC23">
            <v>8</v>
          </cell>
          <cell r="AD23">
            <v>22</v>
          </cell>
          <cell r="AE23">
            <v>4</v>
          </cell>
          <cell r="AF23">
            <v>6</v>
          </cell>
          <cell r="AG23">
            <v>11</v>
          </cell>
          <cell r="AH23">
            <v>3</v>
          </cell>
          <cell r="AI23">
            <v>11</v>
          </cell>
          <cell r="AJ23">
            <v>5</v>
          </cell>
          <cell r="AK23">
            <v>9</v>
          </cell>
          <cell r="AL23">
            <v>2</v>
          </cell>
          <cell r="AM23">
            <v>3</v>
          </cell>
        </row>
        <row r="24">
          <cell r="A24" t="str">
            <v>20</v>
          </cell>
          <cell r="I24">
            <v>2</v>
          </cell>
          <cell r="J24">
            <v>3</v>
          </cell>
          <cell r="K24">
            <v>10</v>
          </cell>
          <cell r="M24">
            <v>7</v>
          </cell>
          <cell r="N24">
            <v>6</v>
          </cell>
          <cell r="O24">
            <v>8</v>
          </cell>
          <cell r="P24">
            <v>4</v>
          </cell>
          <cell r="Q24">
            <v>19</v>
          </cell>
          <cell r="S24">
            <v>13</v>
          </cell>
          <cell r="U24" t="str">
            <v>21</v>
          </cell>
          <cell r="X24">
            <v>13</v>
          </cell>
          <cell r="Y24">
            <v>9</v>
          </cell>
          <cell r="Z24">
            <v>59</v>
          </cell>
          <cell r="AA24">
            <v>48</v>
          </cell>
          <cell r="AB24">
            <v>60</v>
          </cell>
          <cell r="AC24">
            <v>85</v>
          </cell>
          <cell r="AD24">
            <v>54</v>
          </cell>
          <cell r="AE24">
            <v>46</v>
          </cell>
          <cell r="AF24">
            <v>43</v>
          </cell>
          <cell r="AG24">
            <v>34</v>
          </cell>
          <cell r="AH24">
            <v>25</v>
          </cell>
          <cell r="AI24">
            <v>14</v>
          </cell>
          <cell r="AJ24">
            <v>13</v>
          </cell>
          <cell r="AK24">
            <v>9</v>
          </cell>
          <cell r="AL24">
            <v>3</v>
          </cell>
          <cell r="AM24">
            <v>4</v>
          </cell>
        </row>
        <row r="25">
          <cell r="A25" t="str">
            <v>21</v>
          </cell>
          <cell r="H25">
            <v>7</v>
          </cell>
          <cell r="I25">
            <v>12</v>
          </cell>
          <cell r="J25">
            <v>17</v>
          </cell>
          <cell r="K25">
            <v>25</v>
          </cell>
          <cell r="L25">
            <v>19</v>
          </cell>
          <cell r="M25">
            <v>44</v>
          </cell>
          <cell r="N25">
            <v>21</v>
          </cell>
          <cell r="O25">
            <v>46</v>
          </cell>
          <cell r="P25">
            <v>13</v>
          </cell>
          <cell r="Q25">
            <v>37</v>
          </cell>
          <cell r="R25">
            <v>13</v>
          </cell>
          <cell r="S25">
            <v>19</v>
          </cell>
          <cell r="U25" t="str">
            <v>22</v>
          </cell>
          <cell r="X25">
            <v>20</v>
          </cell>
          <cell r="Y25">
            <v>19</v>
          </cell>
          <cell r="Z25">
            <v>54</v>
          </cell>
          <cell r="AA25">
            <v>54</v>
          </cell>
          <cell r="AB25">
            <v>68</v>
          </cell>
          <cell r="AC25">
            <v>83</v>
          </cell>
          <cell r="AD25">
            <v>79</v>
          </cell>
          <cell r="AE25">
            <v>71</v>
          </cell>
          <cell r="AF25">
            <v>42</v>
          </cell>
          <cell r="AG25">
            <v>53</v>
          </cell>
          <cell r="AH25">
            <v>26</v>
          </cell>
          <cell r="AI25">
            <v>36</v>
          </cell>
          <cell r="AJ25">
            <v>18</v>
          </cell>
          <cell r="AK25">
            <v>24</v>
          </cell>
          <cell r="AL25">
            <v>5</v>
          </cell>
          <cell r="AM25">
            <v>4</v>
          </cell>
        </row>
        <row r="26">
          <cell r="A26" t="str">
            <v>22</v>
          </cell>
          <cell r="H26">
            <v>5</v>
          </cell>
          <cell r="I26">
            <v>15</v>
          </cell>
          <cell r="J26">
            <v>15</v>
          </cell>
          <cell r="K26">
            <v>50</v>
          </cell>
          <cell r="L26">
            <v>25</v>
          </cell>
          <cell r="M26">
            <v>68</v>
          </cell>
          <cell r="N26">
            <v>21</v>
          </cell>
          <cell r="O26">
            <v>77</v>
          </cell>
          <cell r="P26">
            <v>37</v>
          </cell>
          <cell r="Q26">
            <v>69</v>
          </cell>
          <cell r="R26">
            <v>9</v>
          </cell>
          <cell r="S26">
            <v>32</v>
          </cell>
          <cell r="U26" t="str">
            <v>23</v>
          </cell>
          <cell r="W26">
            <v>2</v>
          </cell>
          <cell r="X26">
            <v>38</v>
          </cell>
          <cell r="Y26">
            <v>26</v>
          </cell>
          <cell r="Z26">
            <v>54</v>
          </cell>
          <cell r="AA26">
            <v>85</v>
          </cell>
          <cell r="AB26">
            <v>63</v>
          </cell>
          <cell r="AC26">
            <v>66</v>
          </cell>
          <cell r="AD26">
            <v>62</v>
          </cell>
          <cell r="AE26">
            <v>77</v>
          </cell>
          <cell r="AF26">
            <v>26</v>
          </cell>
          <cell r="AG26">
            <v>43</v>
          </cell>
          <cell r="AH26">
            <v>14</v>
          </cell>
          <cell r="AI26">
            <v>28</v>
          </cell>
          <cell r="AJ26">
            <v>6</v>
          </cell>
          <cell r="AK26">
            <v>17</v>
          </cell>
          <cell r="AM26">
            <v>5</v>
          </cell>
        </row>
        <row r="27">
          <cell r="A27" t="str">
            <v>23</v>
          </cell>
          <cell r="H27">
            <v>6</v>
          </cell>
          <cell r="I27">
            <v>10</v>
          </cell>
          <cell r="J27">
            <v>11</v>
          </cell>
          <cell r="K27">
            <v>47</v>
          </cell>
          <cell r="L27">
            <v>16</v>
          </cell>
          <cell r="M27">
            <v>41</v>
          </cell>
          <cell r="N27">
            <v>9</v>
          </cell>
          <cell r="O27">
            <v>44</v>
          </cell>
          <cell r="P27">
            <v>10</v>
          </cell>
          <cell r="Q27">
            <v>46</v>
          </cell>
          <cell r="R27">
            <v>6</v>
          </cell>
          <cell r="S27">
            <v>21</v>
          </cell>
          <cell r="U27" t="str">
            <v>24</v>
          </cell>
          <cell r="V27">
            <v>1</v>
          </cell>
          <cell r="X27">
            <v>12</v>
          </cell>
          <cell r="Y27">
            <v>11</v>
          </cell>
          <cell r="Z27">
            <v>22</v>
          </cell>
          <cell r="AA27">
            <v>16</v>
          </cell>
          <cell r="AB27">
            <v>12</v>
          </cell>
          <cell r="AC27">
            <v>25</v>
          </cell>
          <cell r="AD27">
            <v>13</v>
          </cell>
          <cell r="AE27">
            <v>14</v>
          </cell>
          <cell r="AF27">
            <v>3</v>
          </cell>
          <cell r="AG27">
            <v>6</v>
          </cell>
          <cell r="AH27">
            <v>2</v>
          </cell>
          <cell r="AI27">
            <v>6</v>
          </cell>
          <cell r="AJ27">
            <v>1</v>
          </cell>
          <cell r="AK27">
            <v>9</v>
          </cell>
          <cell r="AL27">
            <v>1</v>
          </cell>
          <cell r="AM27">
            <v>3</v>
          </cell>
        </row>
        <row r="28">
          <cell r="A28" t="str">
            <v>24</v>
          </cell>
          <cell r="G28">
            <v>1</v>
          </cell>
          <cell r="H28">
            <v>1</v>
          </cell>
          <cell r="I28">
            <v>8</v>
          </cell>
          <cell r="J28">
            <v>4</v>
          </cell>
          <cell r="K28">
            <v>12</v>
          </cell>
          <cell r="L28">
            <v>9</v>
          </cell>
          <cell r="M28">
            <v>5</v>
          </cell>
          <cell r="N28">
            <v>5</v>
          </cell>
          <cell r="O28">
            <v>14</v>
          </cell>
          <cell r="P28">
            <v>2</v>
          </cell>
          <cell r="Q28">
            <v>24</v>
          </cell>
          <cell r="R28">
            <v>3</v>
          </cell>
          <cell r="S28">
            <v>13</v>
          </cell>
          <cell r="U28" t="str">
            <v>25</v>
          </cell>
          <cell r="V28">
            <v>2</v>
          </cell>
          <cell r="W28">
            <v>13</v>
          </cell>
          <cell r="X28">
            <v>25</v>
          </cell>
          <cell r="Y28">
            <v>128</v>
          </cell>
          <cell r="Z28">
            <v>29</v>
          </cell>
          <cell r="AA28">
            <v>134</v>
          </cell>
          <cell r="AB28">
            <v>28</v>
          </cell>
          <cell r="AC28">
            <v>110</v>
          </cell>
          <cell r="AD28">
            <v>31</v>
          </cell>
          <cell r="AE28">
            <v>121</v>
          </cell>
          <cell r="AF28">
            <v>24</v>
          </cell>
          <cell r="AG28">
            <v>87</v>
          </cell>
          <cell r="AH28">
            <v>10</v>
          </cell>
          <cell r="AI28">
            <v>56</v>
          </cell>
          <cell r="AJ28">
            <v>7</v>
          </cell>
          <cell r="AK28">
            <v>48</v>
          </cell>
          <cell r="AL28">
            <v>2</v>
          </cell>
          <cell r="AM28">
            <v>22</v>
          </cell>
        </row>
        <row r="29">
          <cell r="A29" t="str">
            <v>25</v>
          </cell>
          <cell r="E29">
            <v>2</v>
          </cell>
          <cell r="F29">
            <v>4</v>
          </cell>
          <cell r="G29">
            <v>40</v>
          </cell>
          <cell r="H29">
            <v>7</v>
          </cell>
          <cell r="I29">
            <v>88</v>
          </cell>
          <cell r="J29">
            <v>9</v>
          </cell>
          <cell r="K29">
            <v>94</v>
          </cell>
          <cell r="L29">
            <v>4</v>
          </cell>
          <cell r="M29">
            <v>82</v>
          </cell>
          <cell r="N29">
            <v>5</v>
          </cell>
          <cell r="O29">
            <v>80</v>
          </cell>
          <cell r="P29">
            <v>7</v>
          </cell>
          <cell r="Q29">
            <v>86</v>
          </cell>
          <cell r="S29">
            <v>32</v>
          </cell>
          <cell r="U29" t="str">
            <v>26</v>
          </cell>
          <cell r="V29">
            <v>8</v>
          </cell>
          <cell r="W29">
            <v>33</v>
          </cell>
          <cell r="X29">
            <v>75</v>
          </cell>
          <cell r="Y29">
            <v>160</v>
          </cell>
          <cell r="Z29">
            <v>85</v>
          </cell>
          <cell r="AA29">
            <v>161</v>
          </cell>
          <cell r="AB29">
            <v>69</v>
          </cell>
          <cell r="AC29">
            <v>110</v>
          </cell>
          <cell r="AD29">
            <v>59</v>
          </cell>
          <cell r="AE29">
            <v>116</v>
          </cell>
          <cell r="AF29">
            <v>41</v>
          </cell>
          <cell r="AG29">
            <v>79</v>
          </cell>
          <cell r="AH29">
            <v>26</v>
          </cell>
          <cell r="AI29">
            <v>60</v>
          </cell>
          <cell r="AJ29">
            <v>15</v>
          </cell>
          <cell r="AK29">
            <v>38</v>
          </cell>
          <cell r="AL29">
            <v>5</v>
          </cell>
          <cell r="AM29">
            <v>21</v>
          </cell>
        </row>
        <row r="30">
          <cell r="A30" t="str">
            <v>26</v>
          </cell>
          <cell r="E30">
            <v>7</v>
          </cell>
          <cell r="F30">
            <v>10</v>
          </cell>
          <cell r="G30">
            <v>47</v>
          </cell>
          <cell r="H30">
            <v>18</v>
          </cell>
          <cell r="I30">
            <v>104</v>
          </cell>
          <cell r="J30">
            <v>18</v>
          </cell>
          <cell r="K30">
            <v>103</v>
          </cell>
          <cell r="L30">
            <v>16</v>
          </cell>
          <cell r="M30">
            <v>89</v>
          </cell>
          <cell r="N30">
            <v>11</v>
          </cell>
          <cell r="O30">
            <v>86</v>
          </cell>
          <cell r="P30">
            <v>13</v>
          </cell>
          <cell r="Q30">
            <v>68</v>
          </cell>
          <cell r="R30">
            <v>6</v>
          </cell>
          <cell r="S30">
            <v>30</v>
          </cell>
          <cell r="U30" t="str">
            <v>27</v>
          </cell>
          <cell r="V30">
            <v>2</v>
          </cell>
          <cell r="W30">
            <v>33</v>
          </cell>
          <cell r="X30">
            <v>99</v>
          </cell>
          <cell r="Y30">
            <v>339</v>
          </cell>
          <cell r="Z30">
            <v>133</v>
          </cell>
          <cell r="AA30">
            <v>427</v>
          </cell>
          <cell r="AB30">
            <v>112</v>
          </cell>
          <cell r="AC30">
            <v>344</v>
          </cell>
          <cell r="AD30">
            <v>123</v>
          </cell>
          <cell r="AE30">
            <v>252</v>
          </cell>
          <cell r="AF30">
            <v>84</v>
          </cell>
          <cell r="AG30">
            <v>188</v>
          </cell>
          <cell r="AH30">
            <v>42</v>
          </cell>
          <cell r="AI30">
            <v>112</v>
          </cell>
          <cell r="AJ30">
            <v>24</v>
          </cell>
          <cell r="AK30">
            <v>100</v>
          </cell>
          <cell r="AL30">
            <v>7</v>
          </cell>
          <cell r="AM30">
            <v>22</v>
          </cell>
        </row>
        <row r="31">
          <cell r="A31" t="str">
            <v>27</v>
          </cell>
          <cell r="E31">
            <v>3</v>
          </cell>
          <cell r="F31">
            <v>5</v>
          </cell>
          <cell r="G31">
            <v>35</v>
          </cell>
          <cell r="H31">
            <v>13</v>
          </cell>
          <cell r="I31">
            <v>139</v>
          </cell>
          <cell r="J31">
            <v>45</v>
          </cell>
          <cell r="K31">
            <v>198</v>
          </cell>
          <cell r="L31">
            <v>57</v>
          </cell>
          <cell r="M31">
            <v>149</v>
          </cell>
          <cell r="N31">
            <v>37</v>
          </cell>
          <cell r="O31">
            <v>108</v>
          </cell>
          <cell r="P31">
            <v>15</v>
          </cell>
          <cell r="Q31">
            <v>102</v>
          </cell>
          <cell r="R31">
            <v>11</v>
          </cell>
          <cell r="S31">
            <v>37</v>
          </cell>
          <cell r="U31" t="str">
            <v>28</v>
          </cell>
          <cell r="V31">
            <v>1</v>
          </cell>
          <cell r="W31">
            <v>4</v>
          </cell>
          <cell r="X31">
            <v>36</v>
          </cell>
          <cell r="Y31">
            <v>85</v>
          </cell>
          <cell r="Z31">
            <v>72</v>
          </cell>
          <cell r="AA31">
            <v>187</v>
          </cell>
          <cell r="AB31">
            <v>63</v>
          </cell>
          <cell r="AC31">
            <v>129</v>
          </cell>
          <cell r="AD31">
            <v>69</v>
          </cell>
          <cell r="AE31">
            <v>85</v>
          </cell>
          <cell r="AF31">
            <v>24</v>
          </cell>
          <cell r="AG31">
            <v>66</v>
          </cell>
          <cell r="AH31">
            <v>11</v>
          </cell>
          <cell r="AI31">
            <v>31</v>
          </cell>
          <cell r="AJ31">
            <v>3</v>
          </cell>
          <cell r="AK31">
            <v>15</v>
          </cell>
          <cell r="AL31">
            <v>3</v>
          </cell>
          <cell r="AM31">
            <v>4</v>
          </cell>
        </row>
        <row r="32">
          <cell r="A32" t="str">
            <v>28</v>
          </cell>
          <cell r="F32">
            <v>2</v>
          </cell>
          <cell r="G32">
            <v>13</v>
          </cell>
          <cell r="H32">
            <v>12</v>
          </cell>
          <cell r="I32">
            <v>71</v>
          </cell>
          <cell r="J32">
            <v>16</v>
          </cell>
          <cell r="K32">
            <v>122</v>
          </cell>
          <cell r="L32">
            <v>15</v>
          </cell>
          <cell r="M32">
            <v>89</v>
          </cell>
          <cell r="N32">
            <v>12</v>
          </cell>
          <cell r="O32">
            <v>63</v>
          </cell>
          <cell r="P32">
            <v>5</v>
          </cell>
          <cell r="Q32">
            <v>45</v>
          </cell>
          <cell r="R32">
            <v>4</v>
          </cell>
          <cell r="S32">
            <v>37</v>
          </cell>
          <cell r="U32" t="str">
            <v>29</v>
          </cell>
          <cell r="W32">
            <v>1</v>
          </cell>
          <cell r="X32">
            <v>8</v>
          </cell>
          <cell r="Y32">
            <v>30</v>
          </cell>
          <cell r="Z32">
            <v>12</v>
          </cell>
          <cell r="AA32">
            <v>51</v>
          </cell>
          <cell r="AB32">
            <v>18</v>
          </cell>
          <cell r="AC32">
            <v>43</v>
          </cell>
          <cell r="AD32">
            <v>9</v>
          </cell>
          <cell r="AE32">
            <v>25</v>
          </cell>
          <cell r="AF32">
            <v>3</v>
          </cell>
          <cell r="AG32">
            <v>14</v>
          </cell>
          <cell r="AH32">
            <v>2</v>
          </cell>
          <cell r="AI32">
            <v>7</v>
          </cell>
          <cell r="AJ32">
            <v>2</v>
          </cell>
          <cell r="AK32">
            <v>4</v>
          </cell>
          <cell r="AM32">
            <v>2</v>
          </cell>
        </row>
        <row r="33">
          <cell r="A33" t="str">
            <v>29</v>
          </cell>
          <cell r="F33">
            <v>1</v>
          </cell>
          <cell r="G33">
            <v>3</v>
          </cell>
          <cell r="H33">
            <v>3</v>
          </cell>
          <cell r="I33">
            <v>26</v>
          </cell>
          <cell r="J33">
            <v>5</v>
          </cell>
          <cell r="K33">
            <v>27</v>
          </cell>
          <cell r="L33">
            <v>2</v>
          </cell>
          <cell r="M33">
            <v>35</v>
          </cell>
          <cell r="N33">
            <v>4</v>
          </cell>
          <cell r="O33">
            <v>35</v>
          </cell>
          <cell r="P33">
            <v>1</v>
          </cell>
          <cell r="Q33">
            <v>23</v>
          </cell>
          <cell r="S33">
            <v>15</v>
          </cell>
          <cell r="U33" t="str">
            <v>30</v>
          </cell>
          <cell r="V33">
            <v>1</v>
          </cell>
          <cell r="W33">
            <v>1</v>
          </cell>
          <cell r="X33">
            <v>14</v>
          </cell>
          <cell r="Y33">
            <v>44</v>
          </cell>
          <cell r="Z33">
            <v>15</v>
          </cell>
          <cell r="AA33">
            <v>103</v>
          </cell>
          <cell r="AB33">
            <v>26</v>
          </cell>
          <cell r="AC33">
            <v>76</v>
          </cell>
          <cell r="AD33">
            <v>14</v>
          </cell>
          <cell r="AE33">
            <v>47</v>
          </cell>
          <cell r="AF33">
            <v>5</v>
          </cell>
          <cell r="AG33">
            <v>17</v>
          </cell>
          <cell r="AH33">
            <v>2</v>
          </cell>
          <cell r="AI33">
            <v>16</v>
          </cell>
          <cell r="AJ33">
            <v>6</v>
          </cell>
          <cell r="AK33">
            <v>2</v>
          </cell>
          <cell r="AM33">
            <v>1</v>
          </cell>
        </row>
        <row r="34">
          <cell r="A34" t="str">
            <v>30</v>
          </cell>
          <cell r="F34">
            <v>1</v>
          </cell>
          <cell r="G34">
            <v>6</v>
          </cell>
          <cell r="H34">
            <v>6</v>
          </cell>
          <cell r="I34">
            <v>31</v>
          </cell>
          <cell r="J34">
            <v>9</v>
          </cell>
          <cell r="K34">
            <v>59</v>
          </cell>
          <cell r="L34">
            <v>8</v>
          </cell>
          <cell r="M34">
            <v>46</v>
          </cell>
          <cell r="N34">
            <v>4</v>
          </cell>
          <cell r="O34">
            <v>26</v>
          </cell>
          <cell r="P34">
            <v>3</v>
          </cell>
          <cell r="Q34">
            <v>21</v>
          </cell>
          <cell r="R34">
            <v>2</v>
          </cell>
          <cell r="S34">
            <v>12</v>
          </cell>
          <cell r="U34" t="str">
            <v>31</v>
          </cell>
          <cell r="V34">
            <v>3</v>
          </cell>
          <cell r="W34">
            <v>5</v>
          </cell>
          <cell r="X34">
            <v>44</v>
          </cell>
          <cell r="Y34">
            <v>77</v>
          </cell>
          <cell r="Z34">
            <v>88</v>
          </cell>
          <cell r="AA34">
            <v>123</v>
          </cell>
          <cell r="AB34">
            <v>81</v>
          </cell>
          <cell r="AC34">
            <v>71</v>
          </cell>
          <cell r="AD34">
            <v>51</v>
          </cell>
          <cell r="AE34">
            <v>55</v>
          </cell>
          <cell r="AF34">
            <v>15</v>
          </cell>
          <cell r="AG34">
            <v>31</v>
          </cell>
          <cell r="AH34">
            <v>7</v>
          </cell>
          <cell r="AI34">
            <v>9</v>
          </cell>
          <cell r="AJ34">
            <v>4</v>
          </cell>
          <cell r="AK34">
            <v>16</v>
          </cell>
          <cell r="AL34">
            <v>2</v>
          </cell>
          <cell r="AM34">
            <v>4</v>
          </cell>
        </row>
        <row r="35">
          <cell r="A35" t="str">
            <v>31</v>
          </cell>
          <cell r="F35">
            <v>2</v>
          </cell>
          <cell r="G35">
            <v>12</v>
          </cell>
          <cell r="H35">
            <v>26</v>
          </cell>
          <cell r="I35">
            <v>52</v>
          </cell>
          <cell r="J35">
            <v>18</v>
          </cell>
          <cell r="K35">
            <v>80</v>
          </cell>
          <cell r="L35">
            <v>6</v>
          </cell>
          <cell r="M35">
            <v>46</v>
          </cell>
          <cell r="N35">
            <v>4</v>
          </cell>
          <cell r="O35">
            <v>28</v>
          </cell>
          <cell r="P35">
            <v>5</v>
          </cell>
          <cell r="Q35">
            <v>31</v>
          </cell>
          <cell r="R35">
            <v>6</v>
          </cell>
          <cell r="S35">
            <v>22</v>
          </cell>
          <cell r="U35" t="str">
            <v>32</v>
          </cell>
          <cell r="V35">
            <v>3</v>
          </cell>
          <cell r="W35">
            <v>1</v>
          </cell>
          <cell r="X35">
            <v>45</v>
          </cell>
          <cell r="Y35">
            <v>92</v>
          </cell>
          <cell r="Z35">
            <v>83</v>
          </cell>
          <cell r="AA35">
            <v>138</v>
          </cell>
          <cell r="AB35">
            <v>112</v>
          </cell>
          <cell r="AC35">
            <v>108</v>
          </cell>
          <cell r="AD35">
            <v>89</v>
          </cell>
          <cell r="AE35">
            <v>74</v>
          </cell>
          <cell r="AF35">
            <v>38</v>
          </cell>
          <cell r="AG35">
            <v>38</v>
          </cell>
          <cell r="AH35">
            <v>15</v>
          </cell>
          <cell r="AI35">
            <v>15</v>
          </cell>
          <cell r="AJ35">
            <v>4</v>
          </cell>
          <cell r="AK35">
            <v>29</v>
          </cell>
          <cell r="AM35">
            <v>12</v>
          </cell>
        </row>
        <row r="36">
          <cell r="A36" t="str">
            <v>32</v>
          </cell>
          <cell r="F36">
            <v>2</v>
          </cell>
          <cell r="G36">
            <v>3</v>
          </cell>
          <cell r="H36">
            <v>11</v>
          </cell>
          <cell r="I36">
            <v>54</v>
          </cell>
          <cell r="J36">
            <v>36</v>
          </cell>
          <cell r="K36">
            <v>98</v>
          </cell>
          <cell r="L36">
            <v>34</v>
          </cell>
          <cell r="M36">
            <v>64</v>
          </cell>
          <cell r="N36">
            <v>8</v>
          </cell>
          <cell r="O36">
            <v>31</v>
          </cell>
          <cell r="P36">
            <v>6</v>
          </cell>
          <cell r="Q36">
            <v>29</v>
          </cell>
          <cell r="R36">
            <v>3</v>
          </cell>
          <cell r="S36">
            <v>27</v>
          </cell>
          <cell r="U36" t="str">
            <v>33</v>
          </cell>
          <cell r="V36">
            <v>2</v>
          </cell>
          <cell r="W36">
            <v>5</v>
          </cell>
          <cell r="X36">
            <v>49</v>
          </cell>
          <cell r="Y36">
            <v>65</v>
          </cell>
          <cell r="Z36">
            <v>68</v>
          </cell>
          <cell r="AA36">
            <v>97</v>
          </cell>
          <cell r="AB36">
            <v>60</v>
          </cell>
          <cell r="AC36">
            <v>80</v>
          </cell>
          <cell r="AD36">
            <v>52</v>
          </cell>
          <cell r="AE36">
            <v>32</v>
          </cell>
          <cell r="AF36">
            <v>21</v>
          </cell>
          <cell r="AG36">
            <v>13</v>
          </cell>
          <cell r="AH36">
            <v>5</v>
          </cell>
          <cell r="AI36">
            <v>15</v>
          </cell>
          <cell r="AJ36">
            <v>3</v>
          </cell>
          <cell r="AK36">
            <v>10</v>
          </cell>
          <cell r="AL36">
            <v>1</v>
          </cell>
        </row>
        <row r="37">
          <cell r="A37" t="str">
            <v>33</v>
          </cell>
          <cell r="E37">
            <v>1</v>
          </cell>
          <cell r="G37">
            <v>4</v>
          </cell>
          <cell r="H37">
            <v>21</v>
          </cell>
          <cell r="I37">
            <v>38</v>
          </cell>
          <cell r="J37">
            <v>32</v>
          </cell>
          <cell r="K37">
            <v>75</v>
          </cell>
          <cell r="L37">
            <v>6</v>
          </cell>
          <cell r="M37">
            <v>50</v>
          </cell>
          <cell r="N37">
            <v>6</v>
          </cell>
          <cell r="O37">
            <v>35</v>
          </cell>
          <cell r="P37">
            <v>5</v>
          </cell>
          <cell r="Q37">
            <v>22</v>
          </cell>
          <cell r="R37">
            <v>1</v>
          </cell>
          <cell r="S37">
            <v>19</v>
          </cell>
          <cell r="U37" t="str">
            <v>34</v>
          </cell>
          <cell r="W37">
            <v>1</v>
          </cell>
          <cell r="X37">
            <v>2</v>
          </cell>
          <cell r="Y37">
            <v>17</v>
          </cell>
          <cell r="Z37">
            <v>10</v>
          </cell>
          <cell r="AA37">
            <v>37</v>
          </cell>
          <cell r="AB37">
            <v>6</v>
          </cell>
          <cell r="AC37">
            <v>20</v>
          </cell>
          <cell r="AD37">
            <v>5</v>
          </cell>
          <cell r="AE37">
            <v>11</v>
          </cell>
          <cell r="AF37">
            <v>2</v>
          </cell>
          <cell r="AG37">
            <v>4</v>
          </cell>
          <cell r="AI37">
            <v>3</v>
          </cell>
          <cell r="AJ37">
            <v>1</v>
          </cell>
          <cell r="AM37">
            <v>1</v>
          </cell>
        </row>
        <row r="38">
          <cell r="A38" t="str">
            <v>34</v>
          </cell>
          <cell r="G38">
            <v>1</v>
          </cell>
          <cell r="H38">
            <v>1</v>
          </cell>
          <cell r="I38">
            <v>8</v>
          </cell>
          <cell r="J38">
            <v>4</v>
          </cell>
          <cell r="K38">
            <v>15</v>
          </cell>
          <cell r="L38">
            <v>5</v>
          </cell>
          <cell r="M38">
            <v>19</v>
          </cell>
          <cell r="N38">
            <v>3</v>
          </cell>
          <cell r="O38">
            <v>6</v>
          </cell>
          <cell r="Q38">
            <v>3</v>
          </cell>
          <cell r="R38">
            <v>1</v>
          </cell>
          <cell r="S38">
            <v>5</v>
          </cell>
          <cell r="U38" t="str">
            <v>35</v>
          </cell>
          <cell r="V38">
            <v>2</v>
          </cell>
          <cell r="W38">
            <v>1</v>
          </cell>
          <cell r="X38">
            <v>17</v>
          </cell>
          <cell r="Y38">
            <v>49</v>
          </cell>
          <cell r="Z38">
            <v>36</v>
          </cell>
          <cell r="AA38">
            <v>56</v>
          </cell>
          <cell r="AB38">
            <v>32</v>
          </cell>
          <cell r="AC38">
            <v>41</v>
          </cell>
          <cell r="AD38">
            <v>18</v>
          </cell>
          <cell r="AE38">
            <v>36</v>
          </cell>
          <cell r="AF38">
            <v>18</v>
          </cell>
          <cell r="AG38">
            <v>13</v>
          </cell>
          <cell r="AH38">
            <v>3</v>
          </cell>
          <cell r="AI38">
            <v>9</v>
          </cell>
          <cell r="AJ38">
            <v>6</v>
          </cell>
          <cell r="AK38">
            <v>10</v>
          </cell>
          <cell r="AL38">
            <v>2</v>
          </cell>
          <cell r="AM38">
            <v>3</v>
          </cell>
        </row>
        <row r="39">
          <cell r="A39" t="str">
            <v>35</v>
          </cell>
          <cell r="F39">
            <v>2</v>
          </cell>
          <cell r="G39">
            <v>6</v>
          </cell>
          <cell r="H39">
            <v>4</v>
          </cell>
          <cell r="I39">
            <v>15</v>
          </cell>
          <cell r="J39">
            <v>7</v>
          </cell>
          <cell r="K39">
            <v>32</v>
          </cell>
          <cell r="L39">
            <v>4</v>
          </cell>
          <cell r="M39">
            <v>30</v>
          </cell>
          <cell r="N39">
            <v>1</v>
          </cell>
          <cell r="O39">
            <v>33</v>
          </cell>
          <cell r="P39">
            <v>1</v>
          </cell>
          <cell r="Q39">
            <v>32</v>
          </cell>
          <cell r="R39">
            <v>1</v>
          </cell>
          <cell r="S39">
            <v>17</v>
          </cell>
          <cell r="U39" t="str">
            <v>36</v>
          </cell>
          <cell r="X39">
            <v>13</v>
          </cell>
          <cell r="Y39">
            <v>21</v>
          </cell>
          <cell r="Z39">
            <v>30</v>
          </cell>
          <cell r="AA39">
            <v>44</v>
          </cell>
          <cell r="AB39">
            <v>26</v>
          </cell>
          <cell r="AC39">
            <v>40</v>
          </cell>
          <cell r="AD39">
            <v>20</v>
          </cell>
          <cell r="AE39">
            <v>34</v>
          </cell>
          <cell r="AF39">
            <v>6</v>
          </cell>
          <cell r="AG39">
            <v>12</v>
          </cell>
          <cell r="AH39">
            <v>4</v>
          </cell>
          <cell r="AI39">
            <v>6</v>
          </cell>
          <cell r="AJ39">
            <v>2</v>
          </cell>
          <cell r="AK39">
            <v>12</v>
          </cell>
          <cell r="AM39">
            <v>5</v>
          </cell>
        </row>
        <row r="40">
          <cell r="A40" t="str">
            <v>36</v>
          </cell>
          <cell r="G40">
            <v>3</v>
          </cell>
          <cell r="H40">
            <v>2</v>
          </cell>
          <cell r="I40">
            <v>10</v>
          </cell>
          <cell r="J40">
            <v>4</v>
          </cell>
          <cell r="K40">
            <v>23</v>
          </cell>
          <cell r="L40">
            <v>3</v>
          </cell>
          <cell r="M40">
            <v>28</v>
          </cell>
          <cell r="O40">
            <v>22</v>
          </cell>
          <cell r="P40">
            <v>1</v>
          </cell>
          <cell r="Q40">
            <v>19</v>
          </cell>
          <cell r="R40">
            <v>1</v>
          </cell>
          <cell r="S40">
            <v>6</v>
          </cell>
          <cell r="U40" t="str">
            <v>37</v>
          </cell>
          <cell r="X40">
            <v>4</v>
          </cell>
          <cell r="Y40">
            <v>12</v>
          </cell>
          <cell r="Z40">
            <v>13</v>
          </cell>
          <cell r="AA40">
            <v>23</v>
          </cell>
          <cell r="AB40">
            <v>8</v>
          </cell>
          <cell r="AC40">
            <v>23</v>
          </cell>
          <cell r="AD40">
            <v>7</v>
          </cell>
          <cell r="AE40">
            <v>11</v>
          </cell>
          <cell r="AF40">
            <v>6</v>
          </cell>
          <cell r="AG40">
            <v>8</v>
          </cell>
          <cell r="AH40">
            <v>2</v>
          </cell>
          <cell r="AI40">
            <v>3</v>
          </cell>
          <cell r="AM40">
            <v>1</v>
          </cell>
        </row>
        <row r="41">
          <cell r="A41" t="str">
            <v>37</v>
          </cell>
          <cell r="G41">
            <v>1</v>
          </cell>
          <cell r="H41">
            <v>3</v>
          </cell>
          <cell r="I41">
            <v>7</v>
          </cell>
          <cell r="J41">
            <v>4</v>
          </cell>
          <cell r="K41">
            <v>12</v>
          </cell>
          <cell r="M41">
            <v>10</v>
          </cell>
          <cell r="N41">
            <v>3</v>
          </cell>
          <cell r="O41">
            <v>11</v>
          </cell>
          <cell r="P41">
            <v>3</v>
          </cell>
          <cell r="Q41">
            <v>2</v>
          </cell>
          <cell r="R41">
            <v>1</v>
          </cell>
          <cell r="S41">
            <v>7</v>
          </cell>
          <cell r="U41" t="str">
            <v>60</v>
          </cell>
          <cell r="V41">
            <v>5</v>
          </cell>
          <cell r="W41">
            <v>17</v>
          </cell>
          <cell r="X41">
            <v>59</v>
          </cell>
          <cell r="Y41">
            <v>222</v>
          </cell>
          <cell r="Z41">
            <v>62</v>
          </cell>
          <cell r="AA41">
            <v>311</v>
          </cell>
          <cell r="AB41">
            <v>76</v>
          </cell>
          <cell r="AC41">
            <v>264</v>
          </cell>
          <cell r="AD41">
            <v>51</v>
          </cell>
          <cell r="AE41">
            <v>175</v>
          </cell>
          <cell r="AF41">
            <v>38</v>
          </cell>
          <cell r="AG41">
            <v>126</v>
          </cell>
          <cell r="AH41">
            <v>11</v>
          </cell>
          <cell r="AI41">
            <v>80</v>
          </cell>
          <cell r="AJ41">
            <v>2</v>
          </cell>
          <cell r="AK41">
            <v>74</v>
          </cell>
          <cell r="AL41">
            <v>1</v>
          </cell>
          <cell r="AM41">
            <v>11</v>
          </cell>
        </row>
        <row r="42">
          <cell r="A42" t="str">
            <v>60</v>
          </cell>
          <cell r="F42">
            <v>1</v>
          </cell>
          <cell r="G42">
            <v>21</v>
          </cell>
          <cell r="H42">
            <v>14</v>
          </cell>
          <cell r="I42">
            <v>89</v>
          </cell>
          <cell r="J42">
            <v>18</v>
          </cell>
          <cell r="K42">
            <v>181</v>
          </cell>
          <cell r="L42">
            <v>14</v>
          </cell>
          <cell r="M42">
            <v>150</v>
          </cell>
          <cell r="N42">
            <v>10</v>
          </cell>
          <cell r="O42">
            <v>125</v>
          </cell>
          <cell r="P42">
            <v>5</v>
          </cell>
          <cell r="Q42">
            <v>82</v>
          </cell>
          <cell r="S42">
            <v>40</v>
          </cell>
          <cell r="U42" t="str">
            <v>61</v>
          </cell>
          <cell r="V42">
            <v>4</v>
          </cell>
          <cell r="W42">
            <v>12</v>
          </cell>
          <cell r="X42">
            <v>44</v>
          </cell>
          <cell r="Y42">
            <v>146</v>
          </cell>
          <cell r="Z42">
            <v>60</v>
          </cell>
          <cell r="AA42">
            <v>208</v>
          </cell>
          <cell r="AB42">
            <v>41</v>
          </cell>
          <cell r="AC42">
            <v>178</v>
          </cell>
          <cell r="AD42">
            <v>54</v>
          </cell>
          <cell r="AE42">
            <v>185</v>
          </cell>
          <cell r="AF42">
            <v>24</v>
          </cell>
          <cell r="AG42">
            <v>132</v>
          </cell>
          <cell r="AH42">
            <v>16</v>
          </cell>
          <cell r="AI42">
            <v>61</v>
          </cell>
          <cell r="AJ42">
            <v>6</v>
          </cell>
          <cell r="AK42">
            <v>31</v>
          </cell>
          <cell r="AM42">
            <v>8</v>
          </cell>
        </row>
        <row r="43">
          <cell r="A43" t="str">
            <v>61</v>
          </cell>
          <cell r="E43">
            <v>1</v>
          </cell>
          <cell r="F43">
            <v>2</v>
          </cell>
          <cell r="G43">
            <v>12</v>
          </cell>
          <cell r="H43">
            <v>11</v>
          </cell>
          <cell r="I43">
            <v>73</v>
          </cell>
          <cell r="J43">
            <v>14</v>
          </cell>
          <cell r="K43">
            <v>123</v>
          </cell>
          <cell r="L43">
            <v>15</v>
          </cell>
          <cell r="M43">
            <v>124</v>
          </cell>
          <cell r="N43">
            <v>9</v>
          </cell>
          <cell r="O43">
            <v>83</v>
          </cell>
          <cell r="P43">
            <v>3</v>
          </cell>
          <cell r="Q43">
            <v>43</v>
          </cell>
          <cell r="S43">
            <v>18</v>
          </cell>
          <cell r="U43" t="str">
            <v>62</v>
          </cell>
          <cell r="V43">
            <v>7</v>
          </cell>
          <cell r="W43">
            <v>5</v>
          </cell>
          <cell r="X43">
            <v>34</v>
          </cell>
          <cell r="Y43">
            <v>87</v>
          </cell>
          <cell r="Z43">
            <v>60</v>
          </cell>
          <cell r="AA43">
            <v>127</v>
          </cell>
          <cell r="AB43">
            <v>53</v>
          </cell>
          <cell r="AC43">
            <v>89</v>
          </cell>
          <cell r="AD43">
            <v>41</v>
          </cell>
          <cell r="AE43">
            <v>79</v>
          </cell>
          <cell r="AF43">
            <v>22</v>
          </cell>
          <cell r="AG43">
            <v>30</v>
          </cell>
          <cell r="AH43">
            <v>8</v>
          </cell>
          <cell r="AI43">
            <v>31</v>
          </cell>
          <cell r="AJ43">
            <v>5</v>
          </cell>
          <cell r="AK43">
            <v>26</v>
          </cell>
          <cell r="AL43">
            <v>1</v>
          </cell>
          <cell r="AM43">
            <v>7</v>
          </cell>
        </row>
        <row r="44">
          <cell r="A44" t="str">
            <v>62</v>
          </cell>
          <cell r="E44">
            <v>1</v>
          </cell>
          <cell r="F44">
            <v>2</v>
          </cell>
          <cell r="G44">
            <v>6</v>
          </cell>
          <cell r="H44">
            <v>17</v>
          </cell>
          <cell r="I44">
            <v>38</v>
          </cell>
          <cell r="J44">
            <v>26</v>
          </cell>
          <cell r="K44">
            <v>71</v>
          </cell>
          <cell r="L44">
            <v>20</v>
          </cell>
          <cell r="M44">
            <v>65</v>
          </cell>
          <cell r="N44">
            <v>13</v>
          </cell>
          <cell r="O44">
            <v>46</v>
          </cell>
          <cell r="P44">
            <v>5</v>
          </cell>
          <cell r="Q44">
            <v>49</v>
          </cell>
          <cell r="R44">
            <v>1</v>
          </cell>
          <cell r="S44">
            <v>24</v>
          </cell>
          <cell r="U44" t="str">
            <v>63</v>
          </cell>
          <cell r="V44">
            <v>3</v>
          </cell>
          <cell r="W44">
            <v>8</v>
          </cell>
          <cell r="X44">
            <v>31</v>
          </cell>
          <cell r="Y44">
            <v>151</v>
          </cell>
          <cell r="Z44">
            <v>52</v>
          </cell>
          <cell r="AA44">
            <v>235</v>
          </cell>
          <cell r="AB44">
            <v>56</v>
          </cell>
          <cell r="AC44">
            <v>179</v>
          </cell>
          <cell r="AD44">
            <v>34</v>
          </cell>
          <cell r="AE44">
            <v>166</v>
          </cell>
          <cell r="AF44">
            <v>28</v>
          </cell>
          <cell r="AG44">
            <v>106</v>
          </cell>
          <cell r="AH44">
            <v>11</v>
          </cell>
          <cell r="AI44">
            <v>56</v>
          </cell>
          <cell r="AJ44">
            <v>6</v>
          </cell>
          <cell r="AK44">
            <v>33</v>
          </cell>
          <cell r="AL44">
            <v>2</v>
          </cell>
          <cell r="AM44">
            <v>9</v>
          </cell>
        </row>
        <row r="45">
          <cell r="A45" t="str">
            <v>63</v>
          </cell>
          <cell r="G45">
            <v>11</v>
          </cell>
          <cell r="H45">
            <v>14</v>
          </cell>
          <cell r="I45">
            <v>76</v>
          </cell>
          <cell r="J45">
            <v>18</v>
          </cell>
          <cell r="K45">
            <v>145</v>
          </cell>
          <cell r="L45">
            <v>18</v>
          </cell>
          <cell r="M45">
            <v>107</v>
          </cell>
          <cell r="N45">
            <v>8</v>
          </cell>
          <cell r="O45">
            <v>75</v>
          </cell>
          <cell r="P45">
            <v>1</v>
          </cell>
          <cell r="Q45">
            <v>58</v>
          </cell>
          <cell r="R45">
            <v>1</v>
          </cell>
          <cell r="S45">
            <v>25</v>
          </cell>
          <cell r="U45" t="str">
            <v>64</v>
          </cell>
          <cell r="W45">
            <v>1</v>
          </cell>
          <cell r="X45">
            <v>38</v>
          </cell>
          <cell r="Y45">
            <v>28</v>
          </cell>
          <cell r="Z45">
            <v>112</v>
          </cell>
          <cell r="AA45">
            <v>84</v>
          </cell>
          <cell r="AB45">
            <v>95</v>
          </cell>
          <cell r="AC45">
            <v>86</v>
          </cell>
          <cell r="AD45">
            <v>78</v>
          </cell>
          <cell r="AE45">
            <v>58</v>
          </cell>
          <cell r="AF45">
            <v>52</v>
          </cell>
          <cell r="AG45">
            <v>38</v>
          </cell>
          <cell r="AH45">
            <v>25</v>
          </cell>
          <cell r="AI45">
            <v>31</v>
          </cell>
          <cell r="AJ45">
            <v>24</v>
          </cell>
          <cell r="AK45">
            <v>27</v>
          </cell>
          <cell r="AL45">
            <v>5</v>
          </cell>
          <cell r="AM45">
            <v>7</v>
          </cell>
        </row>
        <row r="46">
          <cell r="A46" t="str">
            <v>64</v>
          </cell>
          <cell r="G46">
            <v>1</v>
          </cell>
          <cell r="H46">
            <v>7</v>
          </cell>
          <cell r="I46">
            <v>23</v>
          </cell>
          <cell r="J46">
            <v>17</v>
          </cell>
          <cell r="K46">
            <v>48</v>
          </cell>
          <cell r="L46">
            <v>20</v>
          </cell>
          <cell r="M46">
            <v>57</v>
          </cell>
          <cell r="N46">
            <v>14</v>
          </cell>
          <cell r="O46">
            <v>48</v>
          </cell>
          <cell r="P46">
            <v>10</v>
          </cell>
          <cell r="Q46">
            <v>30</v>
          </cell>
          <cell r="R46">
            <v>4</v>
          </cell>
          <cell r="S46">
            <v>19</v>
          </cell>
          <cell r="U46" t="str">
            <v>65</v>
          </cell>
          <cell r="V46">
            <v>1</v>
          </cell>
          <cell r="X46">
            <v>28</v>
          </cell>
          <cell r="Y46">
            <v>17</v>
          </cell>
          <cell r="Z46">
            <v>121</v>
          </cell>
          <cell r="AA46">
            <v>79</v>
          </cell>
          <cell r="AB46">
            <v>105</v>
          </cell>
          <cell r="AC46">
            <v>74</v>
          </cell>
          <cell r="AD46">
            <v>94</v>
          </cell>
          <cell r="AE46">
            <v>59</v>
          </cell>
          <cell r="AF46">
            <v>42</v>
          </cell>
          <cell r="AG46">
            <v>33</v>
          </cell>
          <cell r="AH46">
            <v>19</v>
          </cell>
          <cell r="AI46">
            <v>20</v>
          </cell>
          <cell r="AJ46">
            <v>21</v>
          </cell>
          <cell r="AK46">
            <v>12</v>
          </cell>
          <cell r="AL46">
            <v>4</v>
          </cell>
          <cell r="AM46">
            <v>3</v>
          </cell>
        </row>
        <row r="47">
          <cell r="A47" t="str">
            <v>65</v>
          </cell>
          <cell r="F47">
            <v>2</v>
          </cell>
          <cell r="H47">
            <v>11</v>
          </cell>
          <cell r="I47">
            <v>11</v>
          </cell>
          <cell r="J47">
            <v>27</v>
          </cell>
          <cell r="K47">
            <v>45</v>
          </cell>
          <cell r="L47">
            <v>25</v>
          </cell>
          <cell r="M47">
            <v>51</v>
          </cell>
          <cell r="N47">
            <v>10</v>
          </cell>
          <cell r="O47">
            <v>29</v>
          </cell>
          <cell r="P47">
            <v>6</v>
          </cell>
          <cell r="Q47">
            <v>24</v>
          </cell>
          <cell r="R47">
            <v>5</v>
          </cell>
          <cell r="S47">
            <v>17</v>
          </cell>
          <cell r="U47" t="str">
            <v>66</v>
          </cell>
          <cell r="V47">
            <v>1</v>
          </cell>
          <cell r="X47">
            <v>13</v>
          </cell>
          <cell r="Y47">
            <v>23</v>
          </cell>
          <cell r="Z47">
            <v>64</v>
          </cell>
          <cell r="AA47">
            <v>69</v>
          </cell>
          <cell r="AB47">
            <v>85</v>
          </cell>
          <cell r="AC47">
            <v>59</v>
          </cell>
          <cell r="AD47">
            <v>73</v>
          </cell>
          <cell r="AE47">
            <v>46</v>
          </cell>
          <cell r="AF47">
            <v>28</v>
          </cell>
          <cell r="AG47">
            <v>29</v>
          </cell>
          <cell r="AH47">
            <v>18</v>
          </cell>
          <cell r="AI47">
            <v>12</v>
          </cell>
          <cell r="AJ47">
            <v>10</v>
          </cell>
          <cell r="AK47">
            <v>7</v>
          </cell>
          <cell r="AL47">
            <v>7</v>
          </cell>
          <cell r="AM47">
            <v>7</v>
          </cell>
        </row>
        <row r="48">
          <cell r="A48" t="str">
            <v>66</v>
          </cell>
          <cell r="G48">
            <v>5</v>
          </cell>
          <cell r="H48">
            <v>2</v>
          </cell>
          <cell r="I48">
            <v>15</v>
          </cell>
          <cell r="J48">
            <v>13</v>
          </cell>
          <cell r="K48">
            <v>36</v>
          </cell>
          <cell r="L48">
            <v>25</v>
          </cell>
          <cell r="M48">
            <v>45</v>
          </cell>
          <cell r="N48">
            <v>8</v>
          </cell>
          <cell r="O48">
            <v>28</v>
          </cell>
          <cell r="P48">
            <v>4</v>
          </cell>
          <cell r="Q48">
            <v>17</v>
          </cell>
          <cell r="R48">
            <v>2</v>
          </cell>
          <cell r="S48">
            <v>18</v>
          </cell>
          <cell r="U48" t="str">
            <v>67</v>
          </cell>
          <cell r="V48">
            <v>2</v>
          </cell>
          <cell r="W48">
            <v>1</v>
          </cell>
          <cell r="X48">
            <v>43</v>
          </cell>
          <cell r="Y48">
            <v>37</v>
          </cell>
          <cell r="Z48">
            <v>53</v>
          </cell>
          <cell r="AA48">
            <v>77</v>
          </cell>
          <cell r="AB48">
            <v>66</v>
          </cell>
          <cell r="AC48">
            <v>52</v>
          </cell>
          <cell r="AD48">
            <v>42</v>
          </cell>
          <cell r="AE48">
            <v>57</v>
          </cell>
          <cell r="AF48">
            <v>23</v>
          </cell>
          <cell r="AG48">
            <v>15</v>
          </cell>
          <cell r="AH48">
            <v>5</v>
          </cell>
          <cell r="AI48">
            <v>19</v>
          </cell>
          <cell r="AJ48">
            <v>5</v>
          </cell>
          <cell r="AK48">
            <v>13</v>
          </cell>
          <cell r="AM48">
            <v>4</v>
          </cell>
        </row>
        <row r="49">
          <cell r="A49" t="str">
            <v>67</v>
          </cell>
          <cell r="F49">
            <v>3</v>
          </cell>
          <cell r="G49">
            <v>1</v>
          </cell>
          <cell r="H49">
            <v>9</v>
          </cell>
          <cell r="I49">
            <v>24</v>
          </cell>
          <cell r="J49">
            <v>18</v>
          </cell>
          <cell r="K49">
            <v>30</v>
          </cell>
          <cell r="L49">
            <v>8</v>
          </cell>
          <cell r="M49">
            <v>37</v>
          </cell>
          <cell r="N49">
            <v>7</v>
          </cell>
          <cell r="O49">
            <v>24</v>
          </cell>
          <cell r="P49">
            <v>5</v>
          </cell>
          <cell r="Q49">
            <v>12</v>
          </cell>
          <cell r="S49">
            <v>7</v>
          </cell>
          <cell r="U49" t="str">
            <v>68</v>
          </cell>
          <cell r="V49">
            <v>1</v>
          </cell>
          <cell r="W49">
            <v>1</v>
          </cell>
          <cell r="X49">
            <v>18</v>
          </cell>
          <cell r="Y49">
            <v>19</v>
          </cell>
          <cell r="Z49">
            <v>40</v>
          </cell>
          <cell r="AA49">
            <v>34</v>
          </cell>
          <cell r="AB49">
            <v>43</v>
          </cell>
          <cell r="AC49">
            <v>44</v>
          </cell>
          <cell r="AD49">
            <v>36</v>
          </cell>
          <cell r="AE49">
            <v>40</v>
          </cell>
          <cell r="AF49">
            <v>20</v>
          </cell>
          <cell r="AG49">
            <v>14</v>
          </cell>
          <cell r="AH49">
            <v>9</v>
          </cell>
          <cell r="AI49">
            <v>9</v>
          </cell>
          <cell r="AJ49">
            <v>6</v>
          </cell>
          <cell r="AK49">
            <v>15</v>
          </cell>
          <cell r="AL49">
            <v>4</v>
          </cell>
          <cell r="AM49">
            <v>4</v>
          </cell>
        </row>
        <row r="50">
          <cell r="A50" t="str">
            <v>68</v>
          </cell>
          <cell r="G50">
            <v>2</v>
          </cell>
          <cell r="H50">
            <v>5</v>
          </cell>
          <cell r="I50">
            <v>16</v>
          </cell>
          <cell r="J50">
            <v>10</v>
          </cell>
          <cell r="K50">
            <v>36</v>
          </cell>
          <cell r="L50">
            <v>5</v>
          </cell>
          <cell r="M50">
            <v>21</v>
          </cell>
          <cell r="N50">
            <v>6</v>
          </cell>
          <cell r="O50">
            <v>17</v>
          </cell>
          <cell r="P50">
            <v>4</v>
          </cell>
          <cell r="Q50">
            <v>12</v>
          </cell>
          <cell r="S50">
            <v>11</v>
          </cell>
          <cell r="U50" t="str">
            <v>69</v>
          </cell>
          <cell r="X50">
            <v>11</v>
          </cell>
          <cell r="Y50">
            <v>5</v>
          </cell>
          <cell r="Z50">
            <v>39</v>
          </cell>
          <cell r="AA50">
            <v>36</v>
          </cell>
          <cell r="AB50">
            <v>39</v>
          </cell>
          <cell r="AC50">
            <v>35</v>
          </cell>
          <cell r="AD50">
            <v>29</v>
          </cell>
          <cell r="AE50">
            <v>32</v>
          </cell>
          <cell r="AF50">
            <v>12</v>
          </cell>
          <cell r="AG50">
            <v>14</v>
          </cell>
          <cell r="AH50">
            <v>7</v>
          </cell>
          <cell r="AI50">
            <v>13</v>
          </cell>
          <cell r="AJ50">
            <v>4</v>
          </cell>
          <cell r="AK50">
            <v>6</v>
          </cell>
          <cell r="AL50">
            <v>2</v>
          </cell>
          <cell r="AM50">
            <v>2</v>
          </cell>
        </row>
        <row r="51">
          <cell r="A51" t="str">
            <v>69</v>
          </cell>
          <cell r="F51">
            <v>2</v>
          </cell>
          <cell r="G51">
            <v>2</v>
          </cell>
          <cell r="H51">
            <v>4</v>
          </cell>
          <cell r="I51">
            <v>8</v>
          </cell>
          <cell r="J51">
            <v>11</v>
          </cell>
          <cell r="K51">
            <v>18</v>
          </cell>
          <cell r="L51">
            <v>7</v>
          </cell>
          <cell r="M51">
            <v>20</v>
          </cell>
          <cell r="N51">
            <v>4</v>
          </cell>
          <cell r="O51">
            <v>18</v>
          </cell>
          <cell r="P51">
            <v>2</v>
          </cell>
          <cell r="Q51">
            <v>8</v>
          </cell>
          <cell r="R51">
            <v>3</v>
          </cell>
          <cell r="S51">
            <v>8</v>
          </cell>
          <cell r="U51" t="str">
            <v>70</v>
          </cell>
          <cell r="V51">
            <v>1</v>
          </cell>
          <cell r="X51">
            <v>18</v>
          </cell>
          <cell r="Y51">
            <v>6</v>
          </cell>
          <cell r="Z51">
            <v>30</v>
          </cell>
          <cell r="AA51">
            <v>26</v>
          </cell>
          <cell r="AB51">
            <v>40</v>
          </cell>
          <cell r="AC51">
            <v>29</v>
          </cell>
          <cell r="AD51">
            <v>37</v>
          </cell>
          <cell r="AE51">
            <v>39</v>
          </cell>
          <cell r="AF51">
            <v>52</v>
          </cell>
          <cell r="AG51">
            <v>41</v>
          </cell>
          <cell r="AH51">
            <v>39</v>
          </cell>
          <cell r="AI51">
            <v>44</v>
          </cell>
          <cell r="AJ51">
            <v>28</v>
          </cell>
          <cell r="AK51">
            <v>30</v>
          </cell>
          <cell r="AL51">
            <v>10</v>
          </cell>
          <cell r="AM51">
            <v>10</v>
          </cell>
        </row>
        <row r="52">
          <cell r="A52" t="str">
            <v>70</v>
          </cell>
          <cell r="H52">
            <v>5</v>
          </cell>
          <cell r="I52">
            <v>2</v>
          </cell>
          <cell r="J52">
            <v>6</v>
          </cell>
          <cell r="K52">
            <v>2</v>
          </cell>
          <cell r="L52">
            <v>12</v>
          </cell>
          <cell r="M52">
            <v>25</v>
          </cell>
          <cell r="N52">
            <v>11</v>
          </cell>
          <cell r="O52">
            <v>29</v>
          </cell>
          <cell r="P52">
            <v>14</v>
          </cell>
          <cell r="Q52">
            <v>36</v>
          </cell>
          <cell r="R52">
            <v>5</v>
          </cell>
          <cell r="S52">
            <v>23</v>
          </cell>
          <cell r="U52" t="str">
            <v>71</v>
          </cell>
          <cell r="X52">
            <v>37</v>
          </cell>
          <cell r="Y52">
            <v>13</v>
          </cell>
          <cell r="Z52">
            <v>70</v>
          </cell>
          <cell r="AA52">
            <v>37</v>
          </cell>
          <cell r="AB52">
            <v>76</v>
          </cell>
          <cell r="AC52">
            <v>45</v>
          </cell>
          <cell r="AD52">
            <v>49</v>
          </cell>
          <cell r="AE52">
            <v>50</v>
          </cell>
          <cell r="AF52">
            <v>48</v>
          </cell>
          <cell r="AG52">
            <v>39</v>
          </cell>
          <cell r="AH52">
            <v>26</v>
          </cell>
          <cell r="AI52">
            <v>42</v>
          </cell>
          <cell r="AJ52">
            <v>32</v>
          </cell>
          <cell r="AK52">
            <v>35</v>
          </cell>
          <cell r="AL52">
            <v>2</v>
          </cell>
          <cell r="AM52">
            <v>9</v>
          </cell>
        </row>
        <row r="53">
          <cell r="A53" t="str">
            <v>71</v>
          </cell>
          <cell r="G53">
            <v>1</v>
          </cell>
          <cell r="H53">
            <v>4</v>
          </cell>
          <cell r="I53">
            <v>8</v>
          </cell>
          <cell r="J53">
            <v>11</v>
          </cell>
          <cell r="K53">
            <v>20</v>
          </cell>
          <cell r="L53">
            <v>8</v>
          </cell>
          <cell r="M53">
            <v>13</v>
          </cell>
          <cell r="N53">
            <v>21</v>
          </cell>
          <cell r="O53">
            <v>27</v>
          </cell>
          <cell r="P53">
            <v>11</v>
          </cell>
          <cell r="Q53">
            <v>27</v>
          </cell>
          <cell r="R53">
            <v>3</v>
          </cell>
          <cell r="S53">
            <v>26</v>
          </cell>
          <cell r="U53" t="str">
            <v>72</v>
          </cell>
          <cell r="Y53">
            <v>1</v>
          </cell>
          <cell r="Z53">
            <v>2</v>
          </cell>
          <cell r="AA53">
            <v>8</v>
          </cell>
          <cell r="AB53">
            <v>9</v>
          </cell>
          <cell r="AC53">
            <v>6</v>
          </cell>
          <cell r="AD53">
            <v>6</v>
          </cell>
          <cell r="AE53">
            <v>11</v>
          </cell>
          <cell r="AF53">
            <v>3</v>
          </cell>
          <cell r="AG53">
            <v>3</v>
          </cell>
          <cell r="AH53">
            <v>1</v>
          </cell>
          <cell r="AI53">
            <v>3</v>
          </cell>
          <cell r="AJ53">
            <v>2</v>
          </cell>
          <cell r="AK53">
            <v>2</v>
          </cell>
          <cell r="AL53">
            <v>1</v>
          </cell>
          <cell r="AM53">
            <v>1</v>
          </cell>
        </row>
        <row r="54">
          <cell r="A54" t="str">
            <v>72</v>
          </cell>
          <cell r="H54">
            <v>2</v>
          </cell>
          <cell r="J54">
            <v>1</v>
          </cell>
          <cell r="K54">
            <v>3</v>
          </cell>
          <cell r="M54">
            <v>4</v>
          </cell>
          <cell r="O54">
            <v>3</v>
          </cell>
          <cell r="P54">
            <v>3</v>
          </cell>
          <cell r="Q54">
            <v>4</v>
          </cell>
          <cell r="S54">
            <v>3</v>
          </cell>
          <cell r="U54" t="str">
            <v>73</v>
          </cell>
          <cell r="W54">
            <v>1</v>
          </cell>
          <cell r="X54">
            <v>1</v>
          </cell>
          <cell r="Z54">
            <v>5</v>
          </cell>
          <cell r="AA54">
            <v>1</v>
          </cell>
          <cell r="AB54">
            <v>1</v>
          </cell>
          <cell r="AC54">
            <v>3</v>
          </cell>
          <cell r="AD54">
            <v>2</v>
          </cell>
          <cell r="AE54">
            <v>4</v>
          </cell>
          <cell r="AF54">
            <v>3</v>
          </cell>
          <cell r="AH54">
            <v>3</v>
          </cell>
          <cell r="AI54">
            <v>4</v>
          </cell>
          <cell r="AK54">
            <v>2</v>
          </cell>
          <cell r="AL54">
            <v>1</v>
          </cell>
          <cell r="AM54">
            <v>1</v>
          </cell>
        </row>
        <row r="55">
          <cell r="A55" t="str">
            <v>73</v>
          </cell>
          <cell r="I55">
            <v>2</v>
          </cell>
          <cell r="K55">
            <v>1</v>
          </cell>
          <cell r="L55">
            <v>1</v>
          </cell>
          <cell r="M55">
            <v>3</v>
          </cell>
          <cell r="O55">
            <v>4</v>
          </cell>
          <cell r="P55">
            <v>4</v>
          </cell>
          <cell r="Q55">
            <v>6</v>
          </cell>
          <cell r="R55">
            <v>1</v>
          </cell>
          <cell r="S55">
            <v>4</v>
          </cell>
          <cell r="U55" t="str">
            <v>74</v>
          </cell>
          <cell r="W55">
            <v>3</v>
          </cell>
          <cell r="X55">
            <v>34</v>
          </cell>
          <cell r="Y55">
            <v>53</v>
          </cell>
          <cell r="Z55">
            <v>41</v>
          </cell>
          <cell r="AA55">
            <v>93</v>
          </cell>
          <cell r="AB55">
            <v>56</v>
          </cell>
          <cell r="AC55">
            <v>64</v>
          </cell>
          <cell r="AD55">
            <v>47</v>
          </cell>
          <cell r="AE55">
            <v>74</v>
          </cell>
          <cell r="AF55">
            <v>21</v>
          </cell>
          <cell r="AG55">
            <v>62</v>
          </cell>
          <cell r="AH55">
            <v>11</v>
          </cell>
          <cell r="AI55">
            <v>27</v>
          </cell>
          <cell r="AJ55">
            <v>7</v>
          </cell>
          <cell r="AK55">
            <v>20</v>
          </cell>
          <cell r="AL55">
            <v>2</v>
          </cell>
          <cell r="AM55">
            <v>3</v>
          </cell>
        </row>
        <row r="56">
          <cell r="A56" t="str">
            <v>74</v>
          </cell>
          <cell r="G56">
            <v>1</v>
          </cell>
          <cell r="H56">
            <v>6</v>
          </cell>
          <cell r="I56">
            <v>19</v>
          </cell>
          <cell r="J56">
            <v>13</v>
          </cell>
          <cell r="K56">
            <v>27</v>
          </cell>
          <cell r="L56">
            <v>7</v>
          </cell>
          <cell r="M56">
            <v>32</v>
          </cell>
          <cell r="N56">
            <v>3</v>
          </cell>
          <cell r="O56">
            <v>21</v>
          </cell>
          <cell r="P56">
            <v>4</v>
          </cell>
          <cell r="Q56">
            <v>18</v>
          </cell>
          <cell r="R56">
            <v>1</v>
          </cell>
          <cell r="S56">
            <v>14</v>
          </cell>
          <cell r="U56" t="str">
            <v>76</v>
          </cell>
          <cell r="AA56">
            <v>1</v>
          </cell>
          <cell r="AB56">
            <v>3</v>
          </cell>
          <cell r="AE56">
            <v>2</v>
          </cell>
          <cell r="AF56">
            <v>1</v>
          </cell>
          <cell r="AG56">
            <v>4</v>
          </cell>
          <cell r="AH56">
            <v>1</v>
          </cell>
          <cell r="AI56">
            <v>1</v>
          </cell>
        </row>
        <row r="57">
          <cell r="A57" t="str">
            <v>76</v>
          </cell>
          <cell r="K57">
            <v>3</v>
          </cell>
          <cell r="M57">
            <v>1</v>
          </cell>
          <cell r="N57">
            <v>2</v>
          </cell>
          <cell r="O57">
            <v>5</v>
          </cell>
          <cell r="P57">
            <v>1</v>
          </cell>
          <cell r="Q57">
            <v>1</v>
          </cell>
          <cell r="R57">
            <v>1</v>
          </cell>
          <cell r="S57">
            <v>4</v>
          </cell>
          <cell r="U57" t="str">
            <v>77</v>
          </cell>
          <cell r="Z57">
            <v>1</v>
          </cell>
          <cell r="AA57">
            <v>2</v>
          </cell>
          <cell r="AC57">
            <v>1</v>
          </cell>
          <cell r="AD57">
            <v>1</v>
          </cell>
          <cell r="AG57">
            <v>1</v>
          </cell>
          <cell r="AH57">
            <v>1</v>
          </cell>
        </row>
        <row r="58">
          <cell r="A58" t="str">
            <v>77</v>
          </cell>
          <cell r="K58">
            <v>3</v>
          </cell>
          <cell r="L58">
            <v>1</v>
          </cell>
          <cell r="M58">
            <v>4</v>
          </cell>
          <cell r="N58">
            <v>2</v>
          </cell>
          <cell r="O58">
            <v>2</v>
          </cell>
          <cell r="P58">
            <v>1</v>
          </cell>
          <cell r="Q58">
            <v>1</v>
          </cell>
          <cell r="S58">
            <v>2</v>
          </cell>
          <cell r="U58" t="str">
            <v>85</v>
          </cell>
          <cell r="V58">
            <v>1</v>
          </cell>
          <cell r="W58">
            <v>2</v>
          </cell>
          <cell r="X58">
            <v>32</v>
          </cell>
          <cell r="Y58">
            <v>19</v>
          </cell>
          <cell r="Z58">
            <v>48</v>
          </cell>
          <cell r="AA58">
            <v>35</v>
          </cell>
          <cell r="AB58">
            <v>41</v>
          </cell>
          <cell r="AC58">
            <v>33</v>
          </cell>
          <cell r="AD58">
            <v>20</v>
          </cell>
          <cell r="AE58">
            <v>24</v>
          </cell>
          <cell r="AF58">
            <v>24</v>
          </cell>
          <cell r="AG58">
            <v>11</v>
          </cell>
          <cell r="AH58">
            <v>14</v>
          </cell>
          <cell r="AI58">
            <v>13</v>
          </cell>
          <cell r="AJ58">
            <v>31</v>
          </cell>
          <cell r="AK58">
            <v>18</v>
          </cell>
          <cell r="AL58">
            <v>7</v>
          </cell>
          <cell r="AM58">
            <v>7</v>
          </cell>
        </row>
        <row r="59">
          <cell r="A59" t="str">
            <v>85</v>
          </cell>
          <cell r="F59">
            <v>1</v>
          </cell>
          <cell r="G59">
            <v>1</v>
          </cell>
          <cell r="H59">
            <v>5</v>
          </cell>
          <cell r="I59">
            <v>8</v>
          </cell>
          <cell r="J59">
            <v>10</v>
          </cell>
          <cell r="K59">
            <v>14</v>
          </cell>
          <cell r="L59">
            <v>7</v>
          </cell>
          <cell r="M59">
            <v>15</v>
          </cell>
          <cell r="N59">
            <v>8</v>
          </cell>
          <cell r="O59">
            <v>21</v>
          </cell>
          <cell r="P59">
            <v>9</v>
          </cell>
          <cell r="Q59">
            <v>20</v>
          </cell>
          <cell r="R59">
            <v>2</v>
          </cell>
          <cell r="S59">
            <v>18</v>
          </cell>
          <cell r="U59" t="str">
            <v>86</v>
          </cell>
          <cell r="V59">
            <v>1</v>
          </cell>
          <cell r="X59">
            <v>31</v>
          </cell>
          <cell r="Y59">
            <v>18</v>
          </cell>
          <cell r="Z59">
            <v>64</v>
          </cell>
          <cell r="AA59">
            <v>54</v>
          </cell>
          <cell r="AB59">
            <v>61</v>
          </cell>
          <cell r="AC59">
            <v>33</v>
          </cell>
          <cell r="AD59">
            <v>44</v>
          </cell>
          <cell r="AE59">
            <v>29</v>
          </cell>
          <cell r="AF59">
            <v>27</v>
          </cell>
          <cell r="AG59">
            <v>19</v>
          </cell>
          <cell r="AH59">
            <v>15</v>
          </cell>
          <cell r="AI59">
            <v>8</v>
          </cell>
          <cell r="AJ59">
            <v>16</v>
          </cell>
          <cell r="AK59">
            <v>19</v>
          </cell>
          <cell r="AL59">
            <v>7</v>
          </cell>
          <cell r="AM59">
            <v>8</v>
          </cell>
        </row>
        <row r="60">
          <cell r="A60" t="str">
            <v>86</v>
          </cell>
          <cell r="F60">
            <v>3</v>
          </cell>
          <cell r="G60">
            <v>2</v>
          </cell>
          <cell r="H60">
            <v>14</v>
          </cell>
          <cell r="I60">
            <v>18</v>
          </cell>
          <cell r="J60">
            <v>20</v>
          </cell>
          <cell r="K60">
            <v>20</v>
          </cell>
          <cell r="L60">
            <v>19</v>
          </cell>
          <cell r="M60">
            <v>33</v>
          </cell>
          <cell r="N60">
            <v>17</v>
          </cell>
          <cell r="O60">
            <v>29</v>
          </cell>
          <cell r="P60">
            <v>10</v>
          </cell>
          <cell r="Q60">
            <v>33</v>
          </cell>
          <cell r="R60">
            <v>7</v>
          </cell>
          <cell r="S60">
            <v>27</v>
          </cell>
          <cell r="U60" t="str">
            <v>87</v>
          </cell>
          <cell r="X60">
            <v>16</v>
          </cell>
          <cell r="Y60">
            <v>18</v>
          </cell>
          <cell r="Z60">
            <v>50</v>
          </cell>
          <cell r="AA60">
            <v>37</v>
          </cell>
          <cell r="AB60">
            <v>50</v>
          </cell>
          <cell r="AC60">
            <v>32</v>
          </cell>
          <cell r="AD60">
            <v>39</v>
          </cell>
          <cell r="AE60">
            <v>18</v>
          </cell>
          <cell r="AF60">
            <v>27</v>
          </cell>
          <cell r="AG60">
            <v>20</v>
          </cell>
          <cell r="AH60">
            <v>21</v>
          </cell>
          <cell r="AI60">
            <v>13</v>
          </cell>
          <cell r="AJ60">
            <v>29</v>
          </cell>
          <cell r="AK60">
            <v>10</v>
          </cell>
          <cell r="AL60">
            <v>10</v>
          </cell>
          <cell r="AM60">
            <v>7</v>
          </cell>
        </row>
        <row r="61">
          <cell r="A61" t="str">
            <v>87</v>
          </cell>
          <cell r="G61">
            <v>1</v>
          </cell>
          <cell r="H61">
            <v>7</v>
          </cell>
          <cell r="I61">
            <v>7</v>
          </cell>
          <cell r="J61">
            <v>23</v>
          </cell>
          <cell r="K61">
            <v>21</v>
          </cell>
          <cell r="L61">
            <v>18</v>
          </cell>
          <cell r="M61">
            <v>21</v>
          </cell>
          <cell r="N61">
            <v>6</v>
          </cell>
          <cell r="O61">
            <v>24</v>
          </cell>
          <cell r="P61">
            <v>7</v>
          </cell>
          <cell r="Q61">
            <v>33</v>
          </cell>
          <cell r="R61">
            <v>7</v>
          </cell>
          <cell r="S61">
            <v>16</v>
          </cell>
        </row>
      </sheetData>
      <sheetData sheetId="12">
        <row r="1">
          <cell r="I1" t="str">
            <v>CNU2</v>
          </cell>
          <cell r="J1" t="str">
            <v>age_REC_Median</v>
          </cell>
          <cell r="K1" t="str">
            <v>age_REC_Mean</v>
          </cell>
        </row>
        <row r="2">
          <cell r="C2" t="str">
            <v>01</v>
          </cell>
          <cell r="D2">
            <v>49</v>
          </cell>
          <cell r="E2">
            <v>49.399061032863798</v>
          </cell>
          <cell r="I2" t="str">
            <v>01</v>
          </cell>
          <cell r="J2">
            <v>50</v>
          </cell>
          <cell r="K2">
            <v>51.106267029972699</v>
          </cell>
          <cell r="O2" t="str">
            <v>01</v>
          </cell>
          <cell r="P2">
            <v>50</v>
          </cell>
          <cell r="Q2">
            <v>50.479310344827603</v>
          </cell>
        </row>
        <row r="3">
          <cell r="C3" t="str">
            <v>02</v>
          </cell>
          <cell r="D3">
            <v>44</v>
          </cell>
          <cell r="E3">
            <v>47.395348837209298</v>
          </cell>
          <cell r="I3" t="str">
            <v>02</v>
          </cell>
          <cell r="J3">
            <v>52</v>
          </cell>
          <cell r="K3">
            <v>52.098191214470297</v>
          </cell>
          <cell r="O3" t="str">
            <v>02</v>
          </cell>
          <cell r="P3">
            <v>49</v>
          </cell>
          <cell r="Q3">
            <v>50.922480620155</v>
          </cell>
        </row>
        <row r="4">
          <cell r="C4" t="str">
            <v>03</v>
          </cell>
          <cell r="D4">
            <v>50</v>
          </cell>
          <cell r="E4">
            <v>51.2173913043478</v>
          </cell>
          <cell r="I4" t="str">
            <v>03</v>
          </cell>
          <cell r="J4">
            <v>51</v>
          </cell>
          <cell r="K4">
            <v>52.284210526315803</v>
          </cell>
          <cell r="O4" t="str">
            <v>03</v>
          </cell>
          <cell r="P4">
            <v>51</v>
          </cell>
          <cell r="Q4">
            <v>52.0762711864407</v>
          </cell>
        </row>
        <row r="5">
          <cell r="C5" t="str">
            <v>04</v>
          </cell>
          <cell r="D5">
            <v>44</v>
          </cell>
          <cell r="E5">
            <v>45.571428571428598</v>
          </cell>
          <cell r="I5" t="str">
            <v>04</v>
          </cell>
          <cell r="J5">
            <v>56</v>
          </cell>
          <cell r="K5">
            <v>54.926605504587201</v>
          </cell>
          <cell r="O5" t="str">
            <v>04</v>
          </cell>
          <cell r="P5">
            <v>53.5</v>
          </cell>
          <cell r="Q5">
            <v>53.415384615384603</v>
          </cell>
        </row>
        <row r="6">
          <cell r="C6" t="str">
            <v>05</v>
          </cell>
          <cell r="D6">
            <v>46</v>
          </cell>
          <cell r="E6">
            <v>47.382352941176499</v>
          </cell>
          <cell r="I6" t="str">
            <v>05</v>
          </cell>
          <cell r="J6">
            <v>53</v>
          </cell>
          <cell r="K6">
            <v>53.189931350114399</v>
          </cell>
          <cell r="O6" t="str">
            <v>05</v>
          </cell>
          <cell r="P6">
            <v>51</v>
          </cell>
          <cell r="Q6">
            <v>52.090909090909101</v>
          </cell>
        </row>
        <row r="7">
          <cell r="C7" t="str">
            <v>06</v>
          </cell>
          <cell r="D7">
            <v>48</v>
          </cell>
          <cell r="E7">
            <v>49.059405940594097</v>
          </cell>
          <cell r="I7" t="str">
            <v>06</v>
          </cell>
          <cell r="J7">
            <v>53</v>
          </cell>
          <cell r="K7">
            <v>53.524539877300597</v>
          </cell>
          <cell r="O7" t="str">
            <v>06</v>
          </cell>
          <cell r="P7">
            <v>51</v>
          </cell>
          <cell r="Q7">
            <v>52.468384074941497</v>
          </cell>
        </row>
        <row r="8">
          <cell r="C8" t="str">
            <v>07</v>
          </cell>
          <cell r="D8">
            <v>56</v>
          </cell>
          <cell r="E8">
            <v>55.669811320754697</v>
          </cell>
          <cell r="I8" t="str">
            <v>07</v>
          </cell>
          <cell r="J8">
            <v>59</v>
          </cell>
          <cell r="K8">
            <v>58.007633587786302</v>
          </cell>
          <cell r="O8" t="str">
            <v>07</v>
          </cell>
          <cell r="P8">
            <v>58</v>
          </cell>
          <cell r="Q8">
            <v>56.962025316455701</v>
          </cell>
        </row>
        <row r="9">
          <cell r="C9" t="str">
            <v>08</v>
          </cell>
          <cell r="D9">
            <v>55</v>
          </cell>
          <cell r="E9">
            <v>55.42</v>
          </cell>
          <cell r="I9" t="str">
            <v>08</v>
          </cell>
          <cell r="J9">
            <v>56.5</v>
          </cell>
          <cell r="K9">
            <v>56.3055555555556</v>
          </cell>
          <cell r="O9" t="str">
            <v>08</v>
          </cell>
          <cell r="P9">
            <v>56</v>
          </cell>
          <cell r="Q9">
            <v>55.942622950819697</v>
          </cell>
        </row>
        <row r="10">
          <cell r="C10" t="str">
            <v>09</v>
          </cell>
          <cell r="D10">
            <v>56</v>
          </cell>
          <cell r="E10">
            <v>55.125748502994</v>
          </cell>
          <cell r="I10" t="str">
            <v>09</v>
          </cell>
          <cell r="J10">
            <v>58</v>
          </cell>
          <cell r="K10">
            <v>57.322429906542098</v>
          </cell>
          <cell r="O10" t="str">
            <v>09</v>
          </cell>
          <cell r="P10">
            <v>57</v>
          </cell>
          <cell r="Q10">
            <v>56.359580052493399</v>
          </cell>
        </row>
        <row r="11">
          <cell r="C11" t="str">
            <v>10</v>
          </cell>
          <cell r="D11">
            <v>52.5</v>
          </cell>
          <cell r="E11">
            <v>53.7631578947368</v>
          </cell>
          <cell r="I11" t="str">
            <v>10</v>
          </cell>
          <cell r="J11">
            <v>56.5</v>
          </cell>
          <cell r="K11">
            <v>55.0833333333333</v>
          </cell>
          <cell r="O11" t="str">
            <v>10</v>
          </cell>
          <cell r="P11">
            <v>54</v>
          </cell>
          <cell r="Q11">
            <v>54.5</v>
          </cell>
        </row>
        <row r="12">
          <cell r="C12" t="str">
            <v>11</v>
          </cell>
          <cell r="D12">
            <v>55</v>
          </cell>
          <cell r="E12">
            <v>54.303317535544998</v>
          </cell>
          <cell r="I12" t="str">
            <v>11</v>
          </cell>
          <cell r="J12">
            <v>57</v>
          </cell>
          <cell r="K12">
            <v>56.352331606217597</v>
          </cell>
          <cell r="O12" t="str">
            <v>11</v>
          </cell>
          <cell r="P12">
            <v>56</v>
          </cell>
          <cell r="Q12">
            <v>55.282178217821802</v>
          </cell>
        </row>
        <row r="13">
          <cell r="C13" t="str">
            <v>12</v>
          </cell>
          <cell r="D13">
            <v>58</v>
          </cell>
          <cell r="E13">
            <v>57</v>
          </cell>
          <cell r="I13" t="str">
            <v>12</v>
          </cell>
          <cell r="J13">
            <v>59</v>
          </cell>
          <cell r="K13">
            <v>58.323529411764703</v>
          </cell>
          <cell r="O13" t="str">
            <v>12</v>
          </cell>
          <cell r="P13">
            <v>59</v>
          </cell>
          <cell r="Q13">
            <v>57.762711864406803</v>
          </cell>
        </row>
        <row r="14">
          <cell r="C14" t="str">
            <v>13</v>
          </cell>
          <cell r="D14">
            <v>59.5</v>
          </cell>
          <cell r="E14">
            <v>57.1</v>
          </cell>
          <cell r="I14" t="str">
            <v>13</v>
          </cell>
          <cell r="J14">
            <v>55</v>
          </cell>
          <cell r="K14">
            <v>56.35</v>
          </cell>
          <cell r="O14" t="str">
            <v>13</v>
          </cell>
          <cell r="P14">
            <v>57.5</v>
          </cell>
          <cell r="Q14">
            <v>56.725000000000001</v>
          </cell>
        </row>
        <row r="15">
          <cell r="C15" t="str">
            <v>14</v>
          </cell>
          <cell r="D15">
            <v>55</v>
          </cell>
          <cell r="E15">
            <v>55.176923076923103</v>
          </cell>
          <cell r="I15" t="str">
            <v>14</v>
          </cell>
          <cell r="J15">
            <v>57</v>
          </cell>
          <cell r="K15">
            <v>55.764227642276403</v>
          </cell>
          <cell r="O15" t="str">
            <v>14</v>
          </cell>
          <cell r="P15">
            <v>56</v>
          </cell>
          <cell r="Q15">
            <v>55.462450592885403</v>
          </cell>
        </row>
        <row r="16">
          <cell r="C16" t="str">
            <v>15</v>
          </cell>
          <cell r="D16">
            <v>59</v>
          </cell>
          <cell r="E16">
            <v>58.6216216216216</v>
          </cell>
          <cell r="I16" t="str">
            <v>15</v>
          </cell>
          <cell r="J16">
            <v>62</v>
          </cell>
          <cell r="K16">
            <v>59.095238095238102</v>
          </cell>
          <cell r="O16" t="str">
            <v>15</v>
          </cell>
          <cell r="P16">
            <v>61</v>
          </cell>
          <cell r="Q16">
            <v>58.950413223140501</v>
          </cell>
        </row>
        <row r="17">
          <cell r="C17" t="str">
            <v>16</v>
          </cell>
          <cell r="D17">
            <v>52</v>
          </cell>
          <cell r="E17">
            <v>52.921428571428599</v>
          </cell>
          <cell r="I17" t="str">
            <v>16</v>
          </cell>
          <cell r="J17">
            <v>56</v>
          </cell>
          <cell r="K17">
            <v>55.087557603686598</v>
          </cell>
          <cell r="O17" t="str">
            <v>16</v>
          </cell>
          <cell r="P17">
            <v>55</v>
          </cell>
          <cell r="Q17">
            <v>54.238095238095198</v>
          </cell>
        </row>
        <row r="18">
          <cell r="C18" t="str">
            <v>17</v>
          </cell>
          <cell r="D18">
            <v>59</v>
          </cell>
          <cell r="E18">
            <v>57.181818181818201</v>
          </cell>
          <cell r="I18" t="str">
            <v>17</v>
          </cell>
          <cell r="J18">
            <v>57</v>
          </cell>
          <cell r="K18">
            <v>56.320610687022899</v>
          </cell>
          <cell r="O18" t="str">
            <v>17</v>
          </cell>
          <cell r="P18">
            <v>57.5</v>
          </cell>
          <cell r="Q18">
            <v>56.493902439024403</v>
          </cell>
        </row>
        <row r="19">
          <cell r="C19" t="str">
            <v>18</v>
          </cell>
          <cell r="D19">
            <v>57</v>
          </cell>
          <cell r="E19">
            <v>56.309090909090898</v>
          </cell>
          <cell r="I19" t="str">
            <v>18</v>
          </cell>
          <cell r="J19">
            <v>58</v>
          </cell>
          <cell r="K19">
            <v>57.320610687022899</v>
          </cell>
          <cell r="O19" t="str">
            <v>18</v>
          </cell>
          <cell r="P19">
            <v>57</v>
          </cell>
          <cell r="Q19">
            <v>57.021505376344102</v>
          </cell>
        </row>
        <row r="20">
          <cell r="C20" t="str">
            <v>19</v>
          </cell>
          <cell r="D20">
            <v>57</v>
          </cell>
          <cell r="E20">
            <v>55.394736842105303</v>
          </cell>
          <cell r="I20" t="str">
            <v>19</v>
          </cell>
          <cell r="J20">
            <v>57</v>
          </cell>
          <cell r="K20">
            <v>56.289156626505999</v>
          </cell>
          <cell r="O20" t="str">
            <v>19</v>
          </cell>
          <cell r="P20">
            <v>57</v>
          </cell>
          <cell r="Q20">
            <v>56.008264462809898</v>
          </cell>
        </row>
        <row r="21">
          <cell r="C21" t="str">
            <v>20</v>
          </cell>
          <cell r="D21">
            <v>56</v>
          </cell>
          <cell r="E21">
            <v>56.384615384615401</v>
          </cell>
          <cell r="I21" t="str">
            <v>20</v>
          </cell>
          <cell r="J21">
            <v>60</v>
          </cell>
          <cell r="K21">
            <v>57.779661016949198</v>
          </cell>
          <cell r="O21" t="str">
            <v>20</v>
          </cell>
          <cell r="P21">
            <v>59.5</v>
          </cell>
          <cell r="Q21">
            <v>57.5277777777778</v>
          </cell>
        </row>
        <row r="22">
          <cell r="C22" t="str">
            <v>21</v>
          </cell>
          <cell r="D22">
            <v>55</v>
          </cell>
          <cell r="E22">
            <v>55.066666666666698</v>
          </cell>
          <cell r="I22" t="str">
            <v>21</v>
          </cell>
          <cell r="J22">
            <v>56</v>
          </cell>
          <cell r="K22">
            <v>55.349726775956299</v>
          </cell>
          <cell r="O22" t="str">
            <v>21</v>
          </cell>
          <cell r="P22">
            <v>55</v>
          </cell>
          <cell r="Q22">
            <v>55.256410256410298</v>
          </cell>
        </row>
        <row r="23">
          <cell r="C23" t="str">
            <v>22</v>
          </cell>
          <cell r="D23">
            <v>58</v>
          </cell>
          <cell r="E23">
            <v>56.446428571428598</v>
          </cell>
          <cell r="I23" t="str">
            <v>22</v>
          </cell>
          <cell r="J23">
            <v>56</v>
          </cell>
          <cell r="K23">
            <v>55.720257234726702</v>
          </cell>
          <cell r="O23" t="str">
            <v>22</v>
          </cell>
          <cell r="P23">
            <v>56</v>
          </cell>
          <cell r="Q23">
            <v>55.912529550827401</v>
          </cell>
        </row>
        <row r="24">
          <cell r="C24" t="str">
            <v>23</v>
          </cell>
          <cell r="D24">
            <v>53</v>
          </cell>
          <cell r="E24">
            <v>54.068965517241402</v>
          </cell>
          <cell r="I24" t="str">
            <v>23</v>
          </cell>
          <cell r="J24">
            <v>55</v>
          </cell>
          <cell r="K24">
            <v>55.224880382775098</v>
          </cell>
          <cell r="O24" t="str">
            <v>23</v>
          </cell>
          <cell r="P24">
            <v>55</v>
          </cell>
          <cell r="Q24">
            <v>54.973782771535603</v>
          </cell>
        </row>
        <row r="25">
          <cell r="C25" t="str">
            <v>24</v>
          </cell>
          <cell r="D25">
            <v>54</v>
          </cell>
          <cell r="E25">
            <v>54.5</v>
          </cell>
          <cell r="I25" t="str">
            <v>24</v>
          </cell>
          <cell r="J25">
            <v>59</v>
          </cell>
          <cell r="K25">
            <v>56.831168831168803</v>
          </cell>
          <cell r="O25" t="str">
            <v>24</v>
          </cell>
          <cell r="P25">
            <v>57</v>
          </cell>
          <cell r="Q25">
            <v>56.277227722772302</v>
          </cell>
        </row>
        <row r="26">
          <cell r="C26" t="str">
            <v>25</v>
          </cell>
          <cell r="D26">
            <v>48</v>
          </cell>
          <cell r="E26">
            <v>49.8611111111111</v>
          </cell>
          <cell r="I26" t="str">
            <v>25</v>
          </cell>
          <cell r="J26">
            <v>52</v>
          </cell>
          <cell r="K26">
            <v>51.5416666666667</v>
          </cell>
          <cell r="O26" t="str">
            <v>25</v>
          </cell>
          <cell r="P26">
            <v>51</v>
          </cell>
          <cell r="Q26">
            <v>51.429629629629602</v>
          </cell>
        </row>
        <row r="27">
          <cell r="C27" t="str">
            <v>26</v>
          </cell>
          <cell r="D27">
            <v>49.5</v>
          </cell>
          <cell r="E27">
            <v>50.3913043478261</v>
          </cell>
          <cell r="I27" t="str">
            <v>26</v>
          </cell>
          <cell r="J27">
            <v>50</v>
          </cell>
          <cell r="K27">
            <v>50.4681647940075</v>
          </cell>
          <cell r="O27" t="str">
            <v>26</v>
          </cell>
          <cell r="P27">
            <v>50</v>
          </cell>
          <cell r="Q27">
            <v>50.4568690095847</v>
          </cell>
        </row>
        <row r="28">
          <cell r="C28" t="str">
            <v>27</v>
          </cell>
          <cell r="D28">
            <v>52</v>
          </cell>
          <cell r="E28">
            <v>52.311475409836099</v>
          </cell>
          <cell r="I28" t="str">
            <v>27</v>
          </cell>
          <cell r="J28">
            <v>50</v>
          </cell>
          <cell r="K28">
            <v>50.871595330739297</v>
          </cell>
          <cell r="O28" t="str">
            <v>27</v>
          </cell>
          <cell r="P28">
            <v>50</v>
          </cell>
          <cell r="Q28">
            <v>51.147798742138399</v>
          </cell>
        </row>
        <row r="29">
          <cell r="C29" t="str">
            <v>28</v>
          </cell>
          <cell r="D29">
            <v>50</v>
          </cell>
          <cell r="E29">
            <v>50.590909090909101</v>
          </cell>
          <cell r="I29" t="str">
            <v>28</v>
          </cell>
          <cell r="J29">
            <v>50</v>
          </cell>
          <cell r="K29">
            <v>51.634090909090901</v>
          </cell>
          <cell r="O29" t="str">
            <v>28</v>
          </cell>
          <cell r="P29">
            <v>50</v>
          </cell>
          <cell r="Q29">
            <v>51.498023715415002</v>
          </cell>
        </row>
        <row r="30">
          <cell r="C30" t="str">
            <v>29</v>
          </cell>
          <cell r="D30">
            <v>48.5</v>
          </cell>
          <cell r="E30">
            <v>49.6875</v>
          </cell>
          <cell r="I30" t="str">
            <v>29</v>
          </cell>
          <cell r="J30">
            <v>52</v>
          </cell>
          <cell r="K30">
            <v>53</v>
          </cell>
          <cell r="O30" t="str">
            <v>29</v>
          </cell>
          <cell r="P30">
            <v>52</v>
          </cell>
          <cell r="Q30">
            <v>52.705555555555598</v>
          </cell>
        </row>
        <row r="31">
          <cell r="C31" t="str">
            <v>30</v>
          </cell>
          <cell r="D31">
            <v>50</v>
          </cell>
          <cell r="E31">
            <v>50.878787878787897</v>
          </cell>
          <cell r="I31" t="str">
            <v>30</v>
          </cell>
          <cell r="J31">
            <v>50</v>
          </cell>
          <cell r="K31">
            <v>51.248756218905498</v>
          </cell>
          <cell r="O31" t="str">
            <v>30</v>
          </cell>
          <cell r="P31">
            <v>50</v>
          </cell>
          <cell r="Q31">
            <v>51.196581196581199</v>
          </cell>
        </row>
        <row r="32">
          <cell r="C32" t="str">
            <v>31</v>
          </cell>
          <cell r="D32">
            <v>46</v>
          </cell>
          <cell r="E32">
            <v>48.656716417910403</v>
          </cell>
          <cell r="I32" t="str">
            <v>31</v>
          </cell>
          <cell r="J32">
            <v>49</v>
          </cell>
          <cell r="K32">
            <v>50.900369003690003</v>
          </cell>
          <cell r="O32" t="str">
            <v>31</v>
          </cell>
          <cell r="P32">
            <v>48</v>
          </cell>
          <cell r="Q32">
            <v>50.455621301775103</v>
          </cell>
        </row>
        <row r="33">
          <cell r="C33" t="str">
            <v>32</v>
          </cell>
          <cell r="D33">
            <v>50</v>
          </cell>
          <cell r="E33">
            <v>50.2</v>
          </cell>
          <cell r="I33" t="str">
            <v>32</v>
          </cell>
          <cell r="J33">
            <v>49</v>
          </cell>
          <cell r="K33">
            <v>51.212418300653603</v>
          </cell>
          <cell r="O33" t="str">
            <v>32</v>
          </cell>
          <cell r="P33">
            <v>49</v>
          </cell>
          <cell r="Q33">
            <v>50.9630541871921</v>
          </cell>
        </row>
        <row r="34">
          <cell r="C34" t="str">
            <v>33</v>
          </cell>
          <cell r="D34">
            <v>47</v>
          </cell>
          <cell r="E34">
            <v>48.422535211267601</v>
          </cell>
          <cell r="I34" t="str">
            <v>33</v>
          </cell>
          <cell r="J34">
            <v>50</v>
          </cell>
          <cell r="K34">
            <v>51.409836065573799</v>
          </cell>
          <cell r="O34" t="str">
            <v>33</v>
          </cell>
          <cell r="P34">
            <v>49</v>
          </cell>
          <cell r="Q34">
            <v>50.736507936507898</v>
          </cell>
        </row>
        <row r="35">
          <cell r="C35" t="str">
            <v>34</v>
          </cell>
          <cell r="D35">
            <v>51</v>
          </cell>
          <cell r="E35">
            <v>51.357142857142897</v>
          </cell>
          <cell r="I35" t="str">
            <v>34</v>
          </cell>
          <cell r="J35">
            <v>50</v>
          </cell>
          <cell r="K35">
            <v>51.210526315789501</v>
          </cell>
          <cell r="O35" t="str">
            <v>34</v>
          </cell>
          <cell r="P35">
            <v>50</v>
          </cell>
          <cell r="Q35">
            <v>51.239436619718298</v>
          </cell>
        </row>
        <row r="36">
          <cell r="C36" t="str">
            <v>35</v>
          </cell>
          <cell r="D36">
            <v>47</v>
          </cell>
          <cell r="E36">
            <v>48.2</v>
          </cell>
          <cell r="I36" t="str">
            <v>35</v>
          </cell>
          <cell r="J36">
            <v>54</v>
          </cell>
          <cell r="K36">
            <v>53.9212121212121</v>
          </cell>
          <cell r="O36" t="str">
            <v>35</v>
          </cell>
          <cell r="P36">
            <v>53</v>
          </cell>
          <cell r="Q36">
            <v>53.302702702702703</v>
          </cell>
        </row>
        <row r="37">
          <cell r="C37" t="str">
            <v>36</v>
          </cell>
          <cell r="D37">
            <v>48</v>
          </cell>
          <cell r="E37">
            <v>50.090909090909101</v>
          </cell>
          <cell r="I37" t="str">
            <v>36</v>
          </cell>
          <cell r="J37">
            <v>53</v>
          </cell>
          <cell r="K37">
            <v>53.162162162162197</v>
          </cell>
          <cell r="O37" t="str">
            <v>36</v>
          </cell>
          <cell r="P37">
            <v>52</v>
          </cell>
          <cell r="Q37">
            <v>52.885245901639301</v>
          </cell>
        </row>
        <row r="38">
          <cell r="C38" t="str">
            <v>37</v>
          </cell>
          <cell r="D38">
            <v>52</v>
          </cell>
          <cell r="E38">
            <v>53.214285714285701</v>
          </cell>
          <cell r="I38" t="str">
            <v>37</v>
          </cell>
          <cell r="J38">
            <v>51.5</v>
          </cell>
          <cell r="K38">
            <v>53.04</v>
          </cell>
          <cell r="O38" t="str">
            <v>37</v>
          </cell>
          <cell r="P38">
            <v>51.5</v>
          </cell>
          <cell r="Q38">
            <v>53.078125</v>
          </cell>
        </row>
        <row r="39">
          <cell r="C39" t="str">
            <v>60</v>
          </cell>
          <cell r="D39">
            <v>49</v>
          </cell>
          <cell r="E39">
            <v>50.161290322580598</v>
          </cell>
          <cell r="I39" t="str">
            <v>60</v>
          </cell>
          <cell r="J39">
            <v>52</v>
          </cell>
          <cell r="K39">
            <v>51.9345930232558</v>
          </cell>
          <cell r="O39" t="str">
            <v>60</v>
          </cell>
          <cell r="P39">
            <v>51</v>
          </cell>
          <cell r="Q39">
            <v>51.787999999999997</v>
          </cell>
        </row>
        <row r="40">
          <cell r="C40" t="str">
            <v>61</v>
          </cell>
          <cell r="D40">
            <v>49.5</v>
          </cell>
          <cell r="E40">
            <v>49.685185185185198</v>
          </cell>
          <cell r="I40" t="str">
            <v>61</v>
          </cell>
          <cell r="J40">
            <v>51</v>
          </cell>
          <cell r="K40">
            <v>51.159329140461203</v>
          </cell>
          <cell r="O40" t="str">
            <v>61</v>
          </cell>
          <cell r="P40">
            <v>50</v>
          </cell>
          <cell r="Q40">
            <v>51.0094161958569</v>
          </cell>
        </row>
        <row r="41">
          <cell r="C41" t="str">
            <v>62</v>
          </cell>
          <cell r="D41">
            <v>49</v>
          </cell>
          <cell r="E41">
            <v>49.738095238095198</v>
          </cell>
          <cell r="I41" t="str">
            <v>62</v>
          </cell>
          <cell r="J41">
            <v>52</v>
          </cell>
          <cell r="K41">
            <v>52.8333333333333</v>
          </cell>
          <cell r="O41" t="str">
            <v>62</v>
          </cell>
          <cell r="P41">
            <v>51</v>
          </cell>
          <cell r="Q41">
            <v>52.15625</v>
          </cell>
        </row>
        <row r="42">
          <cell r="C42" t="str">
            <v>63</v>
          </cell>
          <cell r="D42">
            <v>49</v>
          </cell>
          <cell r="E42">
            <v>49.316666666666698</v>
          </cell>
          <cell r="I42" t="str">
            <v>63</v>
          </cell>
          <cell r="J42">
            <v>50</v>
          </cell>
          <cell r="K42">
            <v>51.297786720321902</v>
          </cell>
          <cell r="O42" t="str">
            <v>63</v>
          </cell>
          <cell r="P42">
            <v>50</v>
          </cell>
          <cell r="Q42">
            <v>51.0843806104129</v>
          </cell>
        </row>
        <row r="43">
          <cell r="C43" t="str">
            <v>64</v>
          </cell>
          <cell r="D43">
            <v>51.5</v>
          </cell>
          <cell r="E43">
            <v>53.1666666666667</v>
          </cell>
          <cell r="I43" t="str">
            <v>64</v>
          </cell>
          <cell r="J43">
            <v>53</v>
          </cell>
          <cell r="K43">
            <v>53.584070796460203</v>
          </cell>
          <cell r="O43" t="str">
            <v>64</v>
          </cell>
          <cell r="P43">
            <v>53</v>
          </cell>
          <cell r="Q43">
            <v>53.483221476510103</v>
          </cell>
        </row>
        <row r="44">
          <cell r="C44" t="str">
            <v>65</v>
          </cell>
          <cell r="D44">
            <v>50.5</v>
          </cell>
          <cell r="E44">
            <v>51.209302325581397</v>
          </cell>
          <cell r="I44" t="str">
            <v>65</v>
          </cell>
          <cell r="J44">
            <v>53</v>
          </cell>
          <cell r="K44">
            <v>53.723163841807903</v>
          </cell>
          <cell r="O44" t="str">
            <v>65</v>
          </cell>
          <cell r="P44">
            <v>52</v>
          </cell>
          <cell r="Q44">
            <v>52.901140684410599</v>
          </cell>
        </row>
        <row r="45">
          <cell r="C45" t="str">
            <v>66</v>
          </cell>
          <cell r="D45">
            <v>51</v>
          </cell>
          <cell r="E45">
            <v>52.092592592592602</v>
          </cell>
          <cell r="I45" t="str">
            <v>66</v>
          </cell>
          <cell r="J45">
            <v>52</v>
          </cell>
          <cell r="K45">
            <v>52.896341463414601</v>
          </cell>
          <cell r="O45" t="str">
            <v>66</v>
          </cell>
          <cell r="P45">
            <v>52</v>
          </cell>
          <cell r="Q45">
            <v>52.697247706421997</v>
          </cell>
        </row>
        <row r="46">
          <cell r="C46" t="str">
            <v>67</v>
          </cell>
          <cell r="D46">
            <v>48</v>
          </cell>
          <cell r="E46">
            <v>49.48</v>
          </cell>
          <cell r="I46" t="str">
            <v>67</v>
          </cell>
          <cell r="J46">
            <v>51</v>
          </cell>
          <cell r="K46">
            <v>51.348148148148098</v>
          </cell>
          <cell r="O46" t="str">
            <v>67</v>
          </cell>
          <cell r="P46">
            <v>50</v>
          </cell>
          <cell r="Q46">
            <v>50.843243243243201</v>
          </cell>
        </row>
        <row r="47">
          <cell r="C47" t="str">
            <v>68</v>
          </cell>
          <cell r="D47">
            <v>49.5</v>
          </cell>
          <cell r="E47">
            <v>50.7</v>
          </cell>
          <cell r="I47" t="str">
            <v>68</v>
          </cell>
          <cell r="J47">
            <v>50</v>
          </cell>
          <cell r="K47">
            <v>51.973913043478298</v>
          </cell>
          <cell r="O47" t="str">
            <v>68</v>
          </cell>
          <cell r="P47">
            <v>50</v>
          </cell>
          <cell r="Q47">
            <v>51.710344827586198</v>
          </cell>
        </row>
        <row r="48">
          <cell r="C48" t="str">
            <v>69</v>
          </cell>
          <cell r="D48">
            <v>49</v>
          </cell>
          <cell r="E48">
            <v>50.818181818181799</v>
          </cell>
          <cell r="I48" t="str">
            <v>69</v>
          </cell>
          <cell r="J48">
            <v>52.5</v>
          </cell>
          <cell r="K48">
            <v>53.121951219512198</v>
          </cell>
          <cell r="O48" t="str">
            <v>69</v>
          </cell>
          <cell r="P48">
            <v>51</v>
          </cell>
          <cell r="Q48">
            <v>52.460869565217401</v>
          </cell>
        </row>
        <row r="49">
          <cell r="C49" t="str">
            <v>70</v>
          </cell>
          <cell r="D49">
            <v>57</v>
          </cell>
          <cell r="E49">
            <v>55.716981132075503</v>
          </cell>
          <cell r="I49" t="str">
            <v>70</v>
          </cell>
          <cell r="J49">
            <v>60</v>
          </cell>
          <cell r="K49">
            <v>58.735042735042697</v>
          </cell>
          <cell r="O49" t="str">
            <v>70</v>
          </cell>
          <cell r="P49">
            <v>58.5</v>
          </cell>
          <cell r="Q49">
            <v>57.794117647058798</v>
          </cell>
        </row>
        <row r="50">
          <cell r="C50" t="str">
            <v>71</v>
          </cell>
          <cell r="D50">
            <v>56</v>
          </cell>
          <cell r="E50">
            <v>54.879310344827601</v>
          </cell>
          <cell r="I50" t="str">
            <v>71</v>
          </cell>
          <cell r="J50">
            <v>58</v>
          </cell>
          <cell r="K50">
            <v>56.967213114754102</v>
          </cell>
          <cell r="O50" t="str">
            <v>71</v>
          </cell>
          <cell r="P50">
            <v>57</v>
          </cell>
          <cell r="Q50">
            <v>56.294444444444402</v>
          </cell>
        </row>
        <row r="51">
          <cell r="C51" t="str">
            <v>72</v>
          </cell>
          <cell r="D51">
            <v>54.5</v>
          </cell>
          <cell r="E51">
            <v>54.1666666666667</v>
          </cell>
          <cell r="I51" t="str">
            <v>72</v>
          </cell>
          <cell r="J51">
            <v>56</v>
          </cell>
          <cell r="K51">
            <v>56.823529411764703</v>
          </cell>
          <cell r="O51" t="str">
            <v>72</v>
          </cell>
          <cell r="P51">
            <v>56</v>
          </cell>
          <cell r="Q51">
            <v>56.130434782608702</v>
          </cell>
        </row>
        <row r="52">
          <cell r="C52" t="str">
            <v>73</v>
          </cell>
          <cell r="D52">
            <v>61</v>
          </cell>
          <cell r="E52">
            <v>60.1666666666667</v>
          </cell>
          <cell r="I52" t="str">
            <v>73</v>
          </cell>
          <cell r="J52">
            <v>59</v>
          </cell>
          <cell r="K52">
            <v>57.6</v>
          </cell>
          <cell r="O52" t="str">
            <v>73</v>
          </cell>
          <cell r="P52">
            <v>60</v>
          </cell>
          <cell r="Q52">
            <v>58.192307692307701</v>
          </cell>
        </row>
        <row r="53">
          <cell r="C53" t="str">
            <v>74</v>
          </cell>
          <cell r="D53">
            <v>49</v>
          </cell>
          <cell r="E53">
            <v>50.5</v>
          </cell>
          <cell r="I53" t="str">
            <v>74</v>
          </cell>
          <cell r="J53">
            <v>52.5</v>
          </cell>
          <cell r="K53">
            <v>53.136363636363598</v>
          </cell>
          <cell r="O53" t="str">
            <v>74</v>
          </cell>
          <cell r="P53">
            <v>52</v>
          </cell>
          <cell r="Q53">
            <v>52.596385542168697</v>
          </cell>
        </row>
        <row r="54">
          <cell r="C54" t="str">
            <v>76</v>
          </cell>
          <cell r="D54">
            <v>59.5</v>
          </cell>
          <cell r="E54">
            <v>60</v>
          </cell>
          <cell r="I54" t="str">
            <v>76</v>
          </cell>
          <cell r="J54">
            <v>58</v>
          </cell>
          <cell r="K54">
            <v>57.857142857142897</v>
          </cell>
          <cell r="O54" t="str">
            <v>76</v>
          </cell>
          <cell r="P54">
            <v>58</v>
          </cell>
          <cell r="Q54">
            <v>58.3333333333333</v>
          </cell>
        </row>
        <row r="55">
          <cell r="C55" t="str">
            <v>77</v>
          </cell>
          <cell r="D55">
            <v>57</v>
          </cell>
          <cell r="E55">
            <v>56.5</v>
          </cell>
          <cell r="I55" t="str">
            <v>77</v>
          </cell>
          <cell r="J55">
            <v>54</v>
          </cell>
          <cell r="K55">
            <v>55.25</v>
          </cell>
          <cell r="O55" t="str">
            <v>77</v>
          </cell>
          <cell r="P55">
            <v>54.5</v>
          </cell>
          <cell r="Q55">
            <v>55.5625</v>
          </cell>
        </row>
        <row r="56">
          <cell r="C56" t="str">
            <v>85</v>
          </cell>
          <cell r="D56">
            <v>52</v>
          </cell>
          <cell r="E56">
            <v>52.880952380952401</v>
          </cell>
          <cell r="I56" t="str">
            <v>85</v>
          </cell>
          <cell r="J56">
            <v>57</v>
          </cell>
          <cell r="K56">
            <v>56.257731958762903</v>
          </cell>
          <cell r="O56" t="str">
            <v>85</v>
          </cell>
          <cell r="P56">
            <v>56</v>
          </cell>
          <cell r="Q56">
            <v>55.237410071942399</v>
          </cell>
        </row>
        <row r="57">
          <cell r="C57" t="str">
            <v>86</v>
          </cell>
          <cell r="D57">
            <v>52</v>
          </cell>
          <cell r="E57">
            <v>52.3888888888889</v>
          </cell>
          <cell r="I57" t="str">
            <v>86</v>
          </cell>
          <cell r="J57">
            <v>56</v>
          </cell>
          <cell r="K57">
            <v>55.672839506172799</v>
          </cell>
          <cell r="O57" t="str">
            <v>86</v>
          </cell>
          <cell r="P57">
            <v>54</v>
          </cell>
          <cell r="Q57">
            <v>54.5</v>
          </cell>
        </row>
        <row r="58">
          <cell r="C58" t="str">
            <v>87</v>
          </cell>
          <cell r="D58">
            <v>50.5</v>
          </cell>
          <cell r="E58">
            <v>52.588235294117602</v>
          </cell>
          <cell r="I58" t="str">
            <v>87</v>
          </cell>
          <cell r="J58">
            <v>57</v>
          </cell>
          <cell r="K58">
            <v>56.024390243902403</v>
          </cell>
          <cell r="O58" t="str">
            <v>87</v>
          </cell>
          <cell r="P58">
            <v>54</v>
          </cell>
          <cell r="Q58">
            <v>54.8010471204189</v>
          </cell>
        </row>
        <row r="62">
          <cell r="C62" t="str">
            <v>01</v>
          </cell>
          <cell r="D62">
            <v>43.5</v>
          </cell>
          <cell r="E62">
            <v>45.214506172839499</v>
          </cell>
          <cell r="I62" t="str">
            <v>01</v>
          </cell>
          <cell r="J62">
            <v>44</v>
          </cell>
          <cell r="K62">
            <v>45.343696027633897</v>
          </cell>
          <cell r="O62" t="str">
            <v>01</v>
          </cell>
          <cell r="P62">
            <v>44</v>
          </cell>
          <cell r="Q62">
            <v>45.275468622656902</v>
          </cell>
        </row>
        <row r="63">
          <cell r="C63" t="str">
            <v>02</v>
          </cell>
          <cell r="D63">
            <v>44</v>
          </cell>
          <cell r="E63">
            <v>44.374301675977698</v>
          </cell>
          <cell r="I63" t="str">
            <v>02</v>
          </cell>
          <cell r="J63">
            <v>45</v>
          </cell>
          <cell r="K63">
            <v>46.744292237442899</v>
          </cell>
          <cell r="O63" t="str">
            <v>02</v>
          </cell>
          <cell r="P63">
            <v>44</v>
          </cell>
          <cell r="Q63">
            <v>45.678391959799001</v>
          </cell>
        </row>
        <row r="64">
          <cell r="C64" t="str">
            <v>03</v>
          </cell>
          <cell r="D64">
            <v>43</v>
          </cell>
          <cell r="E64">
            <v>44.802816901408399</v>
          </cell>
          <cell r="I64" t="str">
            <v>03</v>
          </cell>
          <cell r="J64">
            <v>44</v>
          </cell>
          <cell r="K64">
            <v>46.1264367816092</v>
          </cell>
          <cell r="O64" t="str">
            <v>03</v>
          </cell>
          <cell r="P64">
            <v>43</v>
          </cell>
          <cell r="Q64">
            <v>45.531645569620302</v>
          </cell>
        </row>
        <row r="65">
          <cell r="C65" t="str">
            <v>04</v>
          </cell>
          <cell r="D65">
            <v>41</v>
          </cell>
          <cell r="E65">
            <v>43.279069767441896</v>
          </cell>
          <cell r="I65" t="str">
            <v>04</v>
          </cell>
          <cell r="J65">
            <v>44.5</v>
          </cell>
          <cell r="K65">
            <v>45.6597222222222</v>
          </cell>
          <cell r="O65" t="str">
            <v>04</v>
          </cell>
          <cell r="P65">
            <v>43</v>
          </cell>
          <cell r="Q65">
            <v>44.769565217391303</v>
          </cell>
        </row>
        <row r="66">
          <cell r="C66" t="str">
            <v>05</v>
          </cell>
          <cell r="D66">
            <v>43</v>
          </cell>
          <cell r="E66">
            <v>43.671875</v>
          </cell>
          <cell r="I66" t="str">
            <v>05</v>
          </cell>
          <cell r="J66">
            <v>46</v>
          </cell>
          <cell r="K66">
            <v>47.122529644268802</v>
          </cell>
          <cell r="O66" t="str">
            <v>05</v>
          </cell>
          <cell r="P66">
            <v>44</v>
          </cell>
          <cell r="Q66">
            <v>45.732494099134499</v>
          </cell>
        </row>
        <row r="67">
          <cell r="C67" t="str">
            <v>06</v>
          </cell>
          <cell r="D67">
            <v>42</v>
          </cell>
          <cell r="E67">
            <v>42.838587641866297</v>
          </cell>
          <cell r="I67" t="str">
            <v>06</v>
          </cell>
          <cell r="J67">
            <v>45</v>
          </cell>
          <cell r="K67">
            <v>46.745478036175697</v>
          </cell>
          <cell r="O67" t="str">
            <v>06</v>
          </cell>
          <cell r="P67">
            <v>43</v>
          </cell>
          <cell r="Q67">
            <v>44.768347160178699</v>
          </cell>
        </row>
        <row r="68">
          <cell r="C68" t="str">
            <v>07</v>
          </cell>
          <cell r="D68">
            <v>46</v>
          </cell>
          <cell r="E68">
            <v>46.6787709497207</v>
          </cell>
          <cell r="I68" t="str">
            <v>07</v>
          </cell>
          <cell r="J68">
            <v>46</v>
          </cell>
          <cell r="K68">
            <v>47.672514619883003</v>
          </cell>
          <cell r="O68" t="str">
            <v>07</v>
          </cell>
          <cell r="P68">
            <v>46</v>
          </cell>
          <cell r="Q68">
            <v>47</v>
          </cell>
        </row>
        <row r="69">
          <cell r="C69" t="str">
            <v>08</v>
          </cell>
          <cell r="D69">
            <v>45</v>
          </cell>
          <cell r="E69">
            <v>46.302158273381302</v>
          </cell>
          <cell r="I69" t="str">
            <v>08</v>
          </cell>
          <cell r="J69">
            <v>43</v>
          </cell>
          <cell r="K69">
            <v>44.884615384615401</v>
          </cell>
          <cell r="O69" t="str">
            <v>08</v>
          </cell>
          <cell r="P69">
            <v>44</v>
          </cell>
          <cell r="Q69">
            <v>45.792626728110598</v>
          </cell>
        </row>
        <row r="70">
          <cell r="C70" t="str">
            <v>09</v>
          </cell>
          <cell r="D70">
            <v>46</v>
          </cell>
          <cell r="E70">
            <v>47.058823529411796</v>
          </cell>
          <cell r="I70" t="str">
            <v>09</v>
          </cell>
          <cell r="J70">
            <v>47</v>
          </cell>
          <cell r="K70">
            <v>48.352226720647799</v>
          </cell>
          <cell r="O70" t="str">
            <v>09</v>
          </cell>
          <cell r="P70">
            <v>47</v>
          </cell>
          <cell r="Q70">
            <v>47.546564885496203</v>
          </cell>
        </row>
        <row r="71">
          <cell r="C71" t="str">
            <v>10</v>
          </cell>
          <cell r="D71">
            <v>44</v>
          </cell>
          <cell r="E71">
            <v>45.098901098901102</v>
          </cell>
          <cell r="I71" t="str">
            <v>10</v>
          </cell>
          <cell r="J71">
            <v>49</v>
          </cell>
          <cell r="K71">
            <v>50.435897435897402</v>
          </cell>
          <cell r="O71" t="str">
            <v>10</v>
          </cell>
          <cell r="P71">
            <v>46</v>
          </cell>
          <cell r="Q71">
            <v>46.7</v>
          </cell>
        </row>
        <row r="72">
          <cell r="C72" t="str">
            <v>11</v>
          </cell>
          <cell r="D72">
            <v>46</v>
          </cell>
          <cell r="E72">
            <v>46.620253164556999</v>
          </cell>
          <cell r="I72" t="str">
            <v>11</v>
          </cell>
          <cell r="J72">
            <v>49</v>
          </cell>
          <cell r="K72">
            <v>49.283898305084698</v>
          </cell>
          <cell r="O72" t="str">
            <v>11</v>
          </cell>
          <cell r="P72">
            <v>47</v>
          </cell>
          <cell r="Q72">
            <v>47.557792692020897</v>
          </cell>
        </row>
        <row r="73">
          <cell r="C73" t="str">
            <v>12</v>
          </cell>
          <cell r="D73">
            <v>47</v>
          </cell>
          <cell r="E73">
            <v>47.018181818181802</v>
          </cell>
          <cell r="I73" t="str">
            <v>12</v>
          </cell>
          <cell r="J73">
            <v>53</v>
          </cell>
          <cell r="K73">
            <v>51.714285714285701</v>
          </cell>
          <cell r="O73" t="str">
            <v>12</v>
          </cell>
          <cell r="P73">
            <v>48</v>
          </cell>
          <cell r="Q73">
            <v>48.728323699421999</v>
          </cell>
        </row>
        <row r="74">
          <cell r="C74" t="str">
            <v>13</v>
          </cell>
          <cell r="D74">
            <v>48</v>
          </cell>
          <cell r="E74">
            <v>48.644067796610202</v>
          </cell>
          <cell r="I74" t="str">
            <v>13</v>
          </cell>
          <cell r="J74">
            <v>49.5</v>
          </cell>
          <cell r="K74">
            <v>49.647058823529399</v>
          </cell>
          <cell r="O74" t="str">
            <v>13</v>
          </cell>
          <cell r="P74">
            <v>48</v>
          </cell>
          <cell r="Q74">
            <v>49.010752688171998</v>
          </cell>
        </row>
        <row r="75">
          <cell r="C75" t="str">
            <v>14</v>
          </cell>
          <cell r="D75">
            <v>45</v>
          </cell>
          <cell r="E75">
            <v>46.850194552529203</v>
          </cell>
          <cell r="I75" t="str">
            <v>14</v>
          </cell>
          <cell r="J75">
            <v>48</v>
          </cell>
          <cell r="K75">
            <v>48.5224489795918</v>
          </cell>
          <cell r="O75" t="str">
            <v>14</v>
          </cell>
          <cell r="P75">
            <v>46</v>
          </cell>
          <cell r="Q75">
            <v>47.389986824769402</v>
          </cell>
        </row>
        <row r="76">
          <cell r="C76" t="str">
            <v>15</v>
          </cell>
          <cell r="D76">
            <v>52</v>
          </cell>
          <cell r="E76">
            <v>51.289473684210499</v>
          </cell>
          <cell r="I76" t="str">
            <v>15</v>
          </cell>
          <cell r="J76">
            <v>53</v>
          </cell>
          <cell r="K76">
            <v>52.101351351351397</v>
          </cell>
          <cell r="O76" t="str">
            <v>15</v>
          </cell>
          <cell r="P76">
            <v>52</v>
          </cell>
          <cell r="Q76">
            <v>51.69</v>
          </cell>
        </row>
        <row r="77">
          <cell r="C77" t="str">
            <v>16</v>
          </cell>
          <cell r="D77">
            <v>44</v>
          </cell>
          <cell r="E77">
            <v>44.783645655877301</v>
          </cell>
          <cell r="I77" t="str">
            <v>16</v>
          </cell>
          <cell r="J77">
            <v>47</v>
          </cell>
          <cell r="K77">
            <v>47.287323943662003</v>
          </cell>
          <cell r="O77" t="str">
            <v>16</v>
          </cell>
          <cell r="P77">
            <v>45</v>
          </cell>
          <cell r="Q77">
            <v>45.727176220806797</v>
          </cell>
        </row>
        <row r="78">
          <cell r="C78" t="str">
            <v>17</v>
          </cell>
          <cell r="D78">
            <v>42</v>
          </cell>
          <cell r="E78">
            <v>44.253333333333302</v>
          </cell>
          <cell r="I78" t="str">
            <v>17</v>
          </cell>
          <cell r="J78">
            <v>46</v>
          </cell>
          <cell r="K78">
            <v>47.157232704402503</v>
          </cell>
          <cell r="O78" t="str">
            <v>17</v>
          </cell>
          <cell r="P78">
            <v>45</v>
          </cell>
          <cell r="Q78">
            <v>46.226495726495699</v>
          </cell>
        </row>
        <row r="79">
          <cell r="C79" t="str">
            <v>18</v>
          </cell>
          <cell r="D79">
            <v>44</v>
          </cell>
          <cell r="E79">
            <v>46.262222222222199</v>
          </cell>
          <cell r="I79" t="str">
            <v>18</v>
          </cell>
          <cell r="J79">
            <v>49.5</v>
          </cell>
          <cell r="K79">
            <v>49.917322834645702</v>
          </cell>
          <cell r="O79" t="str">
            <v>18</v>
          </cell>
          <cell r="P79">
            <v>48</v>
          </cell>
          <cell r="Q79">
            <v>48.200417536534403</v>
          </cell>
        </row>
        <row r="80">
          <cell r="C80" t="str">
            <v>19</v>
          </cell>
          <cell r="D80">
            <v>44</v>
          </cell>
          <cell r="E80">
            <v>45.394495412844002</v>
          </cell>
          <cell r="I80" t="str">
            <v>19</v>
          </cell>
          <cell r="J80">
            <v>47</v>
          </cell>
          <cell r="K80">
            <v>47.535714285714299</v>
          </cell>
          <cell r="O80" t="str">
            <v>19</v>
          </cell>
          <cell r="P80">
            <v>45</v>
          </cell>
          <cell r="Q80">
            <v>46.433070866141698</v>
          </cell>
        </row>
        <row r="81">
          <cell r="C81" t="str">
            <v>20</v>
          </cell>
          <cell r="D81">
            <v>45</v>
          </cell>
          <cell r="E81">
            <v>45.5416666666667</v>
          </cell>
          <cell r="I81" t="str">
            <v>20</v>
          </cell>
          <cell r="J81">
            <v>52</v>
          </cell>
          <cell r="K81">
            <v>50.6034482758621</v>
          </cell>
          <cell r="O81" t="str">
            <v>20</v>
          </cell>
          <cell r="P81">
            <v>47.5</v>
          </cell>
          <cell r="Q81">
            <v>47.8</v>
          </cell>
        </row>
        <row r="82">
          <cell r="C82" t="str">
            <v>21</v>
          </cell>
          <cell r="D82">
            <v>45</v>
          </cell>
          <cell r="E82">
            <v>45.629629629629598</v>
          </cell>
          <cell r="I82" t="str">
            <v>21</v>
          </cell>
          <cell r="J82">
            <v>44</v>
          </cell>
          <cell r="K82">
            <v>45.052208835341403</v>
          </cell>
          <cell r="O82" t="str">
            <v>21</v>
          </cell>
          <cell r="P82">
            <v>44</v>
          </cell>
          <cell r="Q82">
            <v>45.352601156069397</v>
          </cell>
        </row>
        <row r="83">
          <cell r="C83" t="str">
            <v>22</v>
          </cell>
          <cell r="D83">
            <v>46</v>
          </cell>
          <cell r="E83">
            <v>45.990384615384599</v>
          </cell>
          <cell r="I83" t="str">
            <v>22</v>
          </cell>
          <cell r="J83">
            <v>46</v>
          </cell>
          <cell r="K83">
            <v>46.5639534883721</v>
          </cell>
          <cell r="O83" t="str">
            <v>22</v>
          </cell>
          <cell r="P83">
            <v>46</v>
          </cell>
          <cell r="Q83">
            <v>46.291158536585399</v>
          </cell>
        </row>
        <row r="84">
          <cell r="C84" t="str">
            <v>23</v>
          </cell>
          <cell r="D84">
            <v>43</v>
          </cell>
          <cell r="E84">
            <v>43.022813688212899</v>
          </cell>
          <cell r="I84" t="str">
            <v>23</v>
          </cell>
          <cell r="J84">
            <v>44</v>
          </cell>
          <cell r="K84">
            <v>44.687679083094601</v>
          </cell>
          <cell r="O84" t="str">
            <v>23</v>
          </cell>
          <cell r="P84">
            <v>44</v>
          </cell>
          <cell r="Q84">
            <v>43.9722222222222</v>
          </cell>
        </row>
        <row r="85">
          <cell r="C85" t="str">
            <v>24</v>
          </cell>
          <cell r="D85">
            <v>39</v>
          </cell>
          <cell r="E85">
            <v>41</v>
          </cell>
          <cell r="I85" t="str">
            <v>24</v>
          </cell>
          <cell r="J85">
            <v>43</v>
          </cell>
          <cell r="K85">
            <v>45.088888888888903</v>
          </cell>
          <cell r="O85" t="str">
            <v>24</v>
          </cell>
          <cell r="P85">
            <v>42</v>
          </cell>
          <cell r="Q85">
            <v>43.343949044585997</v>
          </cell>
        </row>
        <row r="86">
          <cell r="C86" t="str">
            <v>25</v>
          </cell>
          <cell r="D86">
            <v>44</v>
          </cell>
          <cell r="E86">
            <v>44.063291139240498</v>
          </cell>
          <cell r="I86" t="str">
            <v>25</v>
          </cell>
          <cell r="J86">
            <v>43</v>
          </cell>
          <cell r="K86">
            <v>44.300417246175201</v>
          </cell>
          <cell r="O86" t="str">
            <v>25</v>
          </cell>
          <cell r="P86">
            <v>43</v>
          </cell>
          <cell r="Q86">
            <v>44.2576966932725</v>
          </cell>
        </row>
        <row r="87">
          <cell r="C87" t="str">
            <v>26</v>
          </cell>
          <cell r="D87">
            <v>41</v>
          </cell>
          <cell r="E87">
            <v>42.595300261096597</v>
          </cell>
          <cell r="I87" t="str">
            <v>26</v>
          </cell>
          <cell r="J87">
            <v>41</v>
          </cell>
          <cell r="K87">
            <v>42.840616966581003</v>
          </cell>
          <cell r="O87" t="str">
            <v>26</v>
          </cell>
          <cell r="P87">
            <v>41</v>
          </cell>
          <cell r="Q87">
            <v>42.759689922480597</v>
          </cell>
        </row>
        <row r="88">
          <cell r="C88" t="str">
            <v>27</v>
          </cell>
          <cell r="D88">
            <v>43</v>
          </cell>
          <cell r="E88">
            <v>43.717252396166103</v>
          </cell>
          <cell r="I88" t="str">
            <v>27</v>
          </cell>
          <cell r="J88">
            <v>41</v>
          </cell>
          <cell r="K88">
            <v>42.689598238855297</v>
          </cell>
          <cell r="O88" t="str">
            <v>27</v>
          </cell>
          <cell r="P88">
            <v>41</v>
          </cell>
          <cell r="Q88">
            <v>42.952926729430999</v>
          </cell>
        </row>
        <row r="89">
          <cell r="C89" t="str">
            <v>28</v>
          </cell>
          <cell r="D89">
            <v>42</v>
          </cell>
          <cell r="E89">
            <v>42.4503546099291</v>
          </cell>
          <cell r="I89" t="str">
            <v>28</v>
          </cell>
          <cell r="J89">
            <v>40</v>
          </cell>
          <cell r="K89">
            <v>42.2095709570957</v>
          </cell>
          <cell r="O89" t="str">
            <v>28</v>
          </cell>
          <cell r="P89">
            <v>41</v>
          </cell>
          <cell r="Q89">
            <v>42.286036036036002</v>
          </cell>
        </row>
        <row r="90">
          <cell r="C90" t="str">
            <v>29</v>
          </cell>
          <cell r="D90">
            <v>41</v>
          </cell>
          <cell r="E90">
            <v>42.129629629629598</v>
          </cell>
          <cell r="I90" t="str">
            <v>29</v>
          </cell>
          <cell r="J90">
            <v>40</v>
          </cell>
          <cell r="K90">
            <v>41.813559322033903</v>
          </cell>
          <cell r="O90" t="str">
            <v>29</v>
          </cell>
          <cell r="P90">
            <v>41</v>
          </cell>
          <cell r="Q90">
            <v>41.887445887445899</v>
          </cell>
        </row>
        <row r="91">
          <cell r="C91" t="str">
            <v>30</v>
          </cell>
          <cell r="D91">
            <v>42</v>
          </cell>
          <cell r="E91">
            <v>42.831325301204799</v>
          </cell>
          <cell r="I91" t="str">
            <v>30</v>
          </cell>
          <cell r="J91">
            <v>40</v>
          </cell>
          <cell r="K91">
            <v>41.078175895765497</v>
          </cell>
          <cell r="O91" t="str">
            <v>30</v>
          </cell>
          <cell r="P91">
            <v>40</v>
          </cell>
          <cell r="Q91">
            <v>41.451282051282099</v>
          </cell>
        </row>
        <row r="92">
          <cell r="C92" t="str">
            <v>31</v>
          </cell>
          <cell r="D92">
            <v>41</v>
          </cell>
          <cell r="E92">
            <v>41.054237288135603</v>
          </cell>
          <cell r="I92" t="str">
            <v>31</v>
          </cell>
          <cell r="J92">
            <v>39</v>
          </cell>
          <cell r="K92">
            <v>41.043478260869598</v>
          </cell>
          <cell r="O92" t="str">
            <v>31</v>
          </cell>
          <cell r="P92">
            <v>40</v>
          </cell>
          <cell r="Q92">
            <v>41.048104956268197</v>
          </cell>
        </row>
        <row r="93">
          <cell r="C93" t="str">
            <v>32</v>
          </cell>
          <cell r="D93">
            <v>43</v>
          </cell>
          <cell r="E93">
            <v>42.670951156812301</v>
          </cell>
          <cell r="I93" t="str">
            <v>32</v>
          </cell>
          <cell r="J93">
            <v>41</v>
          </cell>
          <cell r="K93">
            <v>42.581854043392497</v>
          </cell>
          <cell r="O93" t="str">
            <v>32</v>
          </cell>
          <cell r="P93">
            <v>41</v>
          </cell>
          <cell r="Q93">
            <v>42.620535714285701</v>
          </cell>
        </row>
        <row r="94">
          <cell r="C94" t="str">
            <v>33</v>
          </cell>
          <cell r="D94">
            <v>40</v>
          </cell>
          <cell r="E94">
            <v>41.011494252873597</v>
          </cell>
          <cell r="I94" t="str">
            <v>33</v>
          </cell>
          <cell r="J94">
            <v>39</v>
          </cell>
          <cell r="K94">
            <v>40.542586750788601</v>
          </cell>
          <cell r="O94" t="str">
            <v>33</v>
          </cell>
          <cell r="P94">
            <v>40</v>
          </cell>
          <cell r="Q94">
            <v>40.754325259515603</v>
          </cell>
        </row>
        <row r="95">
          <cell r="C95" t="str">
            <v>34</v>
          </cell>
          <cell r="D95">
            <v>40.5</v>
          </cell>
          <cell r="E95">
            <v>41.461538461538503</v>
          </cell>
          <cell r="I95" t="str">
            <v>34</v>
          </cell>
          <cell r="J95">
            <v>38</v>
          </cell>
          <cell r="K95">
            <v>39.723404255319103</v>
          </cell>
          <cell r="O95" t="str">
            <v>34</v>
          </cell>
          <cell r="P95">
            <v>38</v>
          </cell>
          <cell r="Q95">
            <v>40.1</v>
          </cell>
        </row>
        <row r="96">
          <cell r="C96" t="str">
            <v>35</v>
          </cell>
          <cell r="D96">
            <v>42</v>
          </cell>
          <cell r="E96">
            <v>42.604477611940297</v>
          </cell>
          <cell r="I96" t="str">
            <v>35</v>
          </cell>
          <cell r="J96">
            <v>40</v>
          </cell>
          <cell r="K96">
            <v>41.779816513761503</v>
          </cell>
          <cell r="O96" t="str">
            <v>35</v>
          </cell>
          <cell r="P96">
            <v>40</v>
          </cell>
          <cell r="Q96">
            <v>42.09375</v>
          </cell>
        </row>
        <row r="97">
          <cell r="C97" t="str">
            <v>36</v>
          </cell>
          <cell r="D97">
            <v>41</v>
          </cell>
          <cell r="E97">
            <v>41.910891089108901</v>
          </cell>
          <cell r="I97" t="str">
            <v>36</v>
          </cell>
          <cell r="J97">
            <v>42</v>
          </cell>
          <cell r="K97">
            <v>43.724137931034498</v>
          </cell>
          <cell r="O97" t="str">
            <v>36</v>
          </cell>
          <cell r="P97">
            <v>42</v>
          </cell>
          <cell r="Q97">
            <v>43.058181818181801</v>
          </cell>
        </row>
        <row r="98">
          <cell r="C98" t="str">
            <v>37</v>
          </cell>
          <cell r="D98">
            <v>41.5</v>
          </cell>
          <cell r="E98">
            <v>42.7</v>
          </cell>
          <cell r="I98" t="str">
            <v>37</v>
          </cell>
          <cell r="J98">
            <v>41</v>
          </cell>
          <cell r="K98">
            <v>41.629629629629598</v>
          </cell>
          <cell r="O98" t="str">
            <v>37</v>
          </cell>
          <cell r="P98">
            <v>41</v>
          </cell>
          <cell r="Q98">
            <v>41.983471074380198</v>
          </cell>
        </row>
        <row r="99">
          <cell r="C99" t="str">
            <v>60</v>
          </cell>
          <cell r="D99">
            <v>41</v>
          </cell>
          <cell r="E99">
            <v>41.498360655737699</v>
          </cell>
          <cell r="I99" t="str">
            <v>60</v>
          </cell>
          <cell r="J99">
            <v>41</v>
          </cell>
          <cell r="K99">
            <v>42.799218750000001</v>
          </cell>
          <cell r="O99" t="str">
            <v>60</v>
          </cell>
          <cell r="P99">
            <v>41</v>
          </cell>
          <cell r="Q99">
            <v>42.548895899053598</v>
          </cell>
        </row>
        <row r="100">
          <cell r="C100" t="str">
            <v>61</v>
          </cell>
          <cell r="D100">
            <v>41</v>
          </cell>
          <cell r="E100">
            <v>42.261044176706797</v>
          </cell>
          <cell r="I100" t="str">
            <v>61</v>
          </cell>
          <cell r="J100">
            <v>43</v>
          </cell>
          <cell r="K100">
            <v>43.376690946930303</v>
          </cell>
          <cell r="O100" t="str">
            <v>61</v>
          </cell>
          <cell r="P100">
            <v>43</v>
          </cell>
          <cell r="Q100">
            <v>43.147107438016498</v>
          </cell>
        </row>
        <row r="101">
          <cell r="C101" t="str">
            <v>62</v>
          </cell>
          <cell r="D101">
            <v>41</v>
          </cell>
          <cell r="E101">
            <v>41.692640692640701</v>
          </cell>
          <cell r="I101" t="str">
            <v>62</v>
          </cell>
          <cell r="J101">
            <v>41</v>
          </cell>
          <cell r="K101">
            <v>42.538461538461497</v>
          </cell>
          <cell r="O101" t="str">
            <v>62</v>
          </cell>
          <cell r="P101">
            <v>41</v>
          </cell>
          <cell r="Q101">
            <v>42.264044943820203</v>
          </cell>
        </row>
        <row r="102">
          <cell r="C102" t="str">
            <v>63</v>
          </cell>
          <cell r="D102">
            <v>42</v>
          </cell>
          <cell r="E102">
            <v>42.739910313901298</v>
          </cell>
          <cell r="I102" t="str">
            <v>63</v>
          </cell>
          <cell r="J102">
            <v>41</v>
          </cell>
          <cell r="K102">
            <v>42.911983032873799</v>
          </cell>
          <cell r="O102" t="str">
            <v>63</v>
          </cell>
          <cell r="P102">
            <v>41</v>
          </cell>
          <cell r="Q102">
            <v>42.879073756432199</v>
          </cell>
        </row>
        <row r="103">
          <cell r="C103" t="str">
            <v>64</v>
          </cell>
          <cell r="D103">
            <v>43</v>
          </cell>
          <cell r="E103">
            <v>44.247086247086202</v>
          </cell>
          <cell r="I103" t="str">
            <v>64</v>
          </cell>
          <cell r="J103">
            <v>43</v>
          </cell>
          <cell r="K103">
            <v>45.113888888888901</v>
          </cell>
          <cell r="O103" t="str">
            <v>64</v>
          </cell>
          <cell r="P103">
            <v>43</v>
          </cell>
          <cell r="Q103">
            <v>44.642585551330797</v>
          </cell>
        </row>
        <row r="104">
          <cell r="C104" t="str">
            <v>65</v>
          </cell>
          <cell r="D104">
            <v>43</v>
          </cell>
          <cell r="E104">
            <v>43.979310344827603</v>
          </cell>
          <cell r="I104" t="str">
            <v>65</v>
          </cell>
          <cell r="J104">
            <v>43</v>
          </cell>
          <cell r="K104">
            <v>44.3265993265993</v>
          </cell>
          <cell r="O104" t="str">
            <v>65</v>
          </cell>
          <cell r="P104">
            <v>43</v>
          </cell>
          <cell r="Q104">
            <v>44.120218579235001</v>
          </cell>
        </row>
        <row r="105">
          <cell r="C105" t="str">
            <v>66</v>
          </cell>
          <cell r="D105">
            <v>44</v>
          </cell>
          <cell r="E105">
            <v>44.792642140468203</v>
          </cell>
          <cell r="I105" t="str">
            <v>66</v>
          </cell>
          <cell r="J105">
            <v>43</v>
          </cell>
          <cell r="K105">
            <v>43.765873015872998</v>
          </cell>
          <cell r="O105" t="str">
            <v>66</v>
          </cell>
          <cell r="P105">
            <v>44</v>
          </cell>
          <cell r="Q105">
            <v>44.323049001814901</v>
          </cell>
        </row>
        <row r="106">
          <cell r="C106" t="str">
            <v>67</v>
          </cell>
          <cell r="D106">
            <v>41</v>
          </cell>
          <cell r="E106">
            <v>41.577405857740601</v>
          </cell>
          <cell r="I106" t="str">
            <v>67</v>
          </cell>
          <cell r="J106">
            <v>42</v>
          </cell>
          <cell r="K106">
            <v>43.0654545454545</v>
          </cell>
          <cell r="O106" t="str">
            <v>67</v>
          </cell>
          <cell r="P106">
            <v>42</v>
          </cell>
          <cell r="Q106">
            <v>42.373540856031099</v>
          </cell>
        </row>
        <row r="107">
          <cell r="C107" t="str">
            <v>68</v>
          </cell>
          <cell r="D107">
            <v>43</v>
          </cell>
          <cell r="E107">
            <v>43.8983050847458</v>
          </cell>
          <cell r="I107" t="str">
            <v>68</v>
          </cell>
          <cell r="J107">
            <v>43.5</v>
          </cell>
          <cell r="K107">
            <v>44.8611111111111</v>
          </cell>
          <cell r="O107" t="str">
            <v>68</v>
          </cell>
          <cell r="P107">
            <v>43</v>
          </cell>
          <cell r="Q107">
            <v>44.383753501400598</v>
          </cell>
        </row>
        <row r="108">
          <cell r="C108" t="str">
            <v>69</v>
          </cell>
          <cell r="D108">
            <v>42</v>
          </cell>
          <cell r="E108">
            <v>43.279720279720301</v>
          </cell>
          <cell r="I108" t="str">
            <v>69</v>
          </cell>
          <cell r="J108">
            <v>43</v>
          </cell>
          <cell r="K108">
            <v>44.993006993007</v>
          </cell>
          <cell r="O108" t="str">
            <v>69</v>
          </cell>
          <cell r="P108">
            <v>43</v>
          </cell>
          <cell r="Q108">
            <v>44.136363636363598</v>
          </cell>
        </row>
        <row r="109">
          <cell r="C109" t="str">
            <v>70</v>
          </cell>
          <cell r="D109">
            <v>50</v>
          </cell>
          <cell r="E109">
            <v>48.894117647058799</v>
          </cell>
          <cell r="I109" t="str">
            <v>70</v>
          </cell>
          <cell r="J109">
            <v>51</v>
          </cell>
          <cell r="K109">
            <v>50.466666666666697</v>
          </cell>
          <cell r="O109" t="str">
            <v>70</v>
          </cell>
          <cell r="P109">
            <v>50</v>
          </cell>
          <cell r="Q109">
            <v>49.631250000000001</v>
          </cell>
        </row>
        <row r="110">
          <cell r="C110" t="str">
            <v>71</v>
          </cell>
          <cell r="D110">
            <v>43</v>
          </cell>
          <cell r="E110">
            <v>45.088235294117602</v>
          </cell>
          <cell r="I110" t="str">
            <v>71</v>
          </cell>
          <cell r="J110">
            <v>48.5</v>
          </cell>
          <cell r="K110">
            <v>48.851851851851897</v>
          </cell>
          <cell r="O110" t="str">
            <v>71</v>
          </cell>
          <cell r="P110">
            <v>45.5</v>
          </cell>
          <cell r="Q110">
            <v>46.754098360655703</v>
          </cell>
        </row>
        <row r="111">
          <cell r="C111" t="str">
            <v>72</v>
          </cell>
          <cell r="D111">
            <v>45</v>
          </cell>
          <cell r="E111">
            <v>47.625</v>
          </cell>
          <cell r="I111" t="str">
            <v>72</v>
          </cell>
          <cell r="J111">
            <v>46</v>
          </cell>
          <cell r="K111">
            <v>46.085714285714303</v>
          </cell>
          <cell r="O111" t="str">
            <v>72</v>
          </cell>
          <cell r="P111">
            <v>45</v>
          </cell>
          <cell r="Q111">
            <v>46.711864406779704</v>
          </cell>
        </row>
        <row r="112">
          <cell r="C112" t="str">
            <v>73</v>
          </cell>
          <cell r="D112">
            <v>45.5</v>
          </cell>
          <cell r="E112">
            <v>46.25</v>
          </cell>
          <cell r="I112" t="str">
            <v>73</v>
          </cell>
          <cell r="J112">
            <v>49</v>
          </cell>
          <cell r="K112">
            <v>49.9375</v>
          </cell>
          <cell r="O112" t="str">
            <v>73</v>
          </cell>
          <cell r="P112">
            <v>48</v>
          </cell>
          <cell r="Q112">
            <v>48.09375</v>
          </cell>
        </row>
        <row r="113">
          <cell r="C113" t="str">
            <v>74</v>
          </cell>
          <cell r="D113">
            <v>43</v>
          </cell>
          <cell r="E113">
            <v>43.178082191780803</v>
          </cell>
          <cell r="I113" t="str">
            <v>74</v>
          </cell>
          <cell r="J113">
            <v>44</v>
          </cell>
          <cell r="K113">
            <v>44.157894736842103</v>
          </cell>
          <cell r="O113" t="str">
            <v>74</v>
          </cell>
          <cell r="P113">
            <v>43</v>
          </cell>
          <cell r="Q113">
            <v>43.8106796116505</v>
          </cell>
        </row>
        <row r="114">
          <cell r="C114" t="str">
            <v>76</v>
          </cell>
          <cell r="D114">
            <v>43</v>
          </cell>
          <cell r="E114">
            <v>46.6</v>
          </cell>
          <cell r="I114" t="str">
            <v>76</v>
          </cell>
          <cell r="J114">
            <v>50</v>
          </cell>
          <cell r="K114">
            <v>49.25</v>
          </cell>
          <cell r="O114" t="str">
            <v>76</v>
          </cell>
          <cell r="P114">
            <v>50</v>
          </cell>
          <cell r="Q114">
            <v>48.230769230769198</v>
          </cell>
        </row>
        <row r="115">
          <cell r="C115" t="str">
            <v>77</v>
          </cell>
          <cell r="D115">
            <v>45</v>
          </cell>
          <cell r="E115">
            <v>45.3333333333333</v>
          </cell>
          <cell r="I115" t="str">
            <v>77</v>
          </cell>
          <cell r="J115">
            <v>40</v>
          </cell>
          <cell r="K115">
            <v>41.75</v>
          </cell>
          <cell r="O115" t="str">
            <v>77</v>
          </cell>
          <cell r="P115">
            <v>41</v>
          </cell>
          <cell r="Q115">
            <v>43.285714285714299</v>
          </cell>
        </row>
        <row r="116">
          <cell r="C116" t="str">
            <v>85</v>
          </cell>
          <cell r="D116">
            <v>43</v>
          </cell>
          <cell r="E116">
            <v>45.642201834862398</v>
          </cell>
          <cell r="I116" t="str">
            <v>85</v>
          </cell>
          <cell r="J116">
            <v>43</v>
          </cell>
          <cell r="K116">
            <v>45.672839506172799</v>
          </cell>
          <cell r="O116" t="str">
            <v>85</v>
          </cell>
          <cell r="P116">
            <v>43</v>
          </cell>
          <cell r="Q116">
            <v>45.655263157894701</v>
          </cell>
        </row>
        <row r="117">
          <cell r="C117" t="str">
            <v>86</v>
          </cell>
          <cell r="D117">
            <v>42</v>
          </cell>
          <cell r="E117">
            <v>44.188679245282998</v>
          </cell>
          <cell r="I117" t="str">
            <v>86</v>
          </cell>
          <cell r="J117">
            <v>43</v>
          </cell>
          <cell r="K117">
            <v>45.0159574468085</v>
          </cell>
          <cell r="O117" t="str">
            <v>86</v>
          </cell>
          <cell r="P117">
            <v>42</v>
          </cell>
          <cell r="Q117">
            <v>44.5320088300221</v>
          </cell>
        </row>
        <row r="118">
          <cell r="C118" t="str">
            <v>87</v>
          </cell>
          <cell r="D118">
            <v>45</v>
          </cell>
          <cell r="E118">
            <v>46.739669421487598</v>
          </cell>
          <cell r="I118" t="str">
            <v>87</v>
          </cell>
          <cell r="J118">
            <v>43</v>
          </cell>
          <cell r="K118">
            <v>45.070967741935497</v>
          </cell>
          <cell r="O118" t="str">
            <v>87</v>
          </cell>
          <cell r="P118">
            <v>44</v>
          </cell>
          <cell r="Q118">
            <v>46.088161209067998</v>
          </cell>
        </row>
      </sheetData>
      <sheetData sheetId="13">
        <row r="2">
          <cell r="C2" t="str">
            <v>01</v>
          </cell>
          <cell r="D2">
            <v>5</v>
          </cell>
          <cell r="E2">
            <v>580</v>
          </cell>
          <cell r="F2">
            <v>43</v>
          </cell>
          <cell r="G2">
            <v>59</v>
          </cell>
          <cell r="H2">
            <v>31</v>
          </cell>
          <cell r="I2">
            <v>69</v>
          </cell>
          <cell r="J2">
            <v>50</v>
          </cell>
          <cell r="K2">
            <v>50</v>
          </cell>
          <cell r="O2" t="str">
            <v>01</v>
          </cell>
          <cell r="P2">
            <v>5</v>
          </cell>
          <cell r="Q2">
            <v>1227</v>
          </cell>
          <cell r="R2">
            <v>38</v>
          </cell>
          <cell r="S2">
            <v>51</v>
          </cell>
          <cell r="T2">
            <v>28</v>
          </cell>
          <cell r="U2">
            <v>67</v>
          </cell>
          <cell r="V2">
            <v>44</v>
          </cell>
          <cell r="W2">
            <v>44</v>
          </cell>
        </row>
        <row r="3">
          <cell r="C3" t="str">
            <v>02</v>
          </cell>
          <cell r="D3">
            <v>5</v>
          </cell>
          <cell r="E3">
            <v>516</v>
          </cell>
          <cell r="F3">
            <v>42</v>
          </cell>
          <cell r="G3">
            <v>61</v>
          </cell>
          <cell r="H3">
            <v>31</v>
          </cell>
          <cell r="I3">
            <v>70</v>
          </cell>
          <cell r="J3">
            <v>49</v>
          </cell>
          <cell r="K3">
            <v>49</v>
          </cell>
          <cell r="O3" t="str">
            <v>02</v>
          </cell>
          <cell r="P3">
            <v>5</v>
          </cell>
          <cell r="Q3">
            <v>796</v>
          </cell>
          <cell r="R3">
            <v>39</v>
          </cell>
          <cell r="S3">
            <v>52</v>
          </cell>
          <cell r="T3">
            <v>29</v>
          </cell>
          <cell r="U3">
            <v>69</v>
          </cell>
          <cell r="V3">
            <v>44</v>
          </cell>
          <cell r="W3">
            <v>44</v>
          </cell>
        </row>
        <row r="4">
          <cell r="C4" t="str">
            <v>03</v>
          </cell>
          <cell r="D4">
            <v>5</v>
          </cell>
          <cell r="E4">
            <v>118</v>
          </cell>
          <cell r="F4">
            <v>42</v>
          </cell>
          <cell r="G4">
            <v>64</v>
          </cell>
          <cell r="H4">
            <v>31</v>
          </cell>
          <cell r="I4">
            <v>70</v>
          </cell>
          <cell r="J4">
            <v>51</v>
          </cell>
          <cell r="K4">
            <v>51</v>
          </cell>
          <cell r="O4" t="str">
            <v>03</v>
          </cell>
          <cell r="P4">
            <v>5</v>
          </cell>
          <cell r="Q4">
            <v>158</v>
          </cell>
          <cell r="R4">
            <v>39</v>
          </cell>
          <cell r="S4">
            <v>50</v>
          </cell>
          <cell r="T4">
            <v>30</v>
          </cell>
          <cell r="U4">
            <v>66</v>
          </cell>
          <cell r="V4">
            <v>43</v>
          </cell>
          <cell r="W4">
            <v>43</v>
          </cell>
        </row>
        <row r="5">
          <cell r="C5" t="str">
            <v>04</v>
          </cell>
          <cell r="D5">
            <v>5</v>
          </cell>
          <cell r="E5">
            <v>130</v>
          </cell>
          <cell r="F5">
            <v>46</v>
          </cell>
          <cell r="G5">
            <v>61</v>
          </cell>
          <cell r="H5">
            <v>33</v>
          </cell>
          <cell r="I5">
            <v>70</v>
          </cell>
          <cell r="J5">
            <v>53.5</v>
          </cell>
          <cell r="K5">
            <v>53</v>
          </cell>
          <cell r="O5" t="str">
            <v>04</v>
          </cell>
          <cell r="P5">
            <v>5</v>
          </cell>
          <cell r="Q5">
            <v>230</v>
          </cell>
          <cell r="R5">
            <v>38</v>
          </cell>
          <cell r="S5">
            <v>50</v>
          </cell>
          <cell r="T5">
            <v>28</v>
          </cell>
          <cell r="U5">
            <v>68</v>
          </cell>
          <cell r="V5">
            <v>43</v>
          </cell>
          <cell r="W5">
            <v>43</v>
          </cell>
        </row>
        <row r="6">
          <cell r="C6" t="str">
            <v>05</v>
          </cell>
          <cell r="D6">
            <v>5</v>
          </cell>
          <cell r="E6">
            <v>539</v>
          </cell>
          <cell r="F6">
            <v>44</v>
          </cell>
          <cell r="G6">
            <v>61</v>
          </cell>
          <cell r="H6">
            <v>33</v>
          </cell>
          <cell r="I6">
            <v>70</v>
          </cell>
          <cell r="J6">
            <v>51</v>
          </cell>
          <cell r="K6">
            <v>51</v>
          </cell>
          <cell r="O6" t="str">
            <v>05</v>
          </cell>
          <cell r="P6">
            <v>5</v>
          </cell>
          <cell r="Q6">
            <v>1271</v>
          </cell>
          <cell r="R6">
            <v>37</v>
          </cell>
          <cell r="S6">
            <v>53</v>
          </cell>
          <cell r="T6">
            <v>28</v>
          </cell>
          <cell r="U6">
            <v>70</v>
          </cell>
          <cell r="V6">
            <v>44</v>
          </cell>
          <cell r="W6">
            <v>44</v>
          </cell>
        </row>
        <row r="7">
          <cell r="C7" t="str">
            <v>06</v>
          </cell>
          <cell r="D7">
            <v>5</v>
          </cell>
          <cell r="E7">
            <v>427</v>
          </cell>
          <cell r="F7">
            <v>45</v>
          </cell>
          <cell r="G7">
            <v>60</v>
          </cell>
          <cell r="H7">
            <v>33</v>
          </cell>
          <cell r="I7">
            <v>70</v>
          </cell>
          <cell r="J7">
            <v>51</v>
          </cell>
          <cell r="K7">
            <v>51</v>
          </cell>
          <cell r="O7" t="str">
            <v>06</v>
          </cell>
          <cell r="P7">
            <v>5</v>
          </cell>
          <cell r="Q7">
            <v>1567</v>
          </cell>
          <cell r="R7">
            <v>38</v>
          </cell>
          <cell r="S7">
            <v>50</v>
          </cell>
          <cell r="T7">
            <v>28</v>
          </cell>
          <cell r="U7">
            <v>69</v>
          </cell>
          <cell r="V7">
            <v>43</v>
          </cell>
          <cell r="W7">
            <v>43</v>
          </cell>
        </row>
        <row r="8">
          <cell r="C8" t="str">
            <v>07</v>
          </cell>
          <cell r="D8">
            <v>5</v>
          </cell>
          <cell r="E8">
            <v>237</v>
          </cell>
          <cell r="F8">
            <v>52</v>
          </cell>
          <cell r="G8">
            <v>63</v>
          </cell>
          <cell r="H8">
            <v>37</v>
          </cell>
          <cell r="I8">
            <v>70</v>
          </cell>
          <cell r="J8">
            <v>58</v>
          </cell>
          <cell r="K8">
            <v>58</v>
          </cell>
          <cell r="O8" t="str">
            <v>07</v>
          </cell>
          <cell r="P8">
            <v>5</v>
          </cell>
          <cell r="Q8">
            <v>529</v>
          </cell>
          <cell r="R8">
            <v>39</v>
          </cell>
          <cell r="S8">
            <v>54</v>
          </cell>
          <cell r="T8">
            <v>30</v>
          </cell>
          <cell r="U8">
            <v>67</v>
          </cell>
          <cell r="V8">
            <v>46</v>
          </cell>
          <cell r="W8">
            <v>46</v>
          </cell>
        </row>
        <row r="9">
          <cell r="C9" t="str">
            <v>08</v>
          </cell>
          <cell r="D9">
            <v>5</v>
          </cell>
          <cell r="E9">
            <v>122</v>
          </cell>
          <cell r="F9">
            <v>50</v>
          </cell>
          <cell r="G9">
            <v>62</v>
          </cell>
          <cell r="H9">
            <v>39</v>
          </cell>
          <cell r="I9">
            <v>69</v>
          </cell>
          <cell r="J9">
            <v>56</v>
          </cell>
          <cell r="K9">
            <v>56</v>
          </cell>
          <cell r="O9" t="str">
            <v>08</v>
          </cell>
          <cell r="P9">
            <v>5</v>
          </cell>
          <cell r="Q9">
            <v>217</v>
          </cell>
          <cell r="R9">
            <v>39</v>
          </cell>
          <cell r="S9">
            <v>51</v>
          </cell>
          <cell r="T9">
            <v>30</v>
          </cell>
          <cell r="U9">
            <v>67</v>
          </cell>
          <cell r="V9">
            <v>44</v>
          </cell>
          <cell r="W9">
            <v>44</v>
          </cell>
        </row>
        <row r="10">
          <cell r="C10" t="str">
            <v>09</v>
          </cell>
          <cell r="D10">
            <v>5</v>
          </cell>
          <cell r="E10">
            <v>381</v>
          </cell>
          <cell r="F10">
            <v>52</v>
          </cell>
          <cell r="G10">
            <v>61</v>
          </cell>
          <cell r="H10">
            <v>38</v>
          </cell>
          <cell r="I10">
            <v>70</v>
          </cell>
          <cell r="J10">
            <v>57</v>
          </cell>
          <cell r="K10">
            <v>57</v>
          </cell>
          <cell r="O10" t="str">
            <v>09</v>
          </cell>
          <cell r="P10">
            <v>5</v>
          </cell>
          <cell r="Q10">
            <v>655</v>
          </cell>
          <cell r="R10">
            <v>41</v>
          </cell>
          <cell r="S10">
            <v>54</v>
          </cell>
          <cell r="T10">
            <v>27</v>
          </cell>
          <cell r="U10">
            <v>68</v>
          </cell>
          <cell r="V10">
            <v>47</v>
          </cell>
          <cell r="W10">
            <v>47</v>
          </cell>
        </row>
        <row r="11">
          <cell r="C11" t="str">
            <v>10</v>
          </cell>
          <cell r="D11">
            <v>5</v>
          </cell>
          <cell r="E11">
            <v>86</v>
          </cell>
          <cell r="F11">
            <v>49</v>
          </cell>
          <cell r="G11">
            <v>61</v>
          </cell>
          <cell r="H11">
            <v>38</v>
          </cell>
          <cell r="I11">
            <v>69</v>
          </cell>
          <cell r="J11">
            <v>54</v>
          </cell>
          <cell r="K11">
            <v>54</v>
          </cell>
          <cell r="O11" t="str">
            <v>10</v>
          </cell>
          <cell r="P11">
            <v>5</v>
          </cell>
          <cell r="Q11">
            <v>130</v>
          </cell>
          <cell r="R11">
            <v>40</v>
          </cell>
          <cell r="S11">
            <v>54</v>
          </cell>
          <cell r="T11">
            <v>32</v>
          </cell>
          <cell r="U11">
            <v>67</v>
          </cell>
          <cell r="V11">
            <v>46</v>
          </cell>
          <cell r="W11">
            <v>46</v>
          </cell>
        </row>
        <row r="12">
          <cell r="C12" t="str">
            <v>11</v>
          </cell>
          <cell r="D12">
            <v>5</v>
          </cell>
          <cell r="E12">
            <v>404</v>
          </cell>
          <cell r="F12">
            <v>50</v>
          </cell>
          <cell r="G12">
            <v>61</v>
          </cell>
          <cell r="H12">
            <v>40</v>
          </cell>
          <cell r="I12">
            <v>69</v>
          </cell>
          <cell r="J12">
            <v>56</v>
          </cell>
          <cell r="K12">
            <v>56</v>
          </cell>
          <cell r="O12" t="str">
            <v>11</v>
          </cell>
          <cell r="P12">
            <v>5</v>
          </cell>
          <cell r="Q12">
            <v>1341</v>
          </cell>
          <cell r="R12">
            <v>40</v>
          </cell>
          <cell r="S12">
            <v>55</v>
          </cell>
          <cell r="T12">
            <v>29</v>
          </cell>
          <cell r="U12">
            <v>69</v>
          </cell>
          <cell r="V12">
            <v>47</v>
          </cell>
          <cell r="W12">
            <v>47</v>
          </cell>
        </row>
        <row r="13">
          <cell r="C13" t="str">
            <v>12</v>
          </cell>
          <cell r="D13">
            <v>5</v>
          </cell>
          <cell r="E13">
            <v>118</v>
          </cell>
          <cell r="F13">
            <v>53</v>
          </cell>
          <cell r="G13">
            <v>62</v>
          </cell>
          <cell r="H13">
            <v>39</v>
          </cell>
          <cell r="I13">
            <v>69</v>
          </cell>
          <cell r="J13">
            <v>59</v>
          </cell>
          <cell r="K13">
            <v>59</v>
          </cell>
          <cell r="O13" t="str">
            <v>12</v>
          </cell>
          <cell r="P13">
            <v>5</v>
          </cell>
          <cell r="Q13">
            <v>346</v>
          </cell>
          <cell r="R13">
            <v>41</v>
          </cell>
          <cell r="S13">
            <v>57</v>
          </cell>
          <cell r="T13">
            <v>31</v>
          </cell>
          <cell r="U13">
            <v>69</v>
          </cell>
          <cell r="V13">
            <v>48</v>
          </cell>
          <cell r="W13">
            <v>48</v>
          </cell>
        </row>
        <row r="14">
          <cell r="C14" t="str">
            <v>13</v>
          </cell>
          <cell r="D14">
            <v>5</v>
          </cell>
          <cell r="E14">
            <v>40</v>
          </cell>
          <cell r="F14">
            <v>51</v>
          </cell>
          <cell r="G14">
            <v>63</v>
          </cell>
          <cell r="H14">
            <v>40</v>
          </cell>
          <cell r="I14">
            <v>68</v>
          </cell>
          <cell r="J14">
            <v>57.5</v>
          </cell>
          <cell r="K14">
            <v>57</v>
          </cell>
          <cell r="O14" t="str">
            <v>13</v>
          </cell>
          <cell r="P14">
            <v>5</v>
          </cell>
          <cell r="Q14">
            <v>93</v>
          </cell>
          <cell r="R14">
            <v>40</v>
          </cell>
          <cell r="S14">
            <v>56</v>
          </cell>
          <cell r="T14">
            <v>32</v>
          </cell>
          <cell r="U14">
            <v>67</v>
          </cell>
          <cell r="V14">
            <v>48</v>
          </cell>
          <cell r="W14">
            <v>48</v>
          </cell>
        </row>
        <row r="15">
          <cell r="C15" t="str">
            <v>14</v>
          </cell>
          <cell r="D15">
            <v>5</v>
          </cell>
          <cell r="E15">
            <v>253</v>
          </cell>
          <cell r="F15">
            <v>50</v>
          </cell>
          <cell r="G15">
            <v>62</v>
          </cell>
          <cell r="H15">
            <v>40</v>
          </cell>
          <cell r="I15">
            <v>69</v>
          </cell>
          <cell r="J15">
            <v>56</v>
          </cell>
          <cell r="K15">
            <v>56</v>
          </cell>
          <cell r="O15" t="str">
            <v>14</v>
          </cell>
          <cell r="P15">
            <v>5</v>
          </cell>
          <cell r="Q15">
            <v>759</v>
          </cell>
          <cell r="R15">
            <v>40</v>
          </cell>
          <cell r="S15">
            <v>55</v>
          </cell>
          <cell r="T15">
            <v>29</v>
          </cell>
          <cell r="U15">
            <v>69</v>
          </cell>
          <cell r="V15">
            <v>46</v>
          </cell>
          <cell r="W15">
            <v>46</v>
          </cell>
        </row>
        <row r="16">
          <cell r="C16" t="str">
            <v>15</v>
          </cell>
          <cell r="D16">
            <v>5</v>
          </cell>
          <cell r="E16">
            <v>121</v>
          </cell>
          <cell r="F16">
            <v>54</v>
          </cell>
          <cell r="G16">
            <v>64</v>
          </cell>
          <cell r="H16">
            <v>41</v>
          </cell>
          <cell r="I16">
            <v>69</v>
          </cell>
          <cell r="J16">
            <v>61</v>
          </cell>
          <cell r="K16">
            <v>61</v>
          </cell>
          <cell r="O16" t="str">
            <v>15</v>
          </cell>
          <cell r="P16">
            <v>5</v>
          </cell>
          <cell r="Q16">
            <v>300</v>
          </cell>
          <cell r="R16">
            <v>44.5</v>
          </cell>
          <cell r="S16">
            <v>60</v>
          </cell>
          <cell r="T16">
            <v>29</v>
          </cell>
          <cell r="U16">
            <v>68</v>
          </cell>
          <cell r="V16">
            <v>52</v>
          </cell>
          <cell r="W16">
            <v>52</v>
          </cell>
        </row>
        <row r="17">
          <cell r="C17" t="str">
            <v>16</v>
          </cell>
          <cell r="D17">
            <v>5</v>
          </cell>
          <cell r="E17">
            <v>357</v>
          </cell>
          <cell r="F17">
            <v>48</v>
          </cell>
          <cell r="G17">
            <v>61</v>
          </cell>
          <cell r="H17">
            <v>36</v>
          </cell>
          <cell r="I17">
            <v>70</v>
          </cell>
          <cell r="J17">
            <v>55</v>
          </cell>
          <cell r="K17">
            <v>55</v>
          </cell>
          <cell r="O17" t="str">
            <v>16</v>
          </cell>
          <cell r="P17">
            <v>5</v>
          </cell>
          <cell r="Q17">
            <v>942</v>
          </cell>
          <cell r="R17">
            <v>38</v>
          </cell>
          <cell r="S17">
            <v>53</v>
          </cell>
          <cell r="T17">
            <v>28</v>
          </cell>
          <cell r="U17">
            <v>68</v>
          </cell>
          <cell r="V17">
            <v>45</v>
          </cell>
          <cell r="W17">
            <v>45</v>
          </cell>
        </row>
        <row r="18">
          <cell r="C18" t="str">
            <v>17</v>
          </cell>
          <cell r="D18">
            <v>5</v>
          </cell>
          <cell r="E18">
            <v>164</v>
          </cell>
          <cell r="F18">
            <v>50</v>
          </cell>
          <cell r="G18">
            <v>64</v>
          </cell>
          <cell r="H18">
            <v>39</v>
          </cell>
          <cell r="I18">
            <v>70</v>
          </cell>
          <cell r="J18">
            <v>57.5</v>
          </cell>
          <cell r="K18">
            <v>57</v>
          </cell>
          <cell r="O18" t="str">
            <v>17</v>
          </cell>
          <cell r="P18">
            <v>5</v>
          </cell>
          <cell r="Q18">
            <v>234</v>
          </cell>
          <cell r="R18">
            <v>40</v>
          </cell>
          <cell r="S18">
            <v>51</v>
          </cell>
          <cell r="T18">
            <v>31</v>
          </cell>
          <cell r="U18">
            <v>67</v>
          </cell>
          <cell r="V18">
            <v>45</v>
          </cell>
          <cell r="W18">
            <v>45</v>
          </cell>
        </row>
        <row r="19">
          <cell r="C19" t="str">
            <v>18</v>
          </cell>
          <cell r="D19">
            <v>5</v>
          </cell>
          <cell r="E19">
            <v>186</v>
          </cell>
          <cell r="F19">
            <v>52</v>
          </cell>
          <cell r="G19">
            <v>62</v>
          </cell>
          <cell r="H19">
            <v>38</v>
          </cell>
          <cell r="I19">
            <v>70</v>
          </cell>
          <cell r="J19">
            <v>57</v>
          </cell>
          <cell r="K19">
            <v>57</v>
          </cell>
          <cell r="O19" t="str">
            <v>18</v>
          </cell>
          <cell r="P19">
            <v>5</v>
          </cell>
          <cell r="Q19">
            <v>479</v>
          </cell>
          <cell r="R19">
            <v>40</v>
          </cell>
          <cell r="S19">
            <v>56</v>
          </cell>
          <cell r="T19">
            <v>30</v>
          </cell>
          <cell r="U19">
            <v>68</v>
          </cell>
          <cell r="V19">
            <v>48</v>
          </cell>
          <cell r="W19">
            <v>48</v>
          </cell>
        </row>
        <row r="20">
          <cell r="C20" t="str">
            <v>19</v>
          </cell>
          <cell r="D20">
            <v>5</v>
          </cell>
          <cell r="E20">
            <v>242</v>
          </cell>
          <cell r="F20">
            <v>50</v>
          </cell>
          <cell r="G20">
            <v>62</v>
          </cell>
          <cell r="H20">
            <v>38</v>
          </cell>
          <cell r="I20">
            <v>69</v>
          </cell>
          <cell r="J20">
            <v>57</v>
          </cell>
          <cell r="K20">
            <v>57</v>
          </cell>
          <cell r="O20" t="str">
            <v>19</v>
          </cell>
          <cell r="P20">
            <v>5</v>
          </cell>
          <cell r="Q20">
            <v>635</v>
          </cell>
          <cell r="R20">
            <v>39</v>
          </cell>
          <cell r="S20">
            <v>53</v>
          </cell>
          <cell r="T20">
            <v>30</v>
          </cell>
          <cell r="U20">
            <v>69</v>
          </cell>
          <cell r="V20">
            <v>45</v>
          </cell>
          <cell r="W20">
            <v>45</v>
          </cell>
        </row>
        <row r="21">
          <cell r="C21" t="str">
            <v>20</v>
          </cell>
          <cell r="D21">
            <v>5</v>
          </cell>
          <cell r="E21">
            <v>72</v>
          </cell>
          <cell r="F21">
            <v>52.5</v>
          </cell>
          <cell r="G21">
            <v>63</v>
          </cell>
          <cell r="H21">
            <v>42</v>
          </cell>
          <cell r="I21">
            <v>69</v>
          </cell>
          <cell r="J21">
            <v>59.5</v>
          </cell>
          <cell r="K21">
            <v>59</v>
          </cell>
          <cell r="O21" t="str">
            <v>20</v>
          </cell>
          <cell r="P21">
            <v>5</v>
          </cell>
          <cell r="Q21">
            <v>130</v>
          </cell>
          <cell r="R21">
            <v>40</v>
          </cell>
          <cell r="S21">
            <v>55</v>
          </cell>
          <cell r="T21">
            <v>31</v>
          </cell>
          <cell r="U21">
            <v>68</v>
          </cell>
          <cell r="V21">
            <v>47.5</v>
          </cell>
          <cell r="W21">
            <v>47</v>
          </cell>
        </row>
        <row r="22">
          <cell r="C22" t="str">
            <v>21</v>
          </cell>
          <cell r="D22">
            <v>5</v>
          </cell>
          <cell r="E22">
            <v>273</v>
          </cell>
          <cell r="F22">
            <v>50</v>
          </cell>
          <cell r="G22">
            <v>60</v>
          </cell>
          <cell r="H22">
            <v>40</v>
          </cell>
          <cell r="I22">
            <v>69</v>
          </cell>
          <cell r="J22">
            <v>55</v>
          </cell>
          <cell r="K22">
            <v>55</v>
          </cell>
          <cell r="O22" t="str">
            <v>21</v>
          </cell>
          <cell r="P22">
            <v>5</v>
          </cell>
          <cell r="Q22">
            <v>519</v>
          </cell>
          <cell r="R22">
            <v>40</v>
          </cell>
          <cell r="S22">
            <v>51</v>
          </cell>
          <cell r="T22">
            <v>31</v>
          </cell>
          <cell r="U22">
            <v>67</v>
          </cell>
          <cell r="V22">
            <v>44</v>
          </cell>
          <cell r="W22">
            <v>44</v>
          </cell>
        </row>
        <row r="23">
          <cell r="C23" t="str">
            <v>22</v>
          </cell>
          <cell r="D23">
            <v>5</v>
          </cell>
          <cell r="E23">
            <v>423</v>
          </cell>
          <cell r="F23">
            <v>50</v>
          </cell>
          <cell r="G23">
            <v>62</v>
          </cell>
          <cell r="H23">
            <v>40</v>
          </cell>
          <cell r="I23">
            <v>70</v>
          </cell>
          <cell r="J23">
            <v>56</v>
          </cell>
          <cell r="K23">
            <v>56</v>
          </cell>
          <cell r="O23" t="str">
            <v>22</v>
          </cell>
          <cell r="P23">
            <v>5</v>
          </cell>
          <cell r="Q23">
            <v>656</v>
          </cell>
          <cell r="R23">
            <v>40</v>
          </cell>
          <cell r="S23">
            <v>51.5</v>
          </cell>
          <cell r="T23">
            <v>30</v>
          </cell>
          <cell r="U23">
            <v>67</v>
          </cell>
          <cell r="V23">
            <v>46</v>
          </cell>
          <cell r="W23">
            <v>46</v>
          </cell>
        </row>
        <row r="24">
          <cell r="C24" t="str">
            <v>23</v>
          </cell>
          <cell r="D24">
            <v>5</v>
          </cell>
          <cell r="E24">
            <v>267</v>
          </cell>
          <cell r="F24">
            <v>49</v>
          </cell>
          <cell r="G24">
            <v>61</v>
          </cell>
          <cell r="H24">
            <v>40</v>
          </cell>
          <cell r="I24">
            <v>70</v>
          </cell>
          <cell r="J24">
            <v>55</v>
          </cell>
          <cell r="K24">
            <v>55</v>
          </cell>
          <cell r="O24" t="str">
            <v>23</v>
          </cell>
          <cell r="P24">
            <v>5</v>
          </cell>
          <cell r="Q24">
            <v>612</v>
          </cell>
          <cell r="R24">
            <v>38</v>
          </cell>
          <cell r="S24">
            <v>49</v>
          </cell>
          <cell r="T24">
            <v>28</v>
          </cell>
          <cell r="U24">
            <v>69</v>
          </cell>
          <cell r="V24">
            <v>44</v>
          </cell>
          <cell r="W24">
            <v>44</v>
          </cell>
        </row>
        <row r="25">
          <cell r="C25" t="str">
            <v>24</v>
          </cell>
          <cell r="D25">
            <v>5</v>
          </cell>
          <cell r="E25">
            <v>101</v>
          </cell>
          <cell r="F25">
            <v>49</v>
          </cell>
          <cell r="G25">
            <v>63</v>
          </cell>
          <cell r="H25">
            <v>39</v>
          </cell>
          <cell r="I25">
            <v>68</v>
          </cell>
          <cell r="J25">
            <v>57</v>
          </cell>
          <cell r="K25">
            <v>57</v>
          </cell>
          <cell r="O25" t="str">
            <v>24</v>
          </cell>
          <cell r="P25">
            <v>5</v>
          </cell>
          <cell r="Q25">
            <v>157</v>
          </cell>
          <cell r="R25">
            <v>36</v>
          </cell>
          <cell r="S25">
            <v>48</v>
          </cell>
          <cell r="T25">
            <v>29</v>
          </cell>
          <cell r="U25">
            <v>68</v>
          </cell>
          <cell r="V25">
            <v>42</v>
          </cell>
          <cell r="W25">
            <v>42</v>
          </cell>
        </row>
        <row r="26">
          <cell r="C26" t="str">
            <v>25</v>
          </cell>
          <cell r="D26">
            <v>5</v>
          </cell>
          <cell r="E26">
            <v>540</v>
          </cell>
          <cell r="F26">
            <v>44</v>
          </cell>
          <cell r="G26">
            <v>59</v>
          </cell>
          <cell r="H26">
            <v>34</v>
          </cell>
          <cell r="I26">
            <v>70</v>
          </cell>
          <cell r="J26">
            <v>51</v>
          </cell>
          <cell r="K26">
            <v>51</v>
          </cell>
          <cell r="O26" t="str">
            <v>25</v>
          </cell>
          <cell r="P26">
            <v>5</v>
          </cell>
          <cell r="Q26">
            <v>877</v>
          </cell>
          <cell r="R26">
            <v>36</v>
          </cell>
          <cell r="S26">
            <v>51</v>
          </cell>
          <cell r="T26">
            <v>27</v>
          </cell>
          <cell r="U26">
            <v>68</v>
          </cell>
          <cell r="V26">
            <v>43</v>
          </cell>
          <cell r="W26">
            <v>43</v>
          </cell>
        </row>
        <row r="27">
          <cell r="C27" t="str">
            <v>26</v>
          </cell>
          <cell r="D27">
            <v>5</v>
          </cell>
          <cell r="E27">
            <v>626</v>
          </cell>
          <cell r="F27">
            <v>43</v>
          </cell>
          <cell r="G27">
            <v>58</v>
          </cell>
          <cell r="H27">
            <v>32</v>
          </cell>
          <cell r="I27">
            <v>70</v>
          </cell>
          <cell r="J27">
            <v>50</v>
          </cell>
          <cell r="K27">
            <v>50</v>
          </cell>
          <cell r="O27" t="str">
            <v>26</v>
          </cell>
          <cell r="P27">
            <v>5</v>
          </cell>
          <cell r="Q27">
            <v>1161</v>
          </cell>
          <cell r="R27">
            <v>35</v>
          </cell>
          <cell r="S27">
            <v>49</v>
          </cell>
          <cell r="T27">
            <v>25</v>
          </cell>
          <cell r="U27">
            <v>68</v>
          </cell>
          <cell r="V27">
            <v>41</v>
          </cell>
          <cell r="W27">
            <v>41</v>
          </cell>
        </row>
        <row r="28">
          <cell r="C28" t="str">
            <v>27</v>
          </cell>
          <cell r="D28">
            <v>5</v>
          </cell>
          <cell r="E28">
            <v>954</v>
          </cell>
          <cell r="F28">
            <v>46</v>
          </cell>
          <cell r="G28">
            <v>57</v>
          </cell>
          <cell r="H28">
            <v>32</v>
          </cell>
          <cell r="I28">
            <v>69</v>
          </cell>
          <cell r="J28">
            <v>50</v>
          </cell>
          <cell r="K28">
            <v>50</v>
          </cell>
          <cell r="O28" t="str">
            <v>27</v>
          </cell>
          <cell r="P28">
            <v>5</v>
          </cell>
          <cell r="Q28">
            <v>2443</v>
          </cell>
          <cell r="R28">
            <v>36</v>
          </cell>
          <cell r="S28">
            <v>49</v>
          </cell>
          <cell r="T28">
            <v>27</v>
          </cell>
          <cell r="U28">
            <v>69</v>
          </cell>
          <cell r="V28">
            <v>41</v>
          </cell>
          <cell r="W28">
            <v>41</v>
          </cell>
        </row>
        <row r="29">
          <cell r="C29" t="str">
            <v>28</v>
          </cell>
          <cell r="D29">
            <v>5</v>
          </cell>
          <cell r="E29">
            <v>506</v>
          </cell>
          <cell r="F29">
            <v>46</v>
          </cell>
          <cell r="G29">
            <v>57</v>
          </cell>
          <cell r="H29">
            <v>37</v>
          </cell>
          <cell r="I29">
            <v>69</v>
          </cell>
          <cell r="J29">
            <v>50</v>
          </cell>
          <cell r="K29">
            <v>50</v>
          </cell>
          <cell r="O29" t="str">
            <v>28</v>
          </cell>
          <cell r="P29">
            <v>5</v>
          </cell>
          <cell r="Q29">
            <v>888</v>
          </cell>
          <cell r="R29">
            <v>36</v>
          </cell>
          <cell r="S29">
            <v>47</v>
          </cell>
          <cell r="T29">
            <v>28</v>
          </cell>
          <cell r="U29">
            <v>67</v>
          </cell>
          <cell r="V29">
            <v>41</v>
          </cell>
          <cell r="W29">
            <v>41</v>
          </cell>
        </row>
        <row r="30">
          <cell r="C30" t="str">
            <v>29</v>
          </cell>
          <cell r="D30">
            <v>5</v>
          </cell>
          <cell r="E30">
            <v>180</v>
          </cell>
          <cell r="F30">
            <v>46</v>
          </cell>
          <cell r="G30">
            <v>59</v>
          </cell>
          <cell r="H30">
            <v>38</v>
          </cell>
          <cell r="I30">
            <v>69</v>
          </cell>
          <cell r="J30">
            <v>52</v>
          </cell>
          <cell r="K30">
            <v>52</v>
          </cell>
          <cell r="O30" t="str">
            <v>29</v>
          </cell>
          <cell r="P30">
            <v>5</v>
          </cell>
          <cell r="Q30">
            <v>231</v>
          </cell>
          <cell r="R30">
            <v>37</v>
          </cell>
          <cell r="S30">
            <v>46</v>
          </cell>
          <cell r="T30">
            <v>28</v>
          </cell>
          <cell r="U30">
            <v>67</v>
          </cell>
          <cell r="V30">
            <v>41</v>
          </cell>
          <cell r="W30">
            <v>41</v>
          </cell>
        </row>
        <row r="31">
          <cell r="C31" t="str">
            <v>30</v>
          </cell>
          <cell r="D31">
            <v>5</v>
          </cell>
          <cell r="E31">
            <v>234</v>
          </cell>
          <cell r="F31">
            <v>46</v>
          </cell>
          <cell r="G31">
            <v>56</v>
          </cell>
          <cell r="H31">
            <v>35</v>
          </cell>
          <cell r="I31">
            <v>69</v>
          </cell>
          <cell r="J31">
            <v>50</v>
          </cell>
          <cell r="K31">
            <v>50</v>
          </cell>
          <cell r="O31" t="str">
            <v>30</v>
          </cell>
          <cell r="P31">
            <v>5</v>
          </cell>
          <cell r="Q31">
            <v>390</v>
          </cell>
          <cell r="R31">
            <v>36</v>
          </cell>
          <cell r="S31">
            <v>45</v>
          </cell>
          <cell r="T31">
            <v>29</v>
          </cell>
          <cell r="U31">
            <v>65</v>
          </cell>
          <cell r="V31">
            <v>40</v>
          </cell>
          <cell r="W31">
            <v>40</v>
          </cell>
        </row>
        <row r="32">
          <cell r="C32" t="str">
            <v>31</v>
          </cell>
          <cell r="D32">
            <v>5</v>
          </cell>
          <cell r="E32">
            <v>338</v>
          </cell>
          <cell r="F32">
            <v>44</v>
          </cell>
          <cell r="G32">
            <v>56</v>
          </cell>
          <cell r="H32">
            <v>36</v>
          </cell>
          <cell r="I32">
            <v>69</v>
          </cell>
          <cell r="J32">
            <v>48</v>
          </cell>
          <cell r="K32">
            <v>48</v>
          </cell>
          <cell r="O32" t="str">
            <v>31</v>
          </cell>
          <cell r="P32">
            <v>5</v>
          </cell>
          <cell r="Q32">
            <v>686</v>
          </cell>
          <cell r="R32">
            <v>35</v>
          </cell>
          <cell r="S32">
            <v>45</v>
          </cell>
          <cell r="T32">
            <v>26</v>
          </cell>
          <cell r="U32">
            <v>66</v>
          </cell>
          <cell r="V32">
            <v>40</v>
          </cell>
          <cell r="W32">
            <v>40</v>
          </cell>
        </row>
        <row r="33">
          <cell r="C33" t="str">
            <v>32</v>
          </cell>
          <cell r="D33">
            <v>5</v>
          </cell>
          <cell r="E33">
            <v>406</v>
          </cell>
          <cell r="F33">
            <v>46</v>
          </cell>
          <cell r="G33">
            <v>55</v>
          </cell>
          <cell r="H33">
            <v>36</v>
          </cell>
          <cell r="I33">
            <v>69</v>
          </cell>
          <cell r="J33">
            <v>49</v>
          </cell>
          <cell r="K33">
            <v>49</v>
          </cell>
          <cell r="O33" t="str">
            <v>32</v>
          </cell>
          <cell r="P33">
            <v>5</v>
          </cell>
          <cell r="Q33">
            <v>896</v>
          </cell>
          <cell r="R33">
            <v>37</v>
          </cell>
          <cell r="S33">
            <v>47.5</v>
          </cell>
          <cell r="T33">
            <v>28</v>
          </cell>
          <cell r="U33">
            <v>70</v>
          </cell>
          <cell r="V33">
            <v>41</v>
          </cell>
          <cell r="W33">
            <v>41</v>
          </cell>
        </row>
        <row r="34">
          <cell r="C34" t="str">
            <v>33</v>
          </cell>
          <cell r="D34">
            <v>5</v>
          </cell>
          <cell r="E34">
            <v>315</v>
          </cell>
          <cell r="F34">
            <v>46</v>
          </cell>
          <cell r="G34">
            <v>55</v>
          </cell>
          <cell r="H34">
            <v>33</v>
          </cell>
          <cell r="I34">
            <v>69</v>
          </cell>
          <cell r="J34">
            <v>49</v>
          </cell>
          <cell r="K34">
            <v>49</v>
          </cell>
          <cell r="O34" t="str">
            <v>33</v>
          </cell>
          <cell r="P34">
            <v>5</v>
          </cell>
          <cell r="Q34">
            <v>578</v>
          </cell>
          <cell r="R34">
            <v>35</v>
          </cell>
          <cell r="S34">
            <v>45</v>
          </cell>
          <cell r="T34">
            <v>27</v>
          </cell>
          <cell r="U34">
            <v>65</v>
          </cell>
          <cell r="V34">
            <v>40</v>
          </cell>
          <cell r="W34">
            <v>40</v>
          </cell>
        </row>
        <row r="35">
          <cell r="C35" t="str">
            <v>34</v>
          </cell>
          <cell r="D35">
            <v>5</v>
          </cell>
          <cell r="E35">
            <v>71</v>
          </cell>
          <cell r="F35">
            <v>46</v>
          </cell>
          <cell r="G35">
            <v>55</v>
          </cell>
          <cell r="H35">
            <v>39</v>
          </cell>
          <cell r="I35">
            <v>70</v>
          </cell>
          <cell r="J35">
            <v>50</v>
          </cell>
          <cell r="K35">
            <v>50</v>
          </cell>
          <cell r="O35" t="str">
            <v>34</v>
          </cell>
          <cell r="P35">
            <v>5</v>
          </cell>
          <cell r="Q35">
            <v>120</v>
          </cell>
          <cell r="R35">
            <v>36</v>
          </cell>
          <cell r="S35">
            <v>44</v>
          </cell>
          <cell r="T35">
            <v>28</v>
          </cell>
          <cell r="U35">
            <v>67</v>
          </cell>
          <cell r="V35">
            <v>38</v>
          </cell>
          <cell r="W35">
            <v>38</v>
          </cell>
        </row>
        <row r="36">
          <cell r="C36" t="str">
            <v>35</v>
          </cell>
          <cell r="D36">
            <v>5</v>
          </cell>
          <cell r="E36">
            <v>185</v>
          </cell>
          <cell r="F36">
            <v>47</v>
          </cell>
          <cell r="G36">
            <v>60</v>
          </cell>
          <cell r="H36">
            <v>37</v>
          </cell>
          <cell r="I36">
            <v>69</v>
          </cell>
          <cell r="J36">
            <v>53</v>
          </cell>
          <cell r="K36">
            <v>53</v>
          </cell>
          <cell r="O36" t="str">
            <v>35</v>
          </cell>
          <cell r="P36">
            <v>5</v>
          </cell>
          <cell r="Q36">
            <v>352</v>
          </cell>
          <cell r="R36">
            <v>35</v>
          </cell>
          <cell r="S36">
            <v>47</v>
          </cell>
          <cell r="T36">
            <v>28</v>
          </cell>
          <cell r="U36">
            <v>66</v>
          </cell>
          <cell r="V36">
            <v>40</v>
          </cell>
          <cell r="W36">
            <v>40</v>
          </cell>
        </row>
        <row r="37">
          <cell r="C37" t="str">
            <v>36</v>
          </cell>
          <cell r="D37">
            <v>5</v>
          </cell>
          <cell r="E37">
            <v>122</v>
          </cell>
          <cell r="F37">
            <v>47</v>
          </cell>
          <cell r="G37">
            <v>59</v>
          </cell>
          <cell r="H37">
            <v>38</v>
          </cell>
          <cell r="I37">
            <v>69</v>
          </cell>
          <cell r="J37">
            <v>52</v>
          </cell>
          <cell r="K37">
            <v>52</v>
          </cell>
          <cell r="O37" t="str">
            <v>36</v>
          </cell>
          <cell r="P37">
            <v>5</v>
          </cell>
          <cell r="Q37">
            <v>275</v>
          </cell>
          <cell r="R37">
            <v>37</v>
          </cell>
          <cell r="S37">
            <v>48</v>
          </cell>
          <cell r="T37">
            <v>30</v>
          </cell>
          <cell r="U37">
            <v>66</v>
          </cell>
          <cell r="V37">
            <v>42</v>
          </cell>
          <cell r="W37">
            <v>42</v>
          </cell>
        </row>
        <row r="38">
          <cell r="C38" t="str">
            <v>37</v>
          </cell>
          <cell r="D38">
            <v>5</v>
          </cell>
          <cell r="E38">
            <v>64</v>
          </cell>
          <cell r="F38">
            <v>47</v>
          </cell>
          <cell r="G38">
            <v>58.5</v>
          </cell>
          <cell r="H38">
            <v>38</v>
          </cell>
          <cell r="I38">
            <v>69</v>
          </cell>
          <cell r="J38">
            <v>51.5</v>
          </cell>
          <cell r="K38">
            <v>51</v>
          </cell>
          <cell r="O38" t="str">
            <v>37</v>
          </cell>
          <cell r="P38">
            <v>5</v>
          </cell>
          <cell r="Q38">
            <v>121</v>
          </cell>
          <cell r="R38">
            <v>36</v>
          </cell>
          <cell r="S38">
            <v>47</v>
          </cell>
          <cell r="T38">
            <v>30</v>
          </cell>
          <cell r="U38">
            <v>66</v>
          </cell>
          <cell r="V38">
            <v>41</v>
          </cell>
          <cell r="W38">
            <v>41</v>
          </cell>
        </row>
        <row r="39">
          <cell r="C39" t="str">
            <v>60</v>
          </cell>
          <cell r="D39">
            <v>5</v>
          </cell>
          <cell r="E39">
            <v>750</v>
          </cell>
          <cell r="F39">
            <v>46</v>
          </cell>
          <cell r="G39">
            <v>57</v>
          </cell>
          <cell r="H39">
            <v>35</v>
          </cell>
          <cell r="I39">
            <v>68</v>
          </cell>
          <cell r="J39">
            <v>51</v>
          </cell>
          <cell r="K39">
            <v>51</v>
          </cell>
          <cell r="O39" t="str">
            <v>60</v>
          </cell>
          <cell r="P39">
            <v>5</v>
          </cell>
          <cell r="Q39">
            <v>1585</v>
          </cell>
          <cell r="R39">
            <v>36</v>
          </cell>
          <cell r="S39">
            <v>48</v>
          </cell>
          <cell r="T39">
            <v>28</v>
          </cell>
          <cell r="U39">
            <v>67</v>
          </cell>
          <cell r="V39">
            <v>41</v>
          </cell>
          <cell r="W39">
            <v>41</v>
          </cell>
        </row>
        <row r="40">
          <cell r="C40" t="str">
            <v>61</v>
          </cell>
          <cell r="D40">
            <v>5</v>
          </cell>
          <cell r="E40">
            <v>531</v>
          </cell>
          <cell r="F40">
            <v>46</v>
          </cell>
          <cell r="G40">
            <v>56</v>
          </cell>
          <cell r="H40">
            <v>34</v>
          </cell>
          <cell r="I40">
            <v>70</v>
          </cell>
          <cell r="J40">
            <v>50</v>
          </cell>
          <cell r="K40">
            <v>50</v>
          </cell>
          <cell r="O40" t="str">
            <v>61</v>
          </cell>
          <cell r="P40">
            <v>5</v>
          </cell>
          <cell r="Q40">
            <v>1210</v>
          </cell>
          <cell r="R40">
            <v>36</v>
          </cell>
          <cell r="S40">
            <v>49</v>
          </cell>
          <cell r="T40">
            <v>28</v>
          </cell>
          <cell r="U40">
            <v>66</v>
          </cell>
          <cell r="V40">
            <v>43</v>
          </cell>
          <cell r="W40">
            <v>43</v>
          </cell>
        </row>
        <row r="41">
          <cell r="C41" t="str">
            <v>62</v>
          </cell>
          <cell r="D41">
            <v>5</v>
          </cell>
          <cell r="E41">
            <v>384</v>
          </cell>
          <cell r="F41">
            <v>46</v>
          </cell>
          <cell r="G41">
            <v>58</v>
          </cell>
          <cell r="H41">
            <v>33</v>
          </cell>
          <cell r="I41">
            <v>71</v>
          </cell>
          <cell r="J41">
            <v>51</v>
          </cell>
          <cell r="K41">
            <v>51</v>
          </cell>
          <cell r="O41" t="str">
            <v>62</v>
          </cell>
          <cell r="P41">
            <v>5</v>
          </cell>
          <cell r="Q41">
            <v>712</v>
          </cell>
          <cell r="R41">
            <v>36</v>
          </cell>
          <cell r="S41">
            <v>47</v>
          </cell>
          <cell r="T41">
            <v>28</v>
          </cell>
          <cell r="U41">
            <v>69</v>
          </cell>
          <cell r="V41">
            <v>41</v>
          </cell>
          <cell r="W41">
            <v>41</v>
          </cell>
        </row>
        <row r="42">
          <cell r="C42" t="str">
            <v>63</v>
          </cell>
          <cell r="D42">
            <v>5</v>
          </cell>
          <cell r="E42">
            <v>557</v>
          </cell>
          <cell r="F42">
            <v>46</v>
          </cell>
          <cell r="G42">
            <v>56</v>
          </cell>
          <cell r="H42">
            <v>35</v>
          </cell>
          <cell r="I42">
            <v>69</v>
          </cell>
          <cell r="J42">
            <v>50</v>
          </cell>
          <cell r="K42">
            <v>50</v>
          </cell>
          <cell r="O42" t="str">
            <v>63</v>
          </cell>
          <cell r="P42">
            <v>5</v>
          </cell>
          <cell r="Q42">
            <v>1166</v>
          </cell>
          <cell r="R42">
            <v>36</v>
          </cell>
          <cell r="S42">
            <v>48</v>
          </cell>
          <cell r="T42">
            <v>28</v>
          </cell>
          <cell r="U42">
            <v>69</v>
          </cell>
          <cell r="V42">
            <v>41</v>
          </cell>
          <cell r="W42">
            <v>41</v>
          </cell>
        </row>
        <row r="43">
          <cell r="C43" t="str">
            <v>64</v>
          </cell>
          <cell r="D43">
            <v>5</v>
          </cell>
          <cell r="E43">
            <v>298</v>
          </cell>
          <cell r="F43">
            <v>48</v>
          </cell>
          <cell r="G43">
            <v>59</v>
          </cell>
          <cell r="H43">
            <v>37</v>
          </cell>
          <cell r="I43">
            <v>68</v>
          </cell>
          <cell r="J43">
            <v>53</v>
          </cell>
          <cell r="K43">
            <v>53</v>
          </cell>
          <cell r="O43" t="str">
            <v>64</v>
          </cell>
          <cell r="P43">
            <v>5</v>
          </cell>
          <cell r="Q43">
            <v>789</v>
          </cell>
          <cell r="R43">
            <v>38</v>
          </cell>
          <cell r="S43">
            <v>50</v>
          </cell>
          <cell r="T43">
            <v>29</v>
          </cell>
          <cell r="U43">
            <v>67</v>
          </cell>
          <cell r="V43">
            <v>43</v>
          </cell>
          <cell r="W43">
            <v>43</v>
          </cell>
        </row>
        <row r="44">
          <cell r="C44" t="str">
            <v>65</v>
          </cell>
          <cell r="D44">
            <v>5</v>
          </cell>
          <cell r="E44">
            <v>263</v>
          </cell>
          <cell r="F44">
            <v>48</v>
          </cell>
          <cell r="G44">
            <v>58</v>
          </cell>
          <cell r="H44">
            <v>38</v>
          </cell>
          <cell r="I44">
            <v>68</v>
          </cell>
          <cell r="J44">
            <v>52</v>
          </cell>
          <cell r="K44">
            <v>52</v>
          </cell>
          <cell r="O44" t="str">
            <v>65</v>
          </cell>
          <cell r="P44">
            <v>5</v>
          </cell>
          <cell r="Q44">
            <v>732</v>
          </cell>
          <cell r="R44">
            <v>38</v>
          </cell>
          <cell r="S44">
            <v>48.5</v>
          </cell>
          <cell r="T44">
            <v>29</v>
          </cell>
          <cell r="U44">
            <v>67</v>
          </cell>
          <cell r="V44">
            <v>43</v>
          </cell>
          <cell r="W44">
            <v>43</v>
          </cell>
        </row>
        <row r="45">
          <cell r="C45" t="str">
            <v>66</v>
          </cell>
          <cell r="D45">
            <v>5</v>
          </cell>
          <cell r="E45">
            <v>218</v>
          </cell>
          <cell r="F45">
            <v>48</v>
          </cell>
          <cell r="G45">
            <v>57</v>
          </cell>
          <cell r="H45">
            <v>35</v>
          </cell>
          <cell r="I45">
            <v>69</v>
          </cell>
          <cell r="J45">
            <v>52</v>
          </cell>
          <cell r="K45">
            <v>52</v>
          </cell>
          <cell r="O45" t="str">
            <v>66</v>
          </cell>
          <cell r="P45">
            <v>5</v>
          </cell>
          <cell r="Q45">
            <v>551</v>
          </cell>
          <cell r="R45">
            <v>38</v>
          </cell>
          <cell r="S45">
            <v>48</v>
          </cell>
          <cell r="T45">
            <v>28</v>
          </cell>
          <cell r="U45">
            <v>69</v>
          </cell>
          <cell r="V45">
            <v>44</v>
          </cell>
          <cell r="W45">
            <v>44</v>
          </cell>
        </row>
        <row r="46">
          <cell r="C46" t="str">
            <v>67</v>
          </cell>
          <cell r="D46">
            <v>5</v>
          </cell>
          <cell r="E46">
            <v>185</v>
          </cell>
          <cell r="F46">
            <v>45</v>
          </cell>
          <cell r="G46">
            <v>56</v>
          </cell>
          <cell r="H46">
            <v>36</v>
          </cell>
          <cell r="I46">
            <v>68</v>
          </cell>
          <cell r="J46">
            <v>50</v>
          </cell>
          <cell r="K46">
            <v>50</v>
          </cell>
          <cell r="O46" t="str">
            <v>67</v>
          </cell>
          <cell r="P46">
            <v>5</v>
          </cell>
          <cell r="Q46">
            <v>514</v>
          </cell>
          <cell r="R46">
            <v>36</v>
          </cell>
          <cell r="S46">
            <v>46</v>
          </cell>
          <cell r="T46">
            <v>29</v>
          </cell>
          <cell r="U46">
            <v>68</v>
          </cell>
          <cell r="V46">
            <v>42</v>
          </cell>
          <cell r="W46">
            <v>42</v>
          </cell>
        </row>
        <row r="47">
          <cell r="C47" t="str">
            <v>68</v>
          </cell>
          <cell r="D47">
            <v>5</v>
          </cell>
          <cell r="E47">
            <v>145</v>
          </cell>
          <cell r="F47">
            <v>46</v>
          </cell>
          <cell r="G47">
            <v>56</v>
          </cell>
          <cell r="H47">
            <v>38</v>
          </cell>
          <cell r="I47">
            <v>68</v>
          </cell>
          <cell r="J47">
            <v>50</v>
          </cell>
          <cell r="K47">
            <v>50</v>
          </cell>
          <cell r="O47" t="str">
            <v>68</v>
          </cell>
          <cell r="P47">
            <v>5</v>
          </cell>
          <cell r="Q47">
            <v>357</v>
          </cell>
          <cell r="R47">
            <v>38</v>
          </cell>
          <cell r="S47">
            <v>49</v>
          </cell>
          <cell r="T47">
            <v>28</v>
          </cell>
          <cell r="U47">
            <v>66</v>
          </cell>
          <cell r="V47">
            <v>43</v>
          </cell>
          <cell r="W47">
            <v>43</v>
          </cell>
        </row>
        <row r="48">
          <cell r="C48" t="str">
            <v>69</v>
          </cell>
          <cell r="D48">
            <v>5</v>
          </cell>
          <cell r="E48">
            <v>115</v>
          </cell>
          <cell r="F48">
            <v>47</v>
          </cell>
          <cell r="G48">
            <v>58</v>
          </cell>
          <cell r="H48">
            <v>35</v>
          </cell>
          <cell r="I48">
            <v>68</v>
          </cell>
          <cell r="J48">
            <v>51</v>
          </cell>
          <cell r="K48">
            <v>51</v>
          </cell>
          <cell r="O48" t="str">
            <v>69</v>
          </cell>
          <cell r="P48">
            <v>5</v>
          </cell>
          <cell r="Q48">
            <v>286</v>
          </cell>
          <cell r="R48">
            <v>38</v>
          </cell>
          <cell r="S48">
            <v>48</v>
          </cell>
          <cell r="T48">
            <v>30</v>
          </cell>
          <cell r="U48">
            <v>69</v>
          </cell>
          <cell r="V48">
            <v>43</v>
          </cell>
          <cell r="W48">
            <v>43</v>
          </cell>
        </row>
        <row r="49">
          <cell r="C49" t="str">
            <v>70</v>
          </cell>
          <cell r="D49">
            <v>5</v>
          </cell>
          <cell r="E49">
            <v>170</v>
          </cell>
          <cell r="F49">
            <v>54</v>
          </cell>
          <cell r="G49">
            <v>63</v>
          </cell>
          <cell r="H49">
            <v>40</v>
          </cell>
          <cell r="I49">
            <v>67</v>
          </cell>
          <cell r="J49">
            <v>58.5</v>
          </cell>
          <cell r="K49">
            <v>58</v>
          </cell>
          <cell r="O49" t="str">
            <v>70</v>
          </cell>
          <cell r="P49">
            <v>5</v>
          </cell>
          <cell r="Q49">
            <v>480</v>
          </cell>
          <cell r="R49">
            <v>42</v>
          </cell>
          <cell r="S49">
            <v>57</v>
          </cell>
          <cell r="T49">
            <v>29</v>
          </cell>
          <cell r="U49">
            <v>68</v>
          </cell>
          <cell r="V49">
            <v>50</v>
          </cell>
          <cell r="W49">
            <v>50</v>
          </cell>
        </row>
        <row r="50">
          <cell r="C50" t="str">
            <v>71</v>
          </cell>
          <cell r="D50">
            <v>5</v>
          </cell>
          <cell r="E50">
            <v>180</v>
          </cell>
          <cell r="F50">
            <v>50</v>
          </cell>
          <cell r="G50">
            <v>62</v>
          </cell>
          <cell r="H50">
            <v>38</v>
          </cell>
          <cell r="I50">
            <v>69</v>
          </cell>
          <cell r="J50">
            <v>57</v>
          </cell>
          <cell r="K50">
            <v>57</v>
          </cell>
          <cell r="O50" t="str">
            <v>71</v>
          </cell>
          <cell r="P50">
            <v>5</v>
          </cell>
          <cell r="Q50">
            <v>610</v>
          </cell>
          <cell r="R50">
            <v>39</v>
          </cell>
          <cell r="S50">
            <v>54</v>
          </cell>
          <cell r="T50">
            <v>30</v>
          </cell>
          <cell r="U50">
            <v>67</v>
          </cell>
          <cell r="V50">
            <v>45.5</v>
          </cell>
          <cell r="W50">
            <v>45</v>
          </cell>
        </row>
        <row r="51">
          <cell r="C51" t="str">
            <v>72</v>
          </cell>
          <cell r="D51">
            <v>5</v>
          </cell>
          <cell r="E51">
            <v>23</v>
          </cell>
          <cell r="F51">
            <v>48</v>
          </cell>
          <cell r="G51">
            <v>64</v>
          </cell>
          <cell r="H51">
            <v>44</v>
          </cell>
          <cell r="I51">
            <v>69</v>
          </cell>
          <cell r="J51">
            <v>56</v>
          </cell>
          <cell r="K51">
            <v>56</v>
          </cell>
          <cell r="O51" t="str">
            <v>72</v>
          </cell>
          <cell r="P51">
            <v>5</v>
          </cell>
          <cell r="Q51">
            <v>59</v>
          </cell>
          <cell r="R51">
            <v>41</v>
          </cell>
          <cell r="S51">
            <v>51</v>
          </cell>
          <cell r="T51">
            <v>32</v>
          </cell>
          <cell r="U51">
            <v>67</v>
          </cell>
          <cell r="V51">
            <v>45</v>
          </cell>
          <cell r="W51">
            <v>45</v>
          </cell>
        </row>
        <row r="52">
          <cell r="C52" t="str">
            <v>73</v>
          </cell>
          <cell r="D52">
            <v>5</v>
          </cell>
          <cell r="E52">
            <v>26</v>
          </cell>
          <cell r="F52">
            <v>54</v>
          </cell>
          <cell r="G52">
            <v>63</v>
          </cell>
          <cell r="H52">
            <v>42</v>
          </cell>
          <cell r="I52">
            <v>68</v>
          </cell>
          <cell r="J52">
            <v>60</v>
          </cell>
          <cell r="K52">
            <v>60</v>
          </cell>
          <cell r="O52" t="str">
            <v>73</v>
          </cell>
          <cell r="P52">
            <v>5</v>
          </cell>
          <cell r="Q52">
            <v>32</v>
          </cell>
          <cell r="R52">
            <v>39</v>
          </cell>
          <cell r="S52">
            <v>57</v>
          </cell>
          <cell r="T52">
            <v>29</v>
          </cell>
          <cell r="U52">
            <v>68</v>
          </cell>
          <cell r="V52">
            <v>48</v>
          </cell>
          <cell r="W52">
            <v>48</v>
          </cell>
        </row>
        <row r="53">
          <cell r="C53" t="str">
            <v>74</v>
          </cell>
          <cell r="D53">
            <v>5</v>
          </cell>
          <cell r="E53">
            <v>166</v>
          </cell>
          <cell r="F53">
            <v>46</v>
          </cell>
          <cell r="G53">
            <v>59</v>
          </cell>
          <cell r="H53">
            <v>36</v>
          </cell>
          <cell r="I53">
            <v>70</v>
          </cell>
          <cell r="J53">
            <v>52</v>
          </cell>
          <cell r="K53">
            <v>52</v>
          </cell>
          <cell r="O53" t="str">
            <v>74</v>
          </cell>
          <cell r="P53">
            <v>5</v>
          </cell>
          <cell r="Q53">
            <v>618</v>
          </cell>
          <cell r="R53">
            <v>37</v>
          </cell>
          <cell r="S53">
            <v>49</v>
          </cell>
          <cell r="T53">
            <v>28</v>
          </cell>
          <cell r="U53">
            <v>68</v>
          </cell>
          <cell r="V53">
            <v>43</v>
          </cell>
          <cell r="W53">
            <v>43</v>
          </cell>
        </row>
        <row r="54">
          <cell r="C54" t="str">
            <v>76</v>
          </cell>
          <cell r="D54">
            <v>5</v>
          </cell>
          <cell r="E54">
            <v>18</v>
          </cell>
          <cell r="F54">
            <v>55</v>
          </cell>
          <cell r="G54">
            <v>65</v>
          </cell>
          <cell r="H54">
            <v>46</v>
          </cell>
          <cell r="I54">
            <v>68</v>
          </cell>
          <cell r="J54">
            <v>58</v>
          </cell>
          <cell r="K54">
            <v>58</v>
          </cell>
          <cell r="O54" t="str">
            <v>76</v>
          </cell>
          <cell r="P54">
            <v>5</v>
          </cell>
          <cell r="Q54">
            <v>13</v>
          </cell>
          <cell r="R54">
            <v>43</v>
          </cell>
          <cell r="S54">
            <v>50</v>
          </cell>
          <cell r="T54">
            <v>39</v>
          </cell>
          <cell r="U54">
            <v>58</v>
          </cell>
          <cell r="V54">
            <v>50</v>
          </cell>
          <cell r="W54">
            <v>50</v>
          </cell>
        </row>
        <row r="55">
          <cell r="C55" t="str">
            <v>77</v>
          </cell>
          <cell r="D55">
            <v>5</v>
          </cell>
          <cell r="E55">
            <v>16</v>
          </cell>
          <cell r="F55">
            <v>51</v>
          </cell>
          <cell r="G55">
            <v>59.5</v>
          </cell>
          <cell r="H55">
            <v>46</v>
          </cell>
          <cell r="I55">
            <v>67</v>
          </cell>
          <cell r="J55">
            <v>54.5</v>
          </cell>
          <cell r="K55">
            <v>54</v>
          </cell>
          <cell r="O55" t="str">
            <v>77</v>
          </cell>
          <cell r="P55">
            <v>5</v>
          </cell>
          <cell r="Q55">
            <v>7</v>
          </cell>
          <cell r="R55">
            <v>37</v>
          </cell>
          <cell r="S55">
            <v>50</v>
          </cell>
          <cell r="T55">
            <v>36</v>
          </cell>
          <cell r="U55">
            <v>55</v>
          </cell>
          <cell r="V55">
            <v>41</v>
          </cell>
          <cell r="W55">
            <v>41</v>
          </cell>
        </row>
        <row r="56">
          <cell r="C56" t="str">
            <v>85</v>
          </cell>
          <cell r="D56">
            <v>5</v>
          </cell>
          <cell r="E56">
            <v>139</v>
          </cell>
          <cell r="F56">
            <v>48</v>
          </cell>
          <cell r="G56">
            <v>62</v>
          </cell>
          <cell r="H56">
            <v>39</v>
          </cell>
          <cell r="I56">
            <v>69</v>
          </cell>
          <cell r="J56">
            <v>56</v>
          </cell>
          <cell r="K56">
            <v>56</v>
          </cell>
          <cell r="O56" t="str">
            <v>85</v>
          </cell>
          <cell r="P56">
            <v>5</v>
          </cell>
          <cell r="Q56">
            <v>380</v>
          </cell>
          <cell r="R56">
            <v>37</v>
          </cell>
          <cell r="S56">
            <v>54</v>
          </cell>
          <cell r="T56">
            <v>27</v>
          </cell>
          <cell r="U56">
            <v>70</v>
          </cell>
          <cell r="V56">
            <v>43</v>
          </cell>
          <cell r="W56">
            <v>43</v>
          </cell>
        </row>
        <row r="57">
          <cell r="C57" t="str">
            <v>86</v>
          </cell>
          <cell r="D57">
            <v>5</v>
          </cell>
          <cell r="E57">
            <v>252</v>
          </cell>
          <cell r="F57">
            <v>48</v>
          </cell>
          <cell r="G57">
            <v>62</v>
          </cell>
          <cell r="H57">
            <v>37</v>
          </cell>
          <cell r="I57">
            <v>69</v>
          </cell>
          <cell r="J57">
            <v>54</v>
          </cell>
          <cell r="K57">
            <v>54</v>
          </cell>
          <cell r="O57" t="str">
            <v>86</v>
          </cell>
          <cell r="P57">
            <v>5</v>
          </cell>
          <cell r="Q57">
            <v>453</v>
          </cell>
          <cell r="R57">
            <v>37</v>
          </cell>
          <cell r="S57">
            <v>50</v>
          </cell>
          <cell r="T57">
            <v>29</v>
          </cell>
          <cell r="U57">
            <v>68</v>
          </cell>
          <cell r="V57">
            <v>42</v>
          </cell>
          <cell r="W57">
            <v>42</v>
          </cell>
        </row>
        <row r="58">
          <cell r="C58" t="str">
            <v>87</v>
          </cell>
          <cell r="D58">
            <v>5</v>
          </cell>
          <cell r="E58">
            <v>191</v>
          </cell>
          <cell r="F58">
            <v>49</v>
          </cell>
          <cell r="G58">
            <v>62</v>
          </cell>
          <cell r="H58">
            <v>35</v>
          </cell>
          <cell r="I58">
            <v>69</v>
          </cell>
          <cell r="J58">
            <v>54</v>
          </cell>
          <cell r="K58">
            <v>54</v>
          </cell>
          <cell r="O58" t="str">
            <v>87</v>
          </cell>
          <cell r="P58">
            <v>5</v>
          </cell>
          <cell r="Q58">
            <v>397</v>
          </cell>
          <cell r="R58">
            <v>38</v>
          </cell>
          <cell r="S58">
            <v>53</v>
          </cell>
          <cell r="T58">
            <v>30</v>
          </cell>
          <cell r="U58">
            <v>68</v>
          </cell>
          <cell r="V58">
            <v>44</v>
          </cell>
          <cell r="W58">
            <v>44</v>
          </cell>
        </row>
        <row r="68">
          <cell r="B68" t="str">
            <v>01</v>
          </cell>
          <cell r="C68">
            <v>3</v>
          </cell>
          <cell r="D68">
            <v>2411</v>
          </cell>
          <cell r="E68">
            <v>38</v>
          </cell>
          <cell r="F68">
            <v>51</v>
          </cell>
          <cell r="G68">
            <v>28</v>
          </cell>
          <cell r="H68">
            <v>69</v>
          </cell>
          <cell r="I68">
            <v>44</v>
          </cell>
          <cell r="J68">
            <v>44</v>
          </cell>
        </row>
        <row r="69">
          <cell r="B69" t="str">
            <v>02</v>
          </cell>
          <cell r="C69">
            <v>3</v>
          </cell>
          <cell r="D69">
            <v>2838</v>
          </cell>
          <cell r="E69">
            <v>37</v>
          </cell>
          <cell r="F69">
            <v>51</v>
          </cell>
          <cell r="G69">
            <v>28</v>
          </cell>
          <cell r="H69">
            <v>70</v>
          </cell>
          <cell r="I69">
            <v>44</v>
          </cell>
          <cell r="J69">
            <v>45.200140944327003</v>
          </cell>
        </row>
        <row r="70">
          <cell r="B70" t="str">
            <v>03</v>
          </cell>
          <cell r="C70">
            <v>3</v>
          </cell>
          <cell r="D70">
            <v>4370</v>
          </cell>
          <cell r="E70">
            <v>40</v>
          </cell>
          <cell r="F70">
            <v>55</v>
          </cell>
          <cell r="G70">
            <v>27</v>
          </cell>
          <cell r="H70">
            <v>69</v>
          </cell>
          <cell r="I70">
            <v>47</v>
          </cell>
          <cell r="J70">
            <v>47.753546910755098</v>
          </cell>
        </row>
        <row r="71">
          <cell r="B71" t="str">
            <v>04</v>
          </cell>
          <cell r="C71">
            <v>3</v>
          </cell>
          <cell r="D71">
            <v>4364</v>
          </cell>
          <cell r="E71">
            <v>39</v>
          </cell>
          <cell r="F71">
            <v>52</v>
          </cell>
          <cell r="G71">
            <v>28</v>
          </cell>
          <cell r="H71">
            <v>69</v>
          </cell>
          <cell r="I71">
            <v>45</v>
          </cell>
          <cell r="J71">
            <v>45.8982584784601</v>
          </cell>
        </row>
        <row r="72">
          <cell r="B72" t="str">
            <v>05</v>
          </cell>
          <cell r="C72">
            <v>3</v>
          </cell>
          <cell r="D72">
            <v>4481</v>
          </cell>
          <cell r="E72">
            <v>35</v>
          </cell>
          <cell r="F72">
            <v>49</v>
          </cell>
          <cell r="G72">
            <v>25</v>
          </cell>
          <cell r="H72">
            <v>69</v>
          </cell>
          <cell r="I72">
            <v>42</v>
          </cell>
          <cell r="J72">
            <v>43.158223610801201</v>
          </cell>
        </row>
        <row r="73">
          <cell r="B73" t="str">
            <v>06</v>
          </cell>
          <cell r="C73">
            <v>3</v>
          </cell>
          <cell r="D73">
            <v>1509</v>
          </cell>
          <cell r="E73">
            <v>36</v>
          </cell>
          <cell r="F73">
            <v>47</v>
          </cell>
          <cell r="G73">
            <v>28</v>
          </cell>
          <cell r="H73">
            <v>67</v>
          </cell>
          <cell r="I73">
            <v>41</v>
          </cell>
          <cell r="J73">
            <v>42.0092776673294</v>
          </cell>
        </row>
        <row r="74">
          <cell r="B74" t="str">
            <v>07</v>
          </cell>
          <cell r="C74">
            <v>3</v>
          </cell>
          <cell r="D74">
            <v>2160</v>
          </cell>
          <cell r="E74">
            <v>36</v>
          </cell>
          <cell r="F74">
            <v>46</v>
          </cell>
          <cell r="G74">
            <v>26</v>
          </cell>
          <cell r="H74">
            <v>70</v>
          </cell>
          <cell r="I74">
            <v>40</v>
          </cell>
          <cell r="J74">
            <v>41.621759259259299</v>
          </cell>
        </row>
        <row r="75">
          <cell r="B75" t="str">
            <v>08</v>
          </cell>
          <cell r="C75">
            <v>3</v>
          </cell>
          <cell r="D75">
            <v>868</v>
          </cell>
          <cell r="E75">
            <v>36</v>
          </cell>
          <cell r="F75">
            <v>47</v>
          </cell>
          <cell r="G75">
            <v>28</v>
          </cell>
          <cell r="H75">
            <v>67</v>
          </cell>
          <cell r="I75">
            <v>41</v>
          </cell>
          <cell r="J75">
            <v>42.108294930875601</v>
          </cell>
        </row>
        <row r="76">
          <cell r="B76" t="str">
            <v>09</v>
          </cell>
          <cell r="C76">
            <v>3</v>
          </cell>
          <cell r="D76">
            <v>4673</v>
          </cell>
          <cell r="E76">
            <v>36</v>
          </cell>
          <cell r="F76">
            <v>48</v>
          </cell>
          <cell r="G76">
            <v>28</v>
          </cell>
          <cell r="H76">
            <v>69</v>
          </cell>
          <cell r="I76">
            <v>41</v>
          </cell>
          <cell r="J76">
            <v>42.742777658891498</v>
          </cell>
        </row>
        <row r="77">
          <cell r="B77" t="str">
            <v>10</v>
          </cell>
          <cell r="C77">
            <v>3</v>
          </cell>
          <cell r="D77">
            <v>3229</v>
          </cell>
          <cell r="E77">
            <v>38</v>
          </cell>
          <cell r="F77">
            <v>49</v>
          </cell>
          <cell r="G77">
            <v>28</v>
          </cell>
          <cell r="H77">
            <v>69</v>
          </cell>
          <cell r="I77">
            <v>43</v>
          </cell>
          <cell r="J77">
            <v>44.034995354598898</v>
          </cell>
        </row>
        <row r="78">
          <cell r="B78" t="str">
            <v>11</v>
          </cell>
          <cell r="C78">
            <v>3</v>
          </cell>
          <cell r="D78">
            <v>1230</v>
          </cell>
          <cell r="E78">
            <v>37</v>
          </cell>
          <cell r="F78">
            <v>52</v>
          </cell>
          <cell r="G78">
            <v>27</v>
          </cell>
          <cell r="H78">
            <v>70</v>
          </cell>
          <cell r="I78">
            <v>43</v>
          </cell>
          <cell r="J78">
            <v>45.381300813008103</v>
          </cell>
        </row>
        <row r="79">
          <cell r="B79" t="str">
            <v>12</v>
          </cell>
          <cell r="C79">
            <v>3</v>
          </cell>
          <cell r="D79">
            <v>1799</v>
          </cell>
          <cell r="E79">
            <v>39</v>
          </cell>
          <cell r="F79">
            <v>54</v>
          </cell>
          <cell r="G79">
            <v>28</v>
          </cell>
          <cell r="H79">
            <v>68</v>
          </cell>
          <cell r="I79">
            <v>46</v>
          </cell>
          <cell r="J79">
            <v>46.533073929961098</v>
          </cell>
        </row>
        <row r="80">
          <cell r="B80" t="str">
            <v>Théologie</v>
          </cell>
          <cell r="C80">
            <v>3</v>
          </cell>
          <cell r="D80">
            <v>20</v>
          </cell>
          <cell r="E80">
            <v>41</v>
          </cell>
          <cell r="F80">
            <v>50</v>
          </cell>
          <cell r="G80">
            <v>36</v>
          </cell>
          <cell r="H80">
            <v>58</v>
          </cell>
          <cell r="I80">
            <v>48</v>
          </cell>
          <cell r="J80">
            <v>46.5</v>
          </cell>
        </row>
        <row r="81">
          <cell r="B81" t="str">
            <v>01</v>
          </cell>
          <cell r="C81">
            <v>3</v>
          </cell>
          <cell r="D81">
            <v>1344</v>
          </cell>
          <cell r="E81">
            <v>43</v>
          </cell>
          <cell r="F81">
            <v>61</v>
          </cell>
          <cell r="G81">
            <v>31</v>
          </cell>
          <cell r="H81">
            <v>70</v>
          </cell>
          <cell r="I81">
            <v>50</v>
          </cell>
          <cell r="J81">
            <v>51.073660714285701</v>
          </cell>
        </row>
        <row r="82">
          <cell r="B82" t="str">
            <v>02</v>
          </cell>
          <cell r="C82">
            <v>3</v>
          </cell>
          <cell r="D82">
            <v>966</v>
          </cell>
          <cell r="E82">
            <v>44</v>
          </cell>
          <cell r="F82">
            <v>61</v>
          </cell>
          <cell r="G82">
            <v>33</v>
          </cell>
          <cell r="H82">
            <v>70</v>
          </cell>
          <cell r="I82">
            <v>51</v>
          </cell>
          <cell r="J82">
            <v>52.257763975155299</v>
          </cell>
        </row>
        <row r="83">
          <cell r="B83" t="str">
            <v>03</v>
          </cell>
          <cell r="C83">
            <v>3</v>
          </cell>
          <cell r="D83">
            <v>1762</v>
          </cell>
          <cell r="E83">
            <v>51</v>
          </cell>
          <cell r="F83">
            <v>62</v>
          </cell>
          <cell r="G83">
            <v>37</v>
          </cell>
          <cell r="H83">
            <v>70</v>
          </cell>
          <cell r="I83">
            <v>57</v>
          </cell>
          <cell r="J83">
            <v>56.225312145289401</v>
          </cell>
        </row>
        <row r="84">
          <cell r="B84" t="str">
            <v>04</v>
          </cell>
          <cell r="C84">
            <v>3</v>
          </cell>
          <cell r="D84">
            <v>2085</v>
          </cell>
          <cell r="E84">
            <v>50</v>
          </cell>
          <cell r="F84">
            <v>62</v>
          </cell>
          <cell r="G84">
            <v>36</v>
          </cell>
          <cell r="H84">
            <v>70</v>
          </cell>
          <cell r="I84">
            <v>56</v>
          </cell>
          <cell r="J84">
            <v>55.648920863309399</v>
          </cell>
        </row>
        <row r="85">
          <cell r="B85" t="str">
            <v>05</v>
          </cell>
          <cell r="C85">
            <v>3</v>
          </cell>
          <cell r="D85">
            <v>2120</v>
          </cell>
          <cell r="E85">
            <v>45</v>
          </cell>
          <cell r="F85">
            <v>57</v>
          </cell>
          <cell r="G85">
            <v>32</v>
          </cell>
          <cell r="H85">
            <v>70</v>
          </cell>
          <cell r="I85">
            <v>50</v>
          </cell>
          <cell r="J85">
            <v>51.015566037735901</v>
          </cell>
        </row>
        <row r="86">
          <cell r="B86" t="str">
            <v>06</v>
          </cell>
          <cell r="C86">
            <v>3</v>
          </cell>
          <cell r="D86">
            <v>920</v>
          </cell>
          <cell r="E86">
            <v>46</v>
          </cell>
          <cell r="F86">
            <v>57</v>
          </cell>
          <cell r="G86">
            <v>35</v>
          </cell>
          <cell r="H86">
            <v>69</v>
          </cell>
          <cell r="I86">
            <v>50</v>
          </cell>
          <cell r="J86">
            <v>51.6576086956522</v>
          </cell>
        </row>
        <row r="87">
          <cell r="B87" t="str">
            <v>07</v>
          </cell>
          <cell r="C87">
            <v>3</v>
          </cell>
          <cell r="D87">
            <v>1059</v>
          </cell>
          <cell r="E87">
            <v>45</v>
          </cell>
          <cell r="F87">
            <v>55</v>
          </cell>
          <cell r="G87">
            <v>33</v>
          </cell>
          <cell r="H87">
            <v>69</v>
          </cell>
          <cell r="I87">
            <v>49</v>
          </cell>
          <cell r="J87">
            <v>50.733711048158597</v>
          </cell>
        </row>
        <row r="88">
          <cell r="B88" t="str">
            <v>08</v>
          </cell>
          <cell r="C88">
            <v>3</v>
          </cell>
          <cell r="D88">
            <v>442</v>
          </cell>
          <cell r="E88">
            <v>47</v>
          </cell>
          <cell r="F88">
            <v>59</v>
          </cell>
          <cell r="G88">
            <v>37</v>
          </cell>
          <cell r="H88">
            <v>70</v>
          </cell>
          <cell r="I88">
            <v>52</v>
          </cell>
          <cell r="J88">
            <v>52.823529411764703</v>
          </cell>
        </row>
        <row r="89">
          <cell r="B89" t="str">
            <v>09</v>
          </cell>
          <cell r="C89">
            <v>3</v>
          </cell>
          <cell r="D89">
            <v>2222</v>
          </cell>
          <cell r="E89">
            <v>46</v>
          </cell>
          <cell r="F89">
            <v>57</v>
          </cell>
          <cell r="G89">
            <v>33</v>
          </cell>
          <cell r="H89">
            <v>71</v>
          </cell>
          <cell r="I89">
            <v>51</v>
          </cell>
          <cell r="J89">
            <v>51.489198919891997</v>
          </cell>
        </row>
        <row r="90">
          <cell r="B90" t="str">
            <v>10</v>
          </cell>
          <cell r="C90">
            <v>3</v>
          </cell>
          <cell r="D90">
            <v>1224</v>
          </cell>
          <cell r="E90">
            <v>47</v>
          </cell>
          <cell r="F90">
            <v>57</v>
          </cell>
          <cell r="G90">
            <v>35</v>
          </cell>
          <cell r="H90">
            <v>69</v>
          </cell>
          <cell r="I90">
            <v>52</v>
          </cell>
          <cell r="J90">
            <v>52.513071895424801</v>
          </cell>
        </row>
        <row r="91">
          <cell r="B91" t="str">
            <v>11</v>
          </cell>
          <cell r="C91">
            <v>3</v>
          </cell>
          <cell r="D91">
            <v>582</v>
          </cell>
          <cell r="E91">
            <v>48</v>
          </cell>
          <cell r="F91">
            <v>62</v>
          </cell>
          <cell r="G91">
            <v>35</v>
          </cell>
          <cell r="H91">
            <v>69</v>
          </cell>
          <cell r="I91">
            <v>55</v>
          </cell>
          <cell r="J91">
            <v>54.774914089347099</v>
          </cell>
        </row>
        <row r="92">
          <cell r="B92" t="str">
            <v>12</v>
          </cell>
          <cell r="C92">
            <v>3</v>
          </cell>
          <cell r="D92">
            <v>565</v>
          </cell>
          <cell r="E92">
            <v>50</v>
          </cell>
          <cell r="F92">
            <v>62</v>
          </cell>
          <cell r="G92">
            <v>36</v>
          </cell>
          <cell r="H92">
            <v>70</v>
          </cell>
          <cell r="I92">
            <v>56</v>
          </cell>
          <cell r="J92">
            <v>55.739823008849598</v>
          </cell>
        </row>
        <row r="93">
          <cell r="B93" t="str">
            <v>Théologie</v>
          </cell>
          <cell r="C93">
            <v>3</v>
          </cell>
          <cell r="D93">
            <v>34</v>
          </cell>
          <cell r="E93">
            <v>52</v>
          </cell>
          <cell r="F93">
            <v>63</v>
          </cell>
          <cell r="G93">
            <v>46</v>
          </cell>
          <cell r="H93">
            <v>68</v>
          </cell>
          <cell r="I93">
            <v>56</v>
          </cell>
          <cell r="J93">
            <v>57.029411764705898</v>
          </cell>
        </row>
        <row r="96">
          <cell r="B96" t="str">
            <v>Droit</v>
          </cell>
          <cell r="C96">
            <v>3</v>
          </cell>
          <cell r="D96">
            <v>5249</v>
          </cell>
          <cell r="E96">
            <v>38</v>
          </cell>
          <cell r="F96">
            <v>51</v>
          </cell>
          <cell r="G96">
            <v>28</v>
          </cell>
          <cell r="H96">
            <v>70</v>
          </cell>
          <cell r="I96">
            <v>44</v>
          </cell>
          <cell r="J96">
            <v>45.281386930844</v>
          </cell>
        </row>
        <row r="97">
          <cell r="B97" t="str">
            <v>Lettres</v>
          </cell>
          <cell r="C97">
            <v>3</v>
          </cell>
          <cell r="D97">
            <v>10553</v>
          </cell>
          <cell r="E97">
            <v>39</v>
          </cell>
          <cell r="F97">
            <v>54</v>
          </cell>
          <cell r="G97">
            <v>27</v>
          </cell>
          <cell r="H97">
            <v>69</v>
          </cell>
          <cell r="I97">
            <v>46</v>
          </cell>
          <cell r="J97">
            <v>46.7758931109637</v>
          </cell>
        </row>
        <row r="98">
          <cell r="B98" t="str">
            <v>Sciences</v>
          </cell>
          <cell r="C98">
            <v>3</v>
          </cell>
          <cell r="D98">
            <v>16920</v>
          </cell>
          <cell r="E98">
            <v>36</v>
          </cell>
          <cell r="F98">
            <v>48</v>
          </cell>
          <cell r="G98">
            <v>25</v>
          </cell>
          <cell r="H98">
            <v>70</v>
          </cell>
          <cell r="I98">
            <v>42</v>
          </cell>
          <cell r="J98">
            <v>42.858333333333299</v>
          </cell>
        </row>
        <row r="99">
          <cell r="B99" t="str">
            <v>Pharmacie</v>
          </cell>
          <cell r="C99">
            <v>3</v>
          </cell>
          <cell r="D99">
            <v>1230</v>
          </cell>
          <cell r="E99">
            <v>37</v>
          </cell>
          <cell r="F99">
            <v>52</v>
          </cell>
          <cell r="G99">
            <v>27</v>
          </cell>
          <cell r="H99">
            <v>70</v>
          </cell>
          <cell r="I99">
            <v>43</v>
          </cell>
          <cell r="J99">
            <v>45.381300813008103</v>
          </cell>
        </row>
        <row r="100">
          <cell r="B100" t="str">
            <v>Droit</v>
          </cell>
          <cell r="C100">
            <v>3</v>
          </cell>
          <cell r="D100">
            <v>2310</v>
          </cell>
          <cell r="E100">
            <v>44</v>
          </cell>
          <cell r="F100">
            <v>61</v>
          </cell>
          <cell r="G100">
            <v>31</v>
          </cell>
          <cell r="H100">
            <v>70</v>
          </cell>
          <cell r="I100">
            <v>50</v>
          </cell>
          <cell r="J100">
            <v>51.568831168831203</v>
          </cell>
        </row>
        <row r="101">
          <cell r="B101" t="str">
            <v>Lettres</v>
          </cell>
          <cell r="C101">
            <v>3</v>
          </cell>
          <cell r="D101">
            <v>4446</v>
          </cell>
          <cell r="E101">
            <v>50</v>
          </cell>
          <cell r="F101">
            <v>62</v>
          </cell>
          <cell r="G101">
            <v>36</v>
          </cell>
          <cell r="H101">
            <v>70</v>
          </cell>
          <cell r="I101">
            <v>56</v>
          </cell>
          <cell r="J101">
            <v>55.899460188933901</v>
          </cell>
        </row>
        <row r="102">
          <cell r="B102" t="str">
            <v>Sciences</v>
          </cell>
          <cell r="C102">
            <v>3</v>
          </cell>
          <cell r="D102">
            <v>7987</v>
          </cell>
          <cell r="E102">
            <v>46</v>
          </cell>
          <cell r="F102">
            <v>57</v>
          </cell>
          <cell r="G102">
            <v>32</v>
          </cell>
          <cell r="H102">
            <v>71</v>
          </cell>
          <cell r="I102">
            <v>51</v>
          </cell>
          <cell r="J102">
            <v>51.513459371478703</v>
          </cell>
        </row>
        <row r="103">
          <cell r="B103" t="str">
            <v>Pharmacie</v>
          </cell>
          <cell r="C103">
            <v>3</v>
          </cell>
          <cell r="D103">
            <v>582</v>
          </cell>
          <cell r="E103">
            <v>48</v>
          </cell>
          <cell r="F103">
            <v>62</v>
          </cell>
          <cell r="G103">
            <v>35</v>
          </cell>
          <cell r="H103">
            <v>69</v>
          </cell>
          <cell r="I103">
            <v>55</v>
          </cell>
          <cell r="J103">
            <v>54.774914089347099</v>
          </cell>
        </row>
      </sheetData>
      <sheetData sheetId="14">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2</v>
          </cell>
          <cell r="C3" t="str">
            <v>3</v>
          </cell>
          <cell r="D3" t="str">
            <v>4</v>
          </cell>
          <cell r="E3" t="str">
            <v>5</v>
          </cell>
          <cell r="F3" t="str">
            <v>6</v>
          </cell>
          <cell r="G3" t="str">
            <v>7</v>
          </cell>
          <cell r="H3" t="str">
            <v>8</v>
          </cell>
          <cell r="I3" t="str">
            <v>9</v>
          </cell>
          <cell r="J3" t="str">
            <v>10</v>
          </cell>
          <cell r="K3" t="str">
            <v>11</v>
          </cell>
          <cell r="L3" t="str">
            <v>12</v>
          </cell>
          <cell r="M3" t="str">
            <v>13</v>
          </cell>
          <cell r="N3" t="str">
            <v>14</v>
          </cell>
          <cell r="O3" t="str">
            <v>15</v>
          </cell>
          <cell r="P3" t="str">
            <v>16</v>
          </cell>
          <cell r="Q3" t="str">
            <v>17</v>
          </cell>
          <cell r="R3" t="str">
            <v>18</v>
          </cell>
          <cell r="S3" t="str">
            <v>19</v>
          </cell>
          <cell r="T3" t="str">
            <v>20</v>
          </cell>
          <cell r="U3" t="str">
            <v>21</v>
          </cell>
        </row>
        <row r="4">
          <cell r="A4" t="str">
            <v>01</v>
          </cell>
          <cell r="B4">
            <v>3</v>
          </cell>
          <cell r="C4">
            <v>9</v>
          </cell>
          <cell r="D4">
            <v>0.25</v>
          </cell>
          <cell r="E4">
            <v>12</v>
          </cell>
          <cell r="F4">
            <v>4</v>
          </cell>
          <cell r="G4">
            <v>7</v>
          </cell>
          <cell r="H4">
            <v>0.36363636363636365</v>
          </cell>
          <cell r="I4">
            <v>11</v>
          </cell>
          <cell r="J4">
            <v>3</v>
          </cell>
          <cell r="K4">
            <v>6</v>
          </cell>
          <cell r="L4">
            <v>0.33333333333333331</v>
          </cell>
          <cell r="M4">
            <v>9</v>
          </cell>
          <cell r="N4">
            <v>3</v>
          </cell>
          <cell r="O4">
            <v>9</v>
          </cell>
          <cell r="P4">
            <v>0.25</v>
          </cell>
          <cell r="Q4">
            <v>12</v>
          </cell>
          <cell r="S4">
            <v>4</v>
          </cell>
          <cell r="T4">
            <v>0</v>
          </cell>
          <cell r="U4">
            <v>4</v>
          </cell>
        </row>
        <row r="5">
          <cell r="A5" t="str">
            <v>02</v>
          </cell>
          <cell r="B5">
            <v>2</v>
          </cell>
          <cell r="C5">
            <v>12</v>
          </cell>
          <cell r="D5">
            <v>0.14285714285714285</v>
          </cell>
          <cell r="E5">
            <v>14</v>
          </cell>
          <cell r="F5">
            <v>2</v>
          </cell>
          <cell r="G5">
            <v>2</v>
          </cell>
          <cell r="H5">
            <v>0.5</v>
          </cell>
          <cell r="I5">
            <v>4</v>
          </cell>
          <cell r="K5">
            <v>3</v>
          </cell>
          <cell r="L5">
            <v>0</v>
          </cell>
          <cell r="M5">
            <v>3</v>
          </cell>
          <cell r="O5">
            <v>3</v>
          </cell>
          <cell r="P5">
            <v>0</v>
          </cell>
          <cell r="Q5">
            <v>3</v>
          </cell>
          <cell r="R5">
            <v>2</v>
          </cell>
          <cell r="S5">
            <v>3</v>
          </cell>
          <cell r="T5">
            <v>0.4</v>
          </cell>
          <cell r="U5">
            <v>5</v>
          </cell>
        </row>
        <row r="6">
          <cell r="A6" t="str">
            <v>03</v>
          </cell>
          <cell r="G6">
            <v>1</v>
          </cell>
          <cell r="H6">
            <v>0</v>
          </cell>
          <cell r="I6">
            <v>1</v>
          </cell>
          <cell r="K6">
            <v>2</v>
          </cell>
          <cell r="L6">
            <v>0</v>
          </cell>
          <cell r="M6">
            <v>2</v>
          </cell>
          <cell r="O6">
            <v>1</v>
          </cell>
          <cell r="P6">
            <v>0</v>
          </cell>
          <cell r="Q6">
            <v>1</v>
          </cell>
        </row>
        <row r="7">
          <cell r="A7" t="str">
            <v>04</v>
          </cell>
          <cell r="B7">
            <v>3</v>
          </cell>
          <cell r="C7">
            <v>17</v>
          </cell>
          <cell r="D7">
            <v>0.15</v>
          </cell>
          <cell r="E7">
            <v>20</v>
          </cell>
          <cell r="F7">
            <v>3</v>
          </cell>
          <cell r="G7">
            <v>17</v>
          </cell>
          <cell r="H7">
            <v>0.15</v>
          </cell>
          <cell r="I7">
            <v>20</v>
          </cell>
          <cell r="J7">
            <v>5</v>
          </cell>
          <cell r="K7">
            <v>15</v>
          </cell>
          <cell r="L7">
            <v>0.25</v>
          </cell>
          <cell r="M7">
            <v>20</v>
          </cell>
          <cell r="N7">
            <v>6</v>
          </cell>
          <cell r="O7">
            <v>17</v>
          </cell>
          <cell r="P7">
            <v>0.2608695652173913</v>
          </cell>
          <cell r="Q7">
            <v>23</v>
          </cell>
          <cell r="R7">
            <v>3</v>
          </cell>
          <cell r="S7">
            <v>7</v>
          </cell>
          <cell r="T7">
            <v>0.3</v>
          </cell>
          <cell r="U7">
            <v>10</v>
          </cell>
        </row>
        <row r="8">
          <cell r="A8" t="str">
            <v>05</v>
          </cell>
          <cell r="B8">
            <v>11</v>
          </cell>
          <cell r="C8">
            <v>16</v>
          </cell>
          <cell r="D8">
            <v>0.40740740740740738</v>
          </cell>
          <cell r="E8">
            <v>27</v>
          </cell>
          <cell r="F8">
            <v>4</v>
          </cell>
          <cell r="G8">
            <v>13</v>
          </cell>
          <cell r="H8">
            <v>0.23529411764705882</v>
          </cell>
          <cell r="I8">
            <v>17</v>
          </cell>
          <cell r="J8">
            <v>9</v>
          </cell>
          <cell r="K8">
            <v>12</v>
          </cell>
          <cell r="L8">
            <v>0.42857142857142855</v>
          </cell>
          <cell r="M8">
            <v>21</v>
          </cell>
          <cell r="N8">
            <v>6</v>
          </cell>
          <cell r="O8">
            <v>21</v>
          </cell>
          <cell r="P8">
            <v>0.22222222222222221</v>
          </cell>
          <cell r="Q8">
            <v>27</v>
          </cell>
          <cell r="R8">
            <v>7</v>
          </cell>
          <cell r="S8">
            <v>25</v>
          </cell>
          <cell r="T8">
            <v>0.21875</v>
          </cell>
          <cell r="U8">
            <v>32</v>
          </cell>
        </row>
        <row r="9">
          <cell r="A9" t="str">
            <v>06</v>
          </cell>
          <cell r="B9">
            <v>7</v>
          </cell>
          <cell r="C9">
            <v>24</v>
          </cell>
          <cell r="D9">
            <v>0.22580645161290322</v>
          </cell>
          <cell r="E9">
            <v>31</v>
          </cell>
          <cell r="F9">
            <v>8</v>
          </cell>
          <cell r="G9">
            <v>22</v>
          </cell>
          <cell r="H9">
            <v>0.26666666666666666</v>
          </cell>
          <cell r="I9">
            <v>30</v>
          </cell>
          <cell r="J9">
            <v>5</v>
          </cell>
          <cell r="K9">
            <v>16</v>
          </cell>
          <cell r="L9">
            <v>0.23809523809523808</v>
          </cell>
          <cell r="M9">
            <v>21</v>
          </cell>
          <cell r="N9">
            <v>11</v>
          </cell>
          <cell r="O9">
            <v>22</v>
          </cell>
          <cell r="P9">
            <v>0.33333333333333331</v>
          </cell>
          <cell r="Q9">
            <v>33</v>
          </cell>
          <cell r="R9">
            <v>10</v>
          </cell>
          <cell r="S9">
            <v>24</v>
          </cell>
          <cell r="T9">
            <v>0.29411764705882354</v>
          </cell>
          <cell r="U9">
            <v>34</v>
          </cell>
        </row>
        <row r="10">
          <cell r="A10" t="str">
            <v>07</v>
          </cell>
          <cell r="B10">
            <v>34</v>
          </cell>
          <cell r="C10">
            <v>35</v>
          </cell>
          <cell r="D10">
            <v>0.49275362318840582</v>
          </cell>
          <cell r="E10">
            <v>69</v>
          </cell>
          <cell r="F10">
            <v>34</v>
          </cell>
          <cell r="G10">
            <v>28</v>
          </cell>
          <cell r="H10">
            <v>0.54838709677419351</v>
          </cell>
          <cell r="I10">
            <v>62</v>
          </cell>
          <cell r="J10">
            <v>24</v>
          </cell>
          <cell r="K10">
            <v>28</v>
          </cell>
          <cell r="L10">
            <v>0.46153846153846156</v>
          </cell>
          <cell r="M10">
            <v>52</v>
          </cell>
          <cell r="N10">
            <v>27</v>
          </cell>
          <cell r="O10">
            <v>36</v>
          </cell>
          <cell r="P10">
            <v>0.42857142857142855</v>
          </cell>
          <cell r="Q10">
            <v>63</v>
          </cell>
          <cell r="R10">
            <v>29</v>
          </cell>
          <cell r="S10">
            <v>25</v>
          </cell>
          <cell r="T10">
            <v>0.53703703703703709</v>
          </cell>
          <cell r="U10">
            <v>54</v>
          </cell>
        </row>
        <row r="11">
          <cell r="A11" t="str">
            <v>08</v>
          </cell>
          <cell r="B11">
            <v>15</v>
          </cell>
          <cell r="C11">
            <v>6</v>
          </cell>
          <cell r="D11">
            <v>0.7142857142857143</v>
          </cell>
          <cell r="E11">
            <v>21</v>
          </cell>
          <cell r="F11">
            <v>8</v>
          </cell>
          <cell r="G11">
            <v>3</v>
          </cell>
          <cell r="H11">
            <v>0.72727272727272729</v>
          </cell>
          <cell r="I11">
            <v>11</v>
          </cell>
          <cell r="J11">
            <v>4</v>
          </cell>
          <cell r="K11">
            <v>3</v>
          </cell>
          <cell r="L11">
            <v>0.5714285714285714</v>
          </cell>
          <cell r="M11">
            <v>7</v>
          </cell>
          <cell r="N11">
            <v>9</v>
          </cell>
          <cell r="O11">
            <v>4</v>
          </cell>
          <cell r="P11">
            <v>0.69230769230769229</v>
          </cell>
          <cell r="Q11">
            <v>13</v>
          </cell>
          <cell r="R11">
            <v>11</v>
          </cell>
          <cell r="S11">
            <v>5</v>
          </cell>
          <cell r="T11">
            <v>0.6875</v>
          </cell>
          <cell r="U11">
            <v>16</v>
          </cell>
        </row>
        <row r="12">
          <cell r="A12" t="str">
            <v>09</v>
          </cell>
          <cell r="B12">
            <v>29</v>
          </cell>
          <cell r="C12">
            <v>24</v>
          </cell>
          <cell r="D12">
            <v>0.54716981132075471</v>
          </cell>
          <cell r="E12">
            <v>53</v>
          </cell>
          <cell r="F12">
            <v>23</v>
          </cell>
          <cell r="G12">
            <v>23</v>
          </cell>
          <cell r="H12">
            <v>0.5</v>
          </cell>
          <cell r="I12">
            <v>46</v>
          </cell>
          <cell r="J12">
            <v>28</v>
          </cell>
          <cell r="K12">
            <v>21</v>
          </cell>
          <cell r="L12">
            <v>0.5714285714285714</v>
          </cell>
          <cell r="M12">
            <v>49</v>
          </cell>
          <cell r="N12">
            <v>25</v>
          </cell>
          <cell r="O12">
            <v>30</v>
          </cell>
          <cell r="P12">
            <v>0.45454545454545453</v>
          </cell>
          <cell r="Q12">
            <v>55</v>
          </cell>
          <cell r="R12">
            <v>27</v>
          </cell>
          <cell r="S12">
            <v>14</v>
          </cell>
          <cell r="T12">
            <v>0.65853658536585369</v>
          </cell>
          <cell r="U12">
            <v>41</v>
          </cell>
        </row>
        <row r="13">
          <cell r="A13" t="str">
            <v>10</v>
          </cell>
          <cell r="B13">
            <v>15</v>
          </cell>
          <cell r="C13">
            <v>20</v>
          </cell>
          <cell r="D13">
            <v>0.42857142857142855</v>
          </cell>
          <cell r="E13">
            <v>35</v>
          </cell>
          <cell r="F13">
            <v>13</v>
          </cell>
          <cell r="G13">
            <v>10</v>
          </cell>
          <cell r="H13">
            <v>0.56521739130434778</v>
          </cell>
          <cell r="I13">
            <v>23</v>
          </cell>
          <cell r="J13">
            <v>12</v>
          </cell>
          <cell r="K13">
            <v>9</v>
          </cell>
          <cell r="L13">
            <v>0.5714285714285714</v>
          </cell>
          <cell r="M13">
            <v>21</v>
          </cell>
          <cell r="N13">
            <v>13</v>
          </cell>
          <cell r="O13">
            <v>14</v>
          </cell>
          <cell r="P13">
            <v>0.48148148148148145</v>
          </cell>
          <cell r="Q13">
            <v>27</v>
          </cell>
          <cell r="R13">
            <v>12</v>
          </cell>
          <cell r="S13">
            <v>9</v>
          </cell>
          <cell r="T13">
            <v>0.5714285714285714</v>
          </cell>
          <cell r="U13">
            <v>21</v>
          </cell>
        </row>
        <row r="14">
          <cell r="A14" t="str">
            <v>11</v>
          </cell>
          <cell r="B14">
            <v>32</v>
          </cell>
          <cell r="C14">
            <v>15</v>
          </cell>
          <cell r="D14">
            <v>0.68085106382978722</v>
          </cell>
          <cell r="E14">
            <v>47</v>
          </cell>
          <cell r="F14">
            <v>19</v>
          </cell>
          <cell r="G14">
            <v>15</v>
          </cell>
          <cell r="H14">
            <v>0.55882352941176472</v>
          </cell>
          <cell r="I14">
            <v>34</v>
          </cell>
          <cell r="J14">
            <v>22</v>
          </cell>
          <cell r="K14">
            <v>17</v>
          </cell>
          <cell r="L14">
            <v>0.5641025641025641</v>
          </cell>
          <cell r="M14">
            <v>39</v>
          </cell>
          <cell r="N14">
            <v>33</v>
          </cell>
          <cell r="O14">
            <v>30</v>
          </cell>
          <cell r="P14">
            <v>0.52380952380952384</v>
          </cell>
          <cell r="Q14">
            <v>63</v>
          </cell>
          <cell r="R14">
            <v>19</v>
          </cell>
          <cell r="S14">
            <v>23</v>
          </cell>
          <cell r="T14">
            <v>0.45238095238095238</v>
          </cell>
          <cell r="U14">
            <v>42</v>
          </cell>
        </row>
        <row r="15">
          <cell r="A15" t="str">
            <v>12</v>
          </cell>
          <cell r="B15">
            <v>7</v>
          </cell>
          <cell r="C15">
            <v>18</v>
          </cell>
          <cell r="D15">
            <v>0.28000000000000003</v>
          </cell>
          <cell r="E15">
            <v>25</v>
          </cell>
          <cell r="F15">
            <v>4</v>
          </cell>
          <cell r="G15">
            <v>10</v>
          </cell>
          <cell r="H15">
            <v>0.2857142857142857</v>
          </cell>
          <cell r="I15">
            <v>14</v>
          </cell>
          <cell r="J15">
            <v>7</v>
          </cell>
          <cell r="K15">
            <v>4</v>
          </cell>
          <cell r="L15">
            <v>0.63636363636363635</v>
          </cell>
          <cell r="M15">
            <v>11</v>
          </cell>
          <cell r="N15">
            <v>10</v>
          </cell>
          <cell r="O15">
            <v>10</v>
          </cell>
          <cell r="P15">
            <v>0.5</v>
          </cell>
          <cell r="Q15">
            <v>20</v>
          </cell>
          <cell r="R15">
            <v>8</v>
          </cell>
          <cell r="S15">
            <v>7</v>
          </cell>
          <cell r="T15">
            <v>0.53333333333333333</v>
          </cell>
          <cell r="U15">
            <v>15</v>
          </cell>
        </row>
        <row r="16">
          <cell r="A16" t="str">
            <v>13</v>
          </cell>
          <cell r="B16">
            <v>5</v>
          </cell>
          <cell r="C16">
            <v>6</v>
          </cell>
          <cell r="D16">
            <v>0.45454545454545453</v>
          </cell>
          <cell r="E16">
            <v>11</v>
          </cell>
          <cell r="F16">
            <v>5</v>
          </cell>
          <cell r="G16">
            <v>3</v>
          </cell>
          <cell r="H16">
            <v>0.625</v>
          </cell>
          <cell r="I16">
            <v>8</v>
          </cell>
          <cell r="J16">
            <v>6</v>
          </cell>
          <cell r="K16">
            <v>5</v>
          </cell>
          <cell r="L16">
            <v>0.54545454545454541</v>
          </cell>
          <cell r="M16">
            <v>11</v>
          </cell>
          <cell r="N16">
            <v>3</v>
          </cell>
          <cell r="O16">
            <v>4</v>
          </cell>
          <cell r="P16">
            <v>0.42857142857142855</v>
          </cell>
          <cell r="Q16">
            <v>7</v>
          </cell>
          <cell r="R16">
            <v>11</v>
          </cell>
          <cell r="S16">
            <v>3</v>
          </cell>
          <cell r="T16">
            <v>0.7857142857142857</v>
          </cell>
          <cell r="U16">
            <v>14</v>
          </cell>
        </row>
        <row r="17">
          <cell r="A17" t="str">
            <v>14</v>
          </cell>
          <cell r="B17">
            <v>21</v>
          </cell>
          <cell r="C17">
            <v>17</v>
          </cell>
          <cell r="D17">
            <v>0.55263157894736847</v>
          </cell>
          <cell r="E17">
            <v>38</v>
          </cell>
          <cell r="F17">
            <v>27</v>
          </cell>
          <cell r="G17">
            <v>23</v>
          </cell>
          <cell r="H17">
            <v>0.54</v>
          </cell>
          <cell r="I17">
            <v>50</v>
          </cell>
          <cell r="J17">
            <v>21</v>
          </cell>
          <cell r="K17">
            <v>17</v>
          </cell>
          <cell r="L17">
            <v>0.55263157894736847</v>
          </cell>
          <cell r="M17">
            <v>38</v>
          </cell>
          <cell r="N17">
            <v>24</v>
          </cell>
          <cell r="O17">
            <v>15</v>
          </cell>
          <cell r="P17">
            <v>0.61538461538461542</v>
          </cell>
          <cell r="Q17">
            <v>39</v>
          </cell>
          <cell r="R17">
            <v>22</v>
          </cell>
          <cell r="S17">
            <v>12</v>
          </cell>
          <cell r="T17">
            <v>0.6470588235294118</v>
          </cell>
          <cell r="U17">
            <v>34</v>
          </cell>
        </row>
        <row r="18">
          <cell r="A18" t="str">
            <v>15</v>
          </cell>
          <cell r="B18">
            <v>9</v>
          </cell>
          <cell r="C18">
            <v>21</v>
          </cell>
          <cell r="D18">
            <v>0.3</v>
          </cell>
          <cell r="E18">
            <v>30</v>
          </cell>
          <cell r="F18">
            <v>10</v>
          </cell>
          <cell r="G18">
            <v>13</v>
          </cell>
          <cell r="H18">
            <v>0.43478260869565216</v>
          </cell>
          <cell r="I18">
            <v>23</v>
          </cell>
          <cell r="J18">
            <v>12</v>
          </cell>
          <cell r="K18">
            <v>18</v>
          </cell>
          <cell r="L18">
            <v>0.4</v>
          </cell>
          <cell r="M18">
            <v>30</v>
          </cell>
          <cell r="N18">
            <v>8</v>
          </cell>
          <cell r="O18">
            <v>21</v>
          </cell>
          <cell r="P18">
            <v>0.27586206896551724</v>
          </cell>
          <cell r="Q18">
            <v>29</v>
          </cell>
          <cell r="R18">
            <v>8</v>
          </cell>
          <cell r="S18">
            <v>10</v>
          </cell>
          <cell r="T18">
            <v>0.44444444444444442</v>
          </cell>
          <cell r="U18">
            <v>18</v>
          </cell>
        </row>
        <row r="19">
          <cell r="A19" t="str">
            <v>16</v>
          </cell>
          <cell r="B19">
            <v>35</v>
          </cell>
          <cell r="C19">
            <v>53</v>
          </cell>
          <cell r="D19">
            <v>0.39772727272727271</v>
          </cell>
          <cell r="E19">
            <v>88</v>
          </cell>
          <cell r="F19">
            <v>28</v>
          </cell>
          <cell r="G19">
            <v>31</v>
          </cell>
          <cell r="H19">
            <v>0.47457627118644069</v>
          </cell>
          <cell r="I19">
            <v>59</v>
          </cell>
          <cell r="J19">
            <v>30</v>
          </cell>
          <cell r="K19">
            <v>42</v>
          </cell>
          <cell r="L19">
            <v>0.41666666666666669</v>
          </cell>
          <cell r="M19">
            <v>72</v>
          </cell>
          <cell r="N19">
            <v>30</v>
          </cell>
          <cell r="O19">
            <v>33</v>
          </cell>
          <cell r="P19">
            <v>0.47619047619047616</v>
          </cell>
          <cell r="Q19">
            <v>63</v>
          </cell>
          <cell r="R19">
            <v>40</v>
          </cell>
          <cell r="S19">
            <v>36</v>
          </cell>
          <cell r="T19">
            <v>0.52631578947368418</v>
          </cell>
          <cell r="U19">
            <v>76</v>
          </cell>
        </row>
        <row r="20">
          <cell r="A20" t="str">
            <v>17</v>
          </cell>
          <cell r="B20">
            <v>6</v>
          </cell>
          <cell r="C20">
            <v>33</v>
          </cell>
          <cell r="D20">
            <v>0.15384615384615385</v>
          </cell>
          <cell r="E20">
            <v>39</v>
          </cell>
          <cell r="F20">
            <v>12</v>
          </cell>
          <cell r="G20">
            <v>36</v>
          </cell>
          <cell r="H20">
            <v>0.25</v>
          </cell>
          <cell r="I20">
            <v>48</v>
          </cell>
          <cell r="J20">
            <v>20</v>
          </cell>
          <cell r="K20">
            <v>35</v>
          </cell>
          <cell r="L20">
            <v>0.36363636363636365</v>
          </cell>
          <cell r="M20">
            <v>55</v>
          </cell>
          <cell r="N20">
            <v>14</v>
          </cell>
          <cell r="O20">
            <v>26</v>
          </cell>
          <cell r="P20">
            <v>0.35</v>
          </cell>
          <cell r="Q20">
            <v>40</v>
          </cell>
          <cell r="R20">
            <v>13</v>
          </cell>
          <cell r="S20">
            <v>31</v>
          </cell>
          <cell r="T20">
            <v>0.29545454545454547</v>
          </cell>
          <cell r="U20">
            <v>44</v>
          </cell>
        </row>
        <row r="21">
          <cell r="A21" t="str">
            <v>18</v>
          </cell>
          <cell r="B21">
            <v>19</v>
          </cell>
          <cell r="C21">
            <v>38</v>
          </cell>
          <cell r="D21">
            <v>0.33333333333333331</v>
          </cell>
          <cell r="E21">
            <v>57</v>
          </cell>
          <cell r="F21">
            <v>23</v>
          </cell>
          <cell r="G21">
            <v>30</v>
          </cell>
          <cell r="H21">
            <v>0.43396226415094341</v>
          </cell>
          <cell r="I21">
            <v>53</v>
          </cell>
          <cell r="J21">
            <v>26</v>
          </cell>
          <cell r="K21">
            <v>34</v>
          </cell>
          <cell r="L21">
            <v>0.43333333333333335</v>
          </cell>
          <cell r="M21">
            <v>60</v>
          </cell>
          <cell r="N21">
            <v>30</v>
          </cell>
          <cell r="O21">
            <v>28</v>
          </cell>
          <cell r="P21">
            <v>0.51724137931034486</v>
          </cell>
          <cell r="Q21">
            <v>58</v>
          </cell>
          <cell r="R21">
            <v>23</v>
          </cell>
          <cell r="S21">
            <v>39</v>
          </cell>
          <cell r="T21">
            <v>0.37096774193548387</v>
          </cell>
          <cell r="U21">
            <v>62</v>
          </cell>
        </row>
        <row r="22">
          <cell r="A22" t="str">
            <v>19</v>
          </cell>
          <cell r="B22">
            <v>24</v>
          </cell>
          <cell r="C22">
            <v>53</v>
          </cell>
          <cell r="D22">
            <v>0.31168831168831168</v>
          </cell>
          <cell r="E22">
            <v>77</v>
          </cell>
          <cell r="F22">
            <v>22</v>
          </cell>
          <cell r="G22">
            <v>45</v>
          </cell>
          <cell r="H22">
            <v>0.32835820895522388</v>
          </cell>
          <cell r="I22">
            <v>67</v>
          </cell>
          <cell r="J22">
            <v>29</v>
          </cell>
          <cell r="K22">
            <v>52</v>
          </cell>
          <cell r="L22">
            <v>0.35802469135802467</v>
          </cell>
          <cell r="M22">
            <v>81</v>
          </cell>
          <cell r="N22">
            <v>23</v>
          </cell>
          <cell r="O22">
            <v>58</v>
          </cell>
          <cell r="P22">
            <v>0.2839506172839506</v>
          </cell>
          <cell r="Q22">
            <v>81</v>
          </cell>
          <cell r="R22">
            <v>29</v>
          </cell>
          <cell r="S22">
            <v>47</v>
          </cell>
          <cell r="T22">
            <v>0.38157894736842107</v>
          </cell>
          <cell r="U22">
            <v>76</v>
          </cell>
        </row>
        <row r="23">
          <cell r="A23" t="str">
            <v>20</v>
          </cell>
          <cell r="B23">
            <v>14</v>
          </cell>
          <cell r="C23">
            <v>33</v>
          </cell>
          <cell r="D23">
            <v>0.2978723404255319</v>
          </cell>
          <cell r="E23">
            <v>47</v>
          </cell>
          <cell r="F23">
            <v>15</v>
          </cell>
          <cell r="G23">
            <v>23</v>
          </cell>
          <cell r="H23">
            <v>0.39473684210526316</v>
          </cell>
          <cell r="I23">
            <v>38</v>
          </cell>
          <cell r="J23">
            <v>10</v>
          </cell>
          <cell r="K23">
            <v>15</v>
          </cell>
          <cell r="L23">
            <v>0.4</v>
          </cell>
          <cell r="M23">
            <v>25</v>
          </cell>
          <cell r="N23">
            <v>9</v>
          </cell>
          <cell r="O23">
            <v>19</v>
          </cell>
          <cell r="P23">
            <v>0.32142857142857145</v>
          </cell>
          <cell r="Q23">
            <v>28</v>
          </cell>
          <cell r="R23">
            <v>29</v>
          </cell>
          <cell r="S23">
            <v>18</v>
          </cell>
          <cell r="T23">
            <v>0.61702127659574468</v>
          </cell>
          <cell r="U23">
            <v>47</v>
          </cell>
        </row>
        <row r="24">
          <cell r="A24" t="str">
            <v>21</v>
          </cell>
          <cell r="B24">
            <v>23</v>
          </cell>
          <cell r="C24">
            <v>16</v>
          </cell>
          <cell r="D24">
            <v>0.58974358974358976</v>
          </cell>
          <cell r="E24">
            <v>39</v>
          </cell>
          <cell r="F24">
            <v>15</v>
          </cell>
          <cell r="G24">
            <v>25</v>
          </cell>
          <cell r="H24">
            <v>0.375</v>
          </cell>
          <cell r="I24">
            <v>40</v>
          </cell>
          <cell r="J24">
            <v>13</v>
          </cell>
          <cell r="K24">
            <v>25</v>
          </cell>
          <cell r="L24">
            <v>0.34210526315789475</v>
          </cell>
          <cell r="M24">
            <v>38</v>
          </cell>
          <cell r="N24">
            <v>21</v>
          </cell>
          <cell r="O24">
            <v>25</v>
          </cell>
          <cell r="P24">
            <v>0.45652173913043476</v>
          </cell>
          <cell r="Q24">
            <v>46</v>
          </cell>
          <cell r="R24">
            <v>21</v>
          </cell>
          <cell r="S24">
            <v>24</v>
          </cell>
          <cell r="T24">
            <v>0.46666666666666667</v>
          </cell>
          <cell r="U24">
            <v>45</v>
          </cell>
        </row>
        <row r="25">
          <cell r="A25" t="str">
            <v>22</v>
          </cell>
          <cell r="B25">
            <v>35</v>
          </cell>
          <cell r="C25">
            <v>65</v>
          </cell>
          <cell r="D25">
            <v>0.35</v>
          </cell>
          <cell r="E25">
            <v>100</v>
          </cell>
          <cell r="F25">
            <v>16</v>
          </cell>
          <cell r="G25">
            <v>51</v>
          </cell>
          <cell r="H25">
            <v>0.23880597014925373</v>
          </cell>
          <cell r="I25">
            <v>67</v>
          </cell>
          <cell r="J25">
            <v>31</v>
          </cell>
          <cell r="K25">
            <v>51</v>
          </cell>
          <cell r="L25">
            <v>0.37804878048780488</v>
          </cell>
          <cell r="M25">
            <v>82</v>
          </cell>
          <cell r="N25">
            <v>30</v>
          </cell>
          <cell r="O25">
            <v>46</v>
          </cell>
          <cell r="P25">
            <v>0.39473684210526316</v>
          </cell>
          <cell r="Q25">
            <v>76</v>
          </cell>
          <cell r="R25">
            <v>28</v>
          </cell>
          <cell r="S25">
            <v>46</v>
          </cell>
          <cell r="T25">
            <v>0.3783783783783784</v>
          </cell>
          <cell r="U25">
            <v>74</v>
          </cell>
        </row>
        <row r="26">
          <cell r="A26" t="str">
            <v>23</v>
          </cell>
          <cell r="B26">
            <v>13</v>
          </cell>
          <cell r="C26">
            <v>27</v>
          </cell>
          <cell r="D26">
            <v>0.32500000000000001</v>
          </cell>
          <cell r="E26">
            <v>40</v>
          </cell>
          <cell r="F26">
            <v>11</v>
          </cell>
          <cell r="G26">
            <v>23</v>
          </cell>
          <cell r="H26">
            <v>0.3235294117647059</v>
          </cell>
          <cell r="I26">
            <v>34</v>
          </cell>
          <cell r="J26">
            <v>8</v>
          </cell>
          <cell r="K26">
            <v>33</v>
          </cell>
          <cell r="L26">
            <v>0.1951219512195122</v>
          </cell>
          <cell r="M26">
            <v>41</v>
          </cell>
          <cell r="N26">
            <v>15</v>
          </cell>
          <cell r="O26">
            <v>21</v>
          </cell>
          <cell r="P26">
            <v>0.41666666666666669</v>
          </cell>
          <cell r="Q26">
            <v>36</v>
          </cell>
          <cell r="R26">
            <v>18</v>
          </cell>
          <cell r="S26">
            <v>35</v>
          </cell>
          <cell r="T26">
            <v>0.33962264150943394</v>
          </cell>
          <cell r="U26">
            <v>53</v>
          </cell>
        </row>
        <row r="27">
          <cell r="A27" t="str">
            <v>24</v>
          </cell>
          <cell r="B27">
            <v>13</v>
          </cell>
          <cell r="C27">
            <v>23</v>
          </cell>
          <cell r="D27">
            <v>0.3611111111111111</v>
          </cell>
          <cell r="E27">
            <v>36</v>
          </cell>
          <cell r="F27">
            <v>14</v>
          </cell>
          <cell r="G27">
            <v>28</v>
          </cell>
          <cell r="H27">
            <v>0.33333333333333331</v>
          </cell>
          <cell r="I27">
            <v>42</v>
          </cell>
          <cell r="J27">
            <v>13</v>
          </cell>
          <cell r="K27">
            <v>27</v>
          </cell>
          <cell r="L27">
            <v>0.32500000000000001</v>
          </cell>
          <cell r="M27">
            <v>40</v>
          </cell>
          <cell r="N27">
            <v>17</v>
          </cell>
          <cell r="O27">
            <v>23</v>
          </cell>
          <cell r="P27">
            <v>0.42499999999999999</v>
          </cell>
          <cell r="Q27">
            <v>40</v>
          </cell>
          <cell r="R27">
            <v>12</v>
          </cell>
          <cell r="S27">
            <v>24</v>
          </cell>
          <cell r="T27">
            <v>0.33333333333333331</v>
          </cell>
          <cell r="U27">
            <v>36</v>
          </cell>
        </row>
        <row r="28">
          <cell r="A28" t="str">
            <v>25</v>
          </cell>
          <cell r="B28">
            <v>25</v>
          </cell>
          <cell r="C28">
            <v>136</v>
          </cell>
          <cell r="D28">
            <v>0.15527950310559005</v>
          </cell>
          <cell r="E28">
            <v>161</v>
          </cell>
          <cell r="F28">
            <v>13</v>
          </cell>
          <cell r="G28">
            <v>97</v>
          </cell>
          <cell r="H28">
            <v>0.11818181818181818</v>
          </cell>
          <cell r="I28">
            <v>110</v>
          </cell>
          <cell r="J28">
            <v>14</v>
          </cell>
          <cell r="K28">
            <v>95</v>
          </cell>
          <cell r="L28">
            <v>0.12844036697247707</v>
          </cell>
          <cell r="M28">
            <v>109</v>
          </cell>
          <cell r="N28">
            <v>17</v>
          </cell>
          <cell r="O28">
            <v>99</v>
          </cell>
          <cell r="P28">
            <v>0.14655172413793102</v>
          </cell>
          <cell r="Q28">
            <v>116</v>
          </cell>
          <cell r="R28">
            <v>20</v>
          </cell>
          <cell r="S28">
            <v>108</v>
          </cell>
          <cell r="T28">
            <v>0.15625</v>
          </cell>
          <cell r="U28">
            <v>128</v>
          </cell>
        </row>
        <row r="29">
          <cell r="A29" t="str">
            <v>26</v>
          </cell>
          <cell r="B29">
            <v>35</v>
          </cell>
          <cell r="C29">
            <v>121</v>
          </cell>
          <cell r="D29">
            <v>0.22435897435897437</v>
          </cell>
          <cell r="E29">
            <v>156</v>
          </cell>
          <cell r="F29">
            <v>30</v>
          </cell>
          <cell r="G29">
            <v>98</v>
          </cell>
          <cell r="H29">
            <v>0.234375</v>
          </cell>
          <cell r="I29">
            <v>128</v>
          </cell>
          <cell r="J29">
            <v>25</v>
          </cell>
          <cell r="K29">
            <v>125</v>
          </cell>
          <cell r="L29">
            <v>0.16666666666666666</v>
          </cell>
          <cell r="M29">
            <v>150</v>
          </cell>
          <cell r="N29">
            <v>33</v>
          </cell>
          <cell r="O29">
            <v>121</v>
          </cell>
          <cell r="P29">
            <v>0.21428571428571427</v>
          </cell>
          <cell r="Q29">
            <v>154</v>
          </cell>
          <cell r="R29">
            <v>36</v>
          </cell>
          <cell r="S29">
            <v>119</v>
          </cell>
          <cell r="T29">
            <v>0.23225806451612904</v>
          </cell>
          <cell r="U29">
            <v>155</v>
          </cell>
        </row>
        <row r="30">
          <cell r="A30" t="str">
            <v>27</v>
          </cell>
          <cell r="B30">
            <v>39</v>
          </cell>
          <cell r="C30">
            <v>171</v>
          </cell>
          <cell r="D30">
            <v>0.18571428571428572</v>
          </cell>
          <cell r="E30">
            <v>210</v>
          </cell>
          <cell r="F30">
            <v>40</v>
          </cell>
          <cell r="G30">
            <v>164</v>
          </cell>
          <cell r="H30">
            <v>0.19607843137254902</v>
          </cell>
          <cell r="I30">
            <v>204</v>
          </cell>
          <cell r="J30">
            <v>39</v>
          </cell>
          <cell r="K30">
            <v>185</v>
          </cell>
          <cell r="L30">
            <v>0.17410714285714285</v>
          </cell>
          <cell r="M30">
            <v>224</v>
          </cell>
          <cell r="N30">
            <v>45</v>
          </cell>
          <cell r="O30">
            <v>164</v>
          </cell>
          <cell r="P30">
            <v>0.21531100478468901</v>
          </cell>
          <cell r="Q30">
            <v>209</v>
          </cell>
          <cell r="R30">
            <v>44</v>
          </cell>
          <cell r="S30">
            <v>156</v>
          </cell>
          <cell r="T30">
            <v>0.22</v>
          </cell>
          <cell r="U30">
            <v>200</v>
          </cell>
        </row>
        <row r="31">
          <cell r="A31" t="str">
            <v>28</v>
          </cell>
          <cell r="B31">
            <v>38</v>
          </cell>
          <cell r="C31">
            <v>176</v>
          </cell>
          <cell r="D31">
            <v>0.17757009345794392</v>
          </cell>
          <cell r="E31">
            <v>214</v>
          </cell>
          <cell r="F31">
            <v>29</v>
          </cell>
          <cell r="G31">
            <v>113</v>
          </cell>
          <cell r="H31">
            <v>0.20422535211267606</v>
          </cell>
          <cell r="I31">
            <v>142</v>
          </cell>
          <cell r="J31">
            <v>25</v>
          </cell>
          <cell r="K31">
            <v>107</v>
          </cell>
          <cell r="L31">
            <v>0.18939393939393939</v>
          </cell>
          <cell r="M31">
            <v>132</v>
          </cell>
          <cell r="N31">
            <v>27</v>
          </cell>
          <cell r="O31">
            <v>120</v>
          </cell>
          <cell r="P31">
            <v>0.18367346938775511</v>
          </cell>
          <cell r="Q31">
            <v>147</v>
          </cell>
          <cell r="R31">
            <v>39</v>
          </cell>
          <cell r="S31">
            <v>114</v>
          </cell>
          <cell r="T31">
            <v>0.25490196078431371</v>
          </cell>
          <cell r="U31">
            <v>153</v>
          </cell>
        </row>
        <row r="32">
          <cell r="A32" t="str">
            <v>29</v>
          </cell>
          <cell r="B32">
            <v>10</v>
          </cell>
          <cell r="C32">
            <v>68</v>
          </cell>
          <cell r="D32">
            <v>0.12820512820512819</v>
          </cell>
          <cell r="E32">
            <v>78</v>
          </cell>
          <cell r="F32">
            <v>14</v>
          </cell>
          <cell r="G32">
            <v>86</v>
          </cell>
          <cell r="H32">
            <v>0.14000000000000001</v>
          </cell>
          <cell r="I32">
            <v>100</v>
          </cell>
          <cell r="J32">
            <v>7</v>
          </cell>
          <cell r="K32">
            <v>64</v>
          </cell>
          <cell r="L32">
            <v>9.8591549295774641E-2</v>
          </cell>
          <cell r="M32">
            <v>71</v>
          </cell>
          <cell r="N32">
            <v>11</v>
          </cell>
          <cell r="O32">
            <v>46</v>
          </cell>
          <cell r="P32">
            <v>0.19298245614035087</v>
          </cell>
          <cell r="Q32">
            <v>57</v>
          </cell>
          <cell r="R32">
            <v>8</v>
          </cell>
          <cell r="S32">
            <v>31</v>
          </cell>
          <cell r="T32">
            <v>0.20512820512820512</v>
          </cell>
          <cell r="U32">
            <v>39</v>
          </cell>
        </row>
        <row r="33">
          <cell r="A33" t="str">
            <v>30</v>
          </cell>
          <cell r="B33">
            <v>15</v>
          </cell>
          <cell r="C33">
            <v>77</v>
          </cell>
          <cell r="D33">
            <v>0.16304347826086957</v>
          </cell>
          <cell r="E33">
            <v>92</v>
          </cell>
          <cell r="F33">
            <v>13</v>
          </cell>
          <cell r="G33">
            <v>49</v>
          </cell>
          <cell r="H33">
            <v>0.20967741935483872</v>
          </cell>
          <cell r="I33">
            <v>62</v>
          </cell>
          <cell r="J33">
            <v>13</v>
          </cell>
          <cell r="K33">
            <v>44</v>
          </cell>
          <cell r="L33">
            <v>0.22807017543859648</v>
          </cell>
          <cell r="M33">
            <v>57</v>
          </cell>
          <cell r="N33">
            <v>14</v>
          </cell>
          <cell r="O33">
            <v>59</v>
          </cell>
          <cell r="P33">
            <v>0.19178082191780821</v>
          </cell>
          <cell r="Q33">
            <v>73</v>
          </cell>
          <cell r="R33">
            <v>12</v>
          </cell>
          <cell r="S33">
            <v>46</v>
          </cell>
          <cell r="T33">
            <v>0.20689655172413793</v>
          </cell>
          <cell r="U33">
            <v>58</v>
          </cell>
        </row>
        <row r="34">
          <cell r="A34" t="str">
            <v>31</v>
          </cell>
          <cell r="B34">
            <v>40</v>
          </cell>
          <cell r="C34">
            <v>110</v>
          </cell>
          <cell r="D34">
            <v>0.26666666666666666</v>
          </cell>
          <cell r="E34">
            <v>150</v>
          </cell>
          <cell r="F34">
            <v>47</v>
          </cell>
          <cell r="G34">
            <v>82</v>
          </cell>
          <cell r="H34">
            <v>0.36434108527131781</v>
          </cell>
          <cell r="I34">
            <v>129</v>
          </cell>
          <cell r="J34">
            <v>43</v>
          </cell>
          <cell r="K34">
            <v>79</v>
          </cell>
          <cell r="L34">
            <v>0.35245901639344263</v>
          </cell>
          <cell r="M34">
            <v>122</v>
          </cell>
          <cell r="N34">
            <v>50</v>
          </cell>
          <cell r="O34">
            <v>76</v>
          </cell>
          <cell r="P34">
            <v>0.3968253968253968</v>
          </cell>
          <cell r="Q34">
            <v>126</v>
          </cell>
          <cell r="R34">
            <v>59</v>
          </cell>
          <cell r="S34">
            <v>85</v>
          </cell>
          <cell r="T34">
            <v>0.40972222222222221</v>
          </cell>
          <cell r="U34">
            <v>144</v>
          </cell>
        </row>
        <row r="35">
          <cell r="A35" t="str">
            <v>32</v>
          </cell>
          <cell r="B35">
            <v>41</v>
          </cell>
          <cell r="C35">
            <v>100</v>
          </cell>
          <cell r="D35">
            <v>0.29078014184397161</v>
          </cell>
          <cell r="E35">
            <v>141</v>
          </cell>
          <cell r="F35">
            <v>35</v>
          </cell>
          <cell r="G35">
            <v>75</v>
          </cell>
          <cell r="H35">
            <v>0.31818181818181818</v>
          </cell>
          <cell r="I35">
            <v>110</v>
          </cell>
          <cell r="J35">
            <v>39</v>
          </cell>
          <cell r="K35">
            <v>72</v>
          </cell>
          <cell r="L35">
            <v>0.35135135135135137</v>
          </cell>
          <cell r="M35">
            <v>111</v>
          </cell>
          <cell r="N35">
            <v>33</v>
          </cell>
          <cell r="O35">
            <v>65</v>
          </cell>
          <cell r="P35">
            <v>0.33673469387755101</v>
          </cell>
          <cell r="Q35">
            <v>98</v>
          </cell>
          <cell r="R35">
            <v>35</v>
          </cell>
          <cell r="S35">
            <v>57</v>
          </cell>
          <cell r="T35">
            <v>0.38043478260869568</v>
          </cell>
          <cell r="U35">
            <v>92</v>
          </cell>
        </row>
        <row r="36">
          <cell r="A36" t="str">
            <v>33</v>
          </cell>
          <cell r="B36">
            <v>36</v>
          </cell>
          <cell r="C36">
            <v>84</v>
          </cell>
          <cell r="D36">
            <v>0.3</v>
          </cell>
          <cell r="E36">
            <v>120</v>
          </cell>
          <cell r="F36">
            <v>32</v>
          </cell>
          <cell r="G36">
            <v>75</v>
          </cell>
          <cell r="H36">
            <v>0.29906542056074764</v>
          </cell>
          <cell r="I36">
            <v>107</v>
          </cell>
          <cell r="J36">
            <v>31</v>
          </cell>
          <cell r="K36">
            <v>61</v>
          </cell>
          <cell r="L36">
            <v>0.33695652173913043</v>
          </cell>
          <cell r="M36">
            <v>92</v>
          </cell>
          <cell r="N36">
            <v>32</v>
          </cell>
          <cell r="O36">
            <v>67</v>
          </cell>
          <cell r="P36">
            <v>0.32323232323232326</v>
          </cell>
          <cell r="Q36">
            <v>99</v>
          </cell>
          <cell r="R36">
            <v>50</v>
          </cell>
          <cell r="S36">
            <v>64</v>
          </cell>
          <cell r="T36">
            <v>0.43859649122807015</v>
          </cell>
          <cell r="U36">
            <v>114</v>
          </cell>
        </row>
        <row r="37">
          <cell r="A37" t="str">
            <v>34</v>
          </cell>
          <cell r="B37">
            <v>6</v>
          </cell>
          <cell r="C37">
            <v>15</v>
          </cell>
          <cell r="D37">
            <v>0.2857142857142857</v>
          </cell>
          <cell r="E37">
            <v>21</v>
          </cell>
          <cell r="G37">
            <v>11</v>
          </cell>
          <cell r="H37">
            <v>0</v>
          </cell>
          <cell r="I37">
            <v>11</v>
          </cell>
          <cell r="J37">
            <v>1</v>
          </cell>
          <cell r="K37">
            <v>18</v>
          </cell>
          <cell r="L37">
            <v>5.2631578947368418E-2</v>
          </cell>
          <cell r="M37">
            <v>19</v>
          </cell>
          <cell r="O37">
            <v>10</v>
          </cell>
          <cell r="P37">
            <v>0</v>
          </cell>
          <cell r="Q37">
            <v>10</v>
          </cell>
          <cell r="R37">
            <v>4</v>
          </cell>
          <cell r="S37">
            <v>25</v>
          </cell>
          <cell r="T37">
            <v>0.13793103448275862</v>
          </cell>
          <cell r="U37">
            <v>29</v>
          </cell>
        </row>
        <row r="38">
          <cell r="A38" t="str">
            <v>35</v>
          </cell>
          <cell r="B38">
            <v>17</v>
          </cell>
          <cell r="C38">
            <v>56</v>
          </cell>
          <cell r="D38">
            <v>0.23287671232876711</v>
          </cell>
          <cell r="E38">
            <v>73</v>
          </cell>
          <cell r="F38">
            <v>10</v>
          </cell>
          <cell r="G38">
            <v>57</v>
          </cell>
          <cell r="H38">
            <v>0.14925373134328357</v>
          </cell>
          <cell r="I38">
            <v>67</v>
          </cell>
          <cell r="J38">
            <v>12</v>
          </cell>
          <cell r="K38">
            <v>29</v>
          </cell>
          <cell r="L38">
            <v>0.29268292682926828</v>
          </cell>
          <cell r="M38">
            <v>41</v>
          </cell>
          <cell r="N38">
            <v>9</v>
          </cell>
          <cell r="O38">
            <v>41</v>
          </cell>
          <cell r="P38">
            <v>0.18</v>
          </cell>
          <cell r="Q38">
            <v>50</v>
          </cell>
          <cell r="R38">
            <v>19</v>
          </cell>
          <cell r="S38">
            <v>35</v>
          </cell>
          <cell r="T38">
            <v>0.35185185185185186</v>
          </cell>
          <cell r="U38">
            <v>54</v>
          </cell>
        </row>
        <row r="39">
          <cell r="A39" t="str">
            <v>36</v>
          </cell>
          <cell r="B39">
            <v>14</v>
          </cell>
          <cell r="C39">
            <v>47</v>
          </cell>
          <cell r="D39">
            <v>0.22950819672131148</v>
          </cell>
          <cell r="E39">
            <v>61</v>
          </cell>
          <cell r="F39">
            <v>10</v>
          </cell>
          <cell r="G39">
            <v>48</v>
          </cell>
          <cell r="H39">
            <v>0.17241379310344829</v>
          </cell>
          <cell r="I39">
            <v>58</v>
          </cell>
          <cell r="J39">
            <v>12</v>
          </cell>
          <cell r="K39">
            <v>28</v>
          </cell>
          <cell r="L39">
            <v>0.3</v>
          </cell>
          <cell r="M39">
            <v>40</v>
          </cell>
          <cell r="N39">
            <v>10</v>
          </cell>
          <cell r="O39">
            <v>36</v>
          </cell>
          <cell r="P39">
            <v>0.21739130434782608</v>
          </cell>
          <cell r="Q39">
            <v>46</v>
          </cell>
          <cell r="R39">
            <v>22</v>
          </cell>
          <cell r="S39">
            <v>36</v>
          </cell>
          <cell r="T39">
            <v>0.37931034482758619</v>
          </cell>
          <cell r="U39">
            <v>58</v>
          </cell>
        </row>
        <row r="40">
          <cell r="A40" t="str">
            <v>37</v>
          </cell>
          <cell r="B40">
            <v>12</v>
          </cell>
          <cell r="C40">
            <v>24</v>
          </cell>
          <cell r="D40">
            <v>0.33333333333333331</v>
          </cell>
          <cell r="E40">
            <v>36</v>
          </cell>
          <cell r="F40">
            <v>8</v>
          </cell>
          <cell r="G40">
            <v>11</v>
          </cell>
          <cell r="H40">
            <v>0.42105263157894735</v>
          </cell>
          <cell r="I40">
            <v>19</v>
          </cell>
          <cell r="J40">
            <v>4</v>
          </cell>
          <cell r="K40">
            <v>18</v>
          </cell>
          <cell r="L40">
            <v>0.18181818181818182</v>
          </cell>
          <cell r="M40">
            <v>22</v>
          </cell>
          <cell r="N40">
            <v>5</v>
          </cell>
          <cell r="O40">
            <v>17</v>
          </cell>
          <cell r="P40">
            <v>0.22727272727272727</v>
          </cell>
          <cell r="Q40">
            <v>22</v>
          </cell>
          <cell r="R40">
            <v>7</v>
          </cell>
          <cell r="S40">
            <v>17</v>
          </cell>
          <cell r="T40">
            <v>0.29166666666666669</v>
          </cell>
          <cell r="U40">
            <v>24</v>
          </cell>
        </row>
        <row r="41">
          <cell r="A41" t="str">
            <v>60</v>
          </cell>
          <cell r="B41">
            <v>18</v>
          </cell>
          <cell r="C41">
            <v>183</v>
          </cell>
          <cell r="D41">
            <v>8.9552238805970144E-2</v>
          </cell>
          <cell r="E41">
            <v>201</v>
          </cell>
          <cell r="F41">
            <v>28</v>
          </cell>
          <cell r="G41">
            <v>153</v>
          </cell>
          <cell r="H41">
            <v>0.15469613259668508</v>
          </cell>
          <cell r="I41">
            <v>181</v>
          </cell>
          <cell r="J41">
            <v>29</v>
          </cell>
          <cell r="K41">
            <v>159</v>
          </cell>
          <cell r="L41">
            <v>0.15425531914893617</v>
          </cell>
          <cell r="M41">
            <v>188</v>
          </cell>
          <cell r="N41">
            <v>21</v>
          </cell>
          <cell r="O41">
            <v>163</v>
          </cell>
          <cell r="P41">
            <v>0.11413043478260869</v>
          </cell>
          <cell r="Q41">
            <v>184</v>
          </cell>
          <cell r="R41">
            <v>27</v>
          </cell>
          <cell r="S41">
            <v>163</v>
          </cell>
          <cell r="T41">
            <v>0.14210526315789473</v>
          </cell>
          <cell r="U41">
            <v>190</v>
          </cell>
        </row>
        <row r="42">
          <cell r="A42" t="str">
            <v>61</v>
          </cell>
          <cell r="B42">
            <v>20</v>
          </cell>
          <cell r="C42">
            <v>118</v>
          </cell>
          <cell r="D42">
            <v>0.14492753623188406</v>
          </cell>
          <cell r="E42">
            <v>138</v>
          </cell>
          <cell r="F42">
            <v>13</v>
          </cell>
          <cell r="G42">
            <v>115</v>
          </cell>
          <cell r="H42">
            <v>0.1015625</v>
          </cell>
          <cell r="I42">
            <v>128</v>
          </cell>
          <cell r="J42">
            <v>25</v>
          </cell>
          <cell r="K42">
            <v>143</v>
          </cell>
          <cell r="L42">
            <v>0.14880952380952381</v>
          </cell>
          <cell r="M42">
            <v>168</v>
          </cell>
          <cell r="N42">
            <v>20</v>
          </cell>
          <cell r="O42">
            <v>132</v>
          </cell>
          <cell r="P42">
            <v>0.13157894736842105</v>
          </cell>
          <cell r="Q42">
            <v>152</v>
          </cell>
          <cell r="R42">
            <v>28</v>
          </cell>
          <cell r="S42">
            <v>124</v>
          </cell>
          <cell r="T42">
            <v>0.18421052631578946</v>
          </cell>
          <cell r="U42">
            <v>152</v>
          </cell>
        </row>
        <row r="43">
          <cell r="A43" t="str">
            <v>62</v>
          </cell>
          <cell r="B43">
            <v>20</v>
          </cell>
          <cell r="C43">
            <v>88</v>
          </cell>
          <cell r="D43">
            <v>0.18518518518518517</v>
          </cell>
          <cell r="E43">
            <v>108</v>
          </cell>
          <cell r="F43">
            <v>30</v>
          </cell>
          <cell r="G43">
            <v>77</v>
          </cell>
          <cell r="H43">
            <v>0.28037383177570091</v>
          </cell>
          <cell r="I43">
            <v>107</v>
          </cell>
          <cell r="J43">
            <v>23</v>
          </cell>
          <cell r="K43">
            <v>91</v>
          </cell>
          <cell r="L43">
            <v>0.20175438596491227</v>
          </cell>
          <cell r="M43">
            <v>114</v>
          </cell>
          <cell r="N43">
            <v>30</v>
          </cell>
          <cell r="O43">
            <v>74</v>
          </cell>
          <cell r="P43">
            <v>0.28846153846153844</v>
          </cell>
          <cell r="Q43">
            <v>104</v>
          </cell>
          <cell r="R43">
            <v>27</v>
          </cell>
          <cell r="S43">
            <v>77</v>
          </cell>
          <cell r="T43">
            <v>0.25961538461538464</v>
          </cell>
          <cell r="U43">
            <v>104</v>
          </cell>
        </row>
        <row r="44">
          <cell r="A44" t="str">
            <v>63</v>
          </cell>
          <cell r="B44">
            <v>24</v>
          </cell>
          <cell r="C44">
            <v>106</v>
          </cell>
          <cell r="D44">
            <v>0.18461538461538463</v>
          </cell>
          <cell r="E44">
            <v>130</v>
          </cell>
          <cell r="F44">
            <v>12</v>
          </cell>
          <cell r="G44">
            <v>99</v>
          </cell>
          <cell r="H44">
            <v>0.10810810810810811</v>
          </cell>
          <cell r="I44">
            <v>111</v>
          </cell>
          <cell r="J44">
            <v>20</v>
          </cell>
          <cell r="K44">
            <v>95</v>
          </cell>
          <cell r="L44">
            <v>0.17391304347826086</v>
          </cell>
          <cell r="M44">
            <v>115</v>
          </cell>
          <cell r="N44">
            <v>24</v>
          </cell>
          <cell r="O44">
            <v>97</v>
          </cell>
          <cell r="P44">
            <v>0.19834710743801653</v>
          </cell>
          <cell r="Q44">
            <v>121</v>
          </cell>
          <cell r="R44">
            <v>22</v>
          </cell>
          <cell r="S44">
            <v>102</v>
          </cell>
          <cell r="T44">
            <v>0.17741935483870969</v>
          </cell>
          <cell r="U44">
            <v>124</v>
          </cell>
        </row>
        <row r="45">
          <cell r="A45" t="str">
            <v>64</v>
          </cell>
          <cell r="B45">
            <v>84</v>
          </cell>
          <cell r="C45">
            <v>131</v>
          </cell>
          <cell r="D45">
            <v>0.39069767441860465</v>
          </cell>
          <cell r="E45">
            <v>215</v>
          </cell>
          <cell r="F45">
            <v>51</v>
          </cell>
          <cell r="G45">
            <v>100</v>
          </cell>
          <cell r="H45">
            <v>0.33774834437086093</v>
          </cell>
          <cell r="I45">
            <v>151</v>
          </cell>
          <cell r="J45">
            <v>48</v>
          </cell>
          <cell r="K45">
            <v>105</v>
          </cell>
          <cell r="L45">
            <v>0.31372549019607843</v>
          </cell>
          <cell r="M45">
            <v>153</v>
          </cell>
          <cell r="N45">
            <v>50</v>
          </cell>
          <cell r="O45">
            <v>79</v>
          </cell>
          <cell r="P45">
            <v>0.38759689922480622</v>
          </cell>
          <cell r="Q45">
            <v>129</v>
          </cell>
          <cell r="R45">
            <v>62</v>
          </cell>
          <cell r="S45">
            <v>74</v>
          </cell>
          <cell r="T45">
            <v>0.45588235294117646</v>
          </cell>
          <cell r="U45">
            <v>136</v>
          </cell>
        </row>
        <row r="46">
          <cell r="A46" t="str">
            <v>65</v>
          </cell>
          <cell r="B46">
            <v>71</v>
          </cell>
          <cell r="C46">
            <v>105</v>
          </cell>
          <cell r="D46">
            <v>0.40340909090909088</v>
          </cell>
          <cell r="E46">
            <v>176</v>
          </cell>
          <cell r="F46">
            <v>53</v>
          </cell>
          <cell r="G46">
            <v>81</v>
          </cell>
          <cell r="H46">
            <v>0.39552238805970147</v>
          </cell>
          <cell r="I46">
            <v>134</v>
          </cell>
          <cell r="J46">
            <v>47</v>
          </cell>
          <cell r="K46">
            <v>85</v>
          </cell>
          <cell r="L46">
            <v>0.35606060606060608</v>
          </cell>
          <cell r="M46">
            <v>132</v>
          </cell>
          <cell r="N46">
            <v>54</v>
          </cell>
          <cell r="O46">
            <v>73</v>
          </cell>
          <cell r="P46">
            <v>0.42519685039370081</v>
          </cell>
          <cell r="Q46">
            <v>127</v>
          </cell>
          <cell r="R46">
            <v>59</v>
          </cell>
          <cell r="S46">
            <v>81</v>
          </cell>
          <cell r="T46">
            <v>0.42142857142857143</v>
          </cell>
          <cell r="U46">
            <v>140</v>
          </cell>
        </row>
        <row r="47">
          <cell r="A47" t="str">
            <v>66</v>
          </cell>
          <cell r="B47">
            <v>45</v>
          </cell>
          <cell r="C47">
            <v>71</v>
          </cell>
          <cell r="D47">
            <v>0.38793103448275862</v>
          </cell>
          <cell r="E47">
            <v>116</v>
          </cell>
          <cell r="F47">
            <v>35</v>
          </cell>
          <cell r="G47">
            <v>48</v>
          </cell>
          <cell r="H47">
            <v>0.42168674698795183</v>
          </cell>
          <cell r="I47">
            <v>83</v>
          </cell>
          <cell r="J47">
            <v>33</v>
          </cell>
          <cell r="K47">
            <v>59</v>
          </cell>
          <cell r="L47">
            <v>0.35869565217391303</v>
          </cell>
          <cell r="M47">
            <v>92</v>
          </cell>
          <cell r="N47">
            <v>29</v>
          </cell>
          <cell r="O47">
            <v>54</v>
          </cell>
          <cell r="P47">
            <v>0.3493975903614458</v>
          </cell>
          <cell r="Q47">
            <v>83</v>
          </cell>
          <cell r="R47">
            <v>31</v>
          </cell>
          <cell r="S47">
            <v>50</v>
          </cell>
          <cell r="T47">
            <v>0.38271604938271603</v>
          </cell>
          <cell r="U47">
            <v>81</v>
          </cell>
        </row>
        <row r="48">
          <cell r="A48" t="str">
            <v>67</v>
          </cell>
          <cell r="B48">
            <v>33</v>
          </cell>
          <cell r="C48">
            <v>58</v>
          </cell>
          <cell r="D48">
            <v>0.36263736263736263</v>
          </cell>
          <cell r="E48">
            <v>91</v>
          </cell>
          <cell r="F48">
            <v>27</v>
          </cell>
          <cell r="G48">
            <v>44</v>
          </cell>
          <cell r="H48">
            <v>0.38028169014084506</v>
          </cell>
          <cell r="I48">
            <v>71</v>
          </cell>
          <cell r="J48">
            <v>19</v>
          </cell>
          <cell r="K48">
            <v>53</v>
          </cell>
          <cell r="L48">
            <v>0.2638888888888889</v>
          </cell>
          <cell r="M48">
            <v>72</v>
          </cell>
          <cell r="N48">
            <v>28</v>
          </cell>
          <cell r="O48">
            <v>42</v>
          </cell>
          <cell r="P48">
            <v>0.4</v>
          </cell>
          <cell r="Q48">
            <v>70</v>
          </cell>
          <cell r="R48">
            <v>22</v>
          </cell>
          <cell r="S48">
            <v>45</v>
          </cell>
          <cell r="T48">
            <v>0.32835820895522388</v>
          </cell>
          <cell r="U48">
            <v>67</v>
          </cell>
        </row>
        <row r="49">
          <cell r="A49" t="str">
            <v>68</v>
          </cell>
          <cell r="B49">
            <v>49</v>
          </cell>
          <cell r="C49">
            <v>63</v>
          </cell>
          <cell r="D49">
            <v>0.4375</v>
          </cell>
          <cell r="E49">
            <v>112</v>
          </cell>
          <cell r="F49">
            <v>29</v>
          </cell>
          <cell r="G49">
            <v>53</v>
          </cell>
          <cell r="H49">
            <v>0.35365853658536583</v>
          </cell>
          <cell r="I49">
            <v>82</v>
          </cell>
          <cell r="J49">
            <v>22</v>
          </cell>
          <cell r="K49">
            <v>54</v>
          </cell>
          <cell r="L49">
            <v>0.28947368421052633</v>
          </cell>
          <cell r="M49">
            <v>76</v>
          </cell>
          <cell r="N49">
            <v>26</v>
          </cell>
          <cell r="O49">
            <v>49</v>
          </cell>
          <cell r="P49">
            <v>0.34666666666666668</v>
          </cell>
          <cell r="Q49">
            <v>75</v>
          </cell>
          <cell r="R49">
            <v>33</v>
          </cell>
          <cell r="S49">
            <v>50</v>
          </cell>
          <cell r="T49">
            <v>0.39759036144578314</v>
          </cell>
          <cell r="U49">
            <v>83</v>
          </cell>
        </row>
        <row r="50">
          <cell r="A50" t="str">
            <v>69</v>
          </cell>
          <cell r="B50">
            <v>38</v>
          </cell>
          <cell r="C50">
            <v>55</v>
          </cell>
          <cell r="D50">
            <v>0.40860215053763443</v>
          </cell>
          <cell r="E50">
            <v>93</v>
          </cell>
          <cell r="F50">
            <v>23</v>
          </cell>
          <cell r="G50">
            <v>32</v>
          </cell>
          <cell r="H50">
            <v>0.41818181818181815</v>
          </cell>
          <cell r="I50">
            <v>55</v>
          </cell>
          <cell r="J50">
            <v>18</v>
          </cell>
          <cell r="K50">
            <v>27</v>
          </cell>
          <cell r="L50">
            <v>0.4</v>
          </cell>
          <cell r="M50">
            <v>45</v>
          </cell>
          <cell r="N50">
            <v>11</v>
          </cell>
          <cell r="O50">
            <v>30</v>
          </cell>
          <cell r="P50">
            <v>0.26829268292682928</v>
          </cell>
          <cell r="Q50">
            <v>41</v>
          </cell>
          <cell r="R50">
            <v>15</v>
          </cell>
          <cell r="S50">
            <v>29</v>
          </cell>
          <cell r="T50">
            <v>0.34090909090909088</v>
          </cell>
          <cell r="U50">
            <v>44</v>
          </cell>
        </row>
        <row r="51">
          <cell r="A51" t="str">
            <v>70</v>
          </cell>
          <cell r="B51">
            <v>29</v>
          </cell>
          <cell r="C51">
            <v>42</v>
          </cell>
          <cell r="D51">
            <v>0.40845070422535212</v>
          </cell>
          <cell r="E51">
            <v>71</v>
          </cell>
          <cell r="F51">
            <v>25</v>
          </cell>
          <cell r="G51">
            <v>37</v>
          </cell>
          <cell r="H51">
            <v>0.40322580645161288</v>
          </cell>
          <cell r="I51">
            <v>62</v>
          </cell>
          <cell r="J51">
            <v>18</v>
          </cell>
          <cell r="K51">
            <v>35</v>
          </cell>
          <cell r="L51">
            <v>0.33962264150943394</v>
          </cell>
          <cell r="M51">
            <v>53</v>
          </cell>
          <cell r="N51">
            <v>18</v>
          </cell>
          <cell r="O51">
            <v>42</v>
          </cell>
          <cell r="P51">
            <v>0.3</v>
          </cell>
          <cell r="Q51">
            <v>60</v>
          </cell>
          <cell r="R51">
            <v>25</v>
          </cell>
          <cell r="S51">
            <v>28</v>
          </cell>
          <cell r="T51">
            <v>0.47169811320754718</v>
          </cell>
          <cell r="U51">
            <v>53</v>
          </cell>
        </row>
        <row r="52">
          <cell r="A52" t="str">
            <v>71</v>
          </cell>
          <cell r="B52">
            <v>15</v>
          </cell>
          <cell r="C52">
            <v>28</v>
          </cell>
          <cell r="D52">
            <v>0.34883720930232559</v>
          </cell>
          <cell r="E52">
            <v>43</v>
          </cell>
          <cell r="F52">
            <v>14</v>
          </cell>
          <cell r="G52">
            <v>28</v>
          </cell>
          <cell r="H52">
            <v>0.33333333333333331</v>
          </cell>
          <cell r="I52">
            <v>42</v>
          </cell>
          <cell r="J52">
            <v>18</v>
          </cell>
          <cell r="K52">
            <v>21</v>
          </cell>
          <cell r="L52">
            <v>0.46153846153846156</v>
          </cell>
          <cell r="M52">
            <v>39</v>
          </cell>
          <cell r="N52">
            <v>18</v>
          </cell>
          <cell r="O52">
            <v>31</v>
          </cell>
          <cell r="P52">
            <v>0.36734693877551022</v>
          </cell>
          <cell r="Q52">
            <v>49</v>
          </cell>
          <cell r="R52">
            <v>23</v>
          </cell>
          <cell r="S52">
            <v>24</v>
          </cell>
          <cell r="T52">
            <v>0.48936170212765956</v>
          </cell>
          <cell r="U52">
            <v>47</v>
          </cell>
        </row>
        <row r="53">
          <cell r="A53" t="str">
            <v>72</v>
          </cell>
          <cell r="B53">
            <v>6</v>
          </cell>
          <cell r="C53">
            <v>11</v>
          </cell>
          <cell r="D53">
            <v>0.35294117647058826</v>
          </cell>
          <cell r="E53">
            <v>17</v>
          </cell>
          <cell r="F53">
            <v>6</v>
          </cell>
          <cell r="G53">
            <v>15</v>
          </cell>
          <cell r="H53">
            <v>0.2857142857142857</v>
          </cell>
          <cell r="I53">
            <v>21</v>
          </cell>
          <cell r="J53">
            <v>9</v>
          </cell>
          <cell r="K53">
            <v>17</v>
          </cell>
          <cell r="L53">
            <v>0.34615384615384615</v>
          </cell>
          <cell r="M53">
            <v>26</v>
          </cell>
          <cell r="N53">
            <v>6</v>
          </cell>
          <cell r="O53">
            <v>17</v>
          </cell>
          <cell r="P53">
            <v>0.2608695652173913</v>
          </cell>
          <cell r="Q53">
            <v>23</v>
          </cell>
          <cell r="R53">
            <v>7</v>
          </cell>
          <cell r="S53">
            <v>9</v>
          </cell>
          <cell r="T53">
            <v>0.4375</v>
          </cell>
          <cell r="U53">
            <v>16</v>
          </cell>
        </row>
        <row r="54">
          <cell r="A54" t="str">
            <v>73</v>
          </cell>
          <cell r="B54">
            <v>3</v>
          </cell>
          <cell r="C54">
            <v>4</v>
          </cell>
          <cell r="D54">
            <v>0.42857142857142855</v>
          </cell>
          <cell r="E54">
            <v>7</v>
          </cell>
          <cell r="G54">
            <v>2</v>
          </cell>
          <cell r="H54">
            <v>0</v>
          </cell>
          <cell r="I54">
            <v>2</v>
          </cell>
          <cell r="K54">
            <v>1</v>
          </cell>
          <cell r="L54">
            <v>0</v>
          </cell>
          <cell r="M54">
            <v>1</v>
          </cell>
          <cell r="O54">
            <v>3</v>
          </cell>
          <cell r="P54">
            <v>0</v>
          </cell>
          <cell r="Q54">
            <v>3</v>
          </cell>
          <cell r="R54">
            <v>5</v>
          </cell>
          <cell r="S54">
            <v>2</v>
          </cell>
          <cell r="T54">
            <v>0.7142857142857143</v>
          </cell>
          <cell r="U54">
            <v>7</v>
          </cell>
        </row>
        <row r="55">
          <cell r="A55" t="str">
            <v>74</v>
          </cell>
          <cell r="B55">
            <v>13</v>
          </cell>
          <cell r="C55">
            <v>36</v>
          </cell>
          <cell r="D55">
            <v>0.26530612244897961</v>
          </cell>
          <cell r="E55">
            <v>49</v>
          </cell>
          <cell r="F55">
            <v>15</v>
          </cell>
          <cell r="G55">
            <v>36</v>
          </cell>
          <cell r="H55">
            <v>0.29411764705882354</v>
          </cell>
          <cell r="I55">
            <v>51</v>
          </cell>
          <cell r="J55">
            <v>6</v>
          </cell>
          <cell r="K55">
            <v>42</v>
          </cell>
          <cell r="L55">
            <v>0.125</v>
          </cell>
          <cell r="M55">
            <v>48</v>
          </cell>
          <cell r="N55">
            <v>16</v>
          </cell>
          <cell r="O55">
            <v>44</v>
          </cell>
          <cell r="P55">
            <v>0.26666666666666666</v>
          </cell>
          <cell r="Q55">
            <v>60</v>
          </cell>
          <cell r="R55">
            <v>12</v>
          </cell>
          <cell r="S55">
            <v>48</v>
          </cell>
          <cell r="T55">
            <v>0.2</v>
          </cell>
          <cell r="U55">
            <v>60</v>
          </cell>
        </row>
        <row r="56">
          <cell r="A56" t="str">
            <v>76</v>
          </cell>
          <cell r="B56">
            <v>1</v>
          </cell>
          <cell r="C56">
            <v>1</v>
          </cell>
          <cell r="D56">
            <v>0.5</v>
          </cell>
          <cell r="E56">
            <v>2</v>
          </cell>
          <cell r="F56">
            <v>2</v>
          </cell>
          <cell r="G56">
            <v>1</v>
          </cell>
          <cell r="H56">
            <v>0.66666666666666663</v>
          </cell>
          <cell r="I56">
            <v>3</v>
          </cell>
          <cell r="J56">
            <v>2</v>
          </cell>
          <cell r="K56">
            <v>4</v>
          </cell>
          <cell r="L56">
            <v>0.33333333333333331</v>
          </cell>
          <cell r="M56">
            <v>6</v>
          </cell>
          <cell r="N56">
            <v>3</v>
          </cell>
          <cell r="O56">
            <v>3</v>
          </cell>
          <cell r="P56">
            <v>0.5</v>
          </cell>
          <cell r="Q56">
            <v>6</v>
          </cell>
          <cell r="R56">
            <v>1</v>
          </cell>
          <cell r="S56">
            <v>2</v>
          </cell>
          <cell r="T56">
            <v>0.33333333333333331</v>
          </cell>
          <cell r="U56">
            <v>3</v>
          </cell>
        </row>
        <row r="57">
          <cell r="A57" t="str">
            <v>77</v>
          </cell>
          <cell r="F57">
            <v>1</v>
          </cell>
          <cell r="H57">
            <v>1</v>
          </cell>
          <cell r="I57">
            <v>1</v>
          </cell>
          <cell r="K57">
            <v>2</v>
          </cell>
          <cell r="L57">
            <v>0</v>
          </cell>
          <cell r="M57">
            <v>2</v>
          </cell>
          <cell r="N57">
            <v>2</v>
          </cell>
          <cell r="O57">
            <v>2</v>
          </cell>
          <cell r="P57">
            <v>0.5</v>
          </cell>
          <cell r="Q57">
            <v>4</v>
          </cell>
        </row>
        <row r="58">
          <cell r="A58" t="str">
            <v>85</v>
          </cell>
          <cell r="B58">
            <v>16</v>
          </cell>
          <cell r="C58">
            <v>18</v>
          </cell>
          <cell r="D58">
            <v>0.47058823529411764</v>
          </cell>
          <cell r="E58">
            <v>34</v>
          </cell>
          <cell r="F58">
            <v>5</v>
          </cell>
          <cell r="G58">
            <v>9</v>
          </cell>
          <cell r="H58">
            <v>0.35714285714285715</v>
          </cell>
          <cell r="I58">
            <v>14</v>
          </cell>
          <cell r="J58">
            <v>5</v>
          </cell>
          <cell r="K58">
            <v>13</v>
          </cell>
          <cell r="L58">
            <v>0.27777777777777779</v>
          </cell>
          <cell r="M58">
            <v>18</v>
          </cell>
          <cell r="N58">
            <v>11</v>
          </cell>
          <cell r="O58">
            <v>11</v>
          </cell>
          <cell r="P58">
            <v>0.5</v>
          </cell>
          <cell r="Q58">
            <v>22</v>
          </cell>
          <cell r="R58">
            <v>14</v>
          </cell>
          <cell r="S58">
            <v>14</v>
          </cell>
          <cell r="T58">
            <v>0.5</v>
          </cell>
          <cell r="U58">
            <v>28</v>
          </cell>
        </row>
        <row r="59">
          <cell r="A59" t="str">
            <v>86</v>
          </cell>
          <cell r="B59">
            <v>18</v>
          </cell>
          <cell r="C59">
            <v>22</v>
          </cell>
          <cell r="D59">
            <v>0.45</v>
          </cell>
          <cell r="E59">
            <v>40</v>
          </cell>
          <cell r="F59">
            <v>11</v>
          </cell>
          <cell r="G59">
            <v>11</v>
          </cell>
          <cell r="H59">
            <v>0.5</v>
          </cell>
          <cell r="I59">
            <v>22</v>
          </cell>
          <cell r="J59">
            <v>14</v>
          </cell>
          <cell r="K59">
            <v>13</v>
          </cell>
          <cell r="L59">
            <v>0.51851851851851849</v>
          </cell>
          <cell r="M59">
            <v>27</v>
          </cell>
          <cell r="N59">
            <v>14</v>
          </cell>
          <cell r="O59">
            <v>21</v>
          </cell>
          <cell r="P59">
            <v>0.4</v>
          </cell>
          <cell r="Q59">
            <v>35</v>
          </cell>
          <cell r="R59">
            <v>5</v>
          </cell>
          <cell r="S59">
            <v>15</v>
          </cell>
          <cell r="T59">
            <v>0.25</v>
          </cell>
          <cell r="U59">
            <v>20</v>
          </cell>
        </row>
        <row r="60">
          <cell r="A60" t="str">
            <v>87</v>
          </cell>
          <cell r="B60">
            <v>16</v>
          </cell>
          <cell r="C60">
            <v>29</v>
          </cell>
          <cell r="D60">
            <v>0.35555555555555557</v>
          </cell>
          <cell r="E60">
            <v>45</v>
          </cell>
          <cell r="F60">
            <v>14</v>
          </cell>
          <cell r="G60">
            <v>19</v>
          </cell>
          <cell r="H60">
            <v>0.42424242424242425</v>
          </cell>
          <cell r="I60">
            <v>33</v>
          </cell>
          <cell r="J60">
            <v>11</v>
          </cell>
          <cell r="K60">
            <v>15</v>
          </cell>
          <cell r="L60">
            <v>0.42307692307692307</v>
          </cell>
          <cell r="M60">
            <v>26</v>
          </cell>
          <cell r="N60">
            <v>13</v>
          </cell>
          <cell r="O60">
            <v>13</v>
          </cell>
          <cell r="P60">
            <v>0.5</v>
          </cell>
          <cell r="Q60">
            <v>26</v>
          </cell>
          <cell r="R60">
            <v>9</v>
          </cell>
          <cell r="S60">
            <v>18</v>
          </cell>
          <cell r="T60">
            <v>0.33333333333333331</v>
          </cell>
          <cell r="U60">
            <v>27</v>
          </cell>
        </row>
        <row r="67">
          <cell r="A67">
            <v>1</v>
          </cell>
          <cell r="B67">
            <v>2</v>
          </cell>
          <cell r="C67">
            <v>3</v>
          </cell>
          <cell r="D67">
            <v>4</v>
          </cell>
          <cell r="E67">
            <v>5</v>
          </cell>
          <cell r="F67">
            <v>6</v>
          </cell>
          <cell r="G67">
            <v>7</v>
          </cell>
          <cell r="H67">
            <v>8</v>
          </cell>
          <cell r="I67">
            <v>9</v>
          </cell>
          <cell r="J67">
            <v>10</v>
          </cell>
          <cell r="K67">
            <v>11</v>
          </cell>
          <cell r="L67">
            <v>12</v>
          </cell>
          <cell r="M67">
            <v>13</v>
          </cell>
          <cell r="N67">
            <v>14</v>
          </cell>
          <cell r="O67">
            <v>15</v>
          </cell>
          <cell r="P67">
            <v>16</v>
          </cell>
          <cell r="Q67">
            <v>17</v>
          </cell>
          <cell r="R67">
            <v>18</v>
          </cell>
          <cell r="S67">
            <v>19</v>
          </cell>
          <cell r="T67">
            <v>20</v>
          </cell>
          <cell r="U67">
            <v>21</v>
          </cell>
          <cell r="V67">
            <v>22</v>
          </cell>
        </row>
        <row r="68">
          <cell r="A68" t="str">
            <v>01</v>
          </cell>
          <cell r="B68">
            <v>8</v>
          </cell>
          <cell r="C68">
            <v>34</v>
          </cell>
          <cell r="D68">
            <v>0.19047619047619047</v>
          </cell>
          <cell r="E68">
            <v>42</v>
          </cell>
          <cell r="F68">
            <v>9</v>
          </cell>
          <cell r="G68">
            <v>24</v>
          </cell>
          <cell r="H68">
            <v>0.27272727272727271</v>
          </cell>
          <cell r="I68">
            <v>33</v>
          </cell>
          <cell r="J68">
            <v>8</v>
          </cell>
          <cell r="K68">
            <v>24</v>
          </cell>
          <cell r="L68">
            <v>0.25</v>
          </cell>
          <cell r="M68">
            <v>32</v>
          </cell>
          <cell r="N68">
            <v>9</v>
          </cell>
          <cell r="O68">
            <v>28</v>
          </cell>
          <cell r="P68">
            <v>0.24324324324324326</v>
          </cell>
          <cell r="Q68">
            <v>37</v>
          </cell>
          <cell r="R68">
            <v>5</v>
          </cell>
          <cell r="S68">
            <v>14</v>
          </cell>
          <cell r="T68">
            <v>0.26315789473684209</v>
          </cell>
          <cell r="U68">
            <v>19</v>
          </cell>
          <cell r="V68">
            <v>163</v>
          </cell>
        </row>
        <row r="69">
          <cell r="A69" t="str">
            <v>02</v>
          </cell>
          <cell r="B69">
            <v>18</v>
          </cell>
          <cell r="C69">
            <v>37</v>
          </cell>
          <cell r="D69">
            <v>0.32727272727272727</v>
          </cell>
          <cell r="E69">
            <v>55</v>
          </cell>
          <cell r="F69">
            <v>11</v>
          </cell>
          <cell r="G69">
            <v>30</v>
          </cell>
          <cell r="H69">
            <v>0.26829268292682928</v>
          </cell>
          <cell r="I69">
            <v>41</v>
          </cell>
          <cell r="J69">
            <v>12</v>
          </cell>
          <cell r="K69">
            <v>25</v>
          </cell>
          <cell r="L69">
            <v>0.32432432432432434</v>
          </cell>
          <cell r="M69">
            <v>37</v>
          </cell>
          <cell r="N69">
            <v>15</v>
          </cell>
          <cell r="O69">
            <v>39</v>
          </cell>
          <cell r="P69">
            <v>0.27777777777777779</v>
          </cell>
          <cell r="Q69">
            <v>54</v>
          </cell>
          <cell r="R69">
            <v>16</v>
          </cell>
          <cell r="S69">
            <v>46</v>
          </cell>
          <cell r="T69">
            <v>0.25806451612903225</v>
          </cell>
          <cell r="U69">
            <v>62</v>
          </cell>
          <cell r="V69">
            <v>249</v>
          </cell>
        </row>
        <row r="70">
          <cell r="A70" t="str">
            <v>03</v>
          </cell>
          <cell r="B70">
            <v>147</v>
          </cell>
          <cell r="C70">
            <v>137</v>
          </cell>
          <cell r="D70">
            <v>0.51760563380281688</v>
          </cell>
          <cell r="E70">
            <v>284</v>
          </cell>
          <cell r="F70">
            <v>122</v>
          </cell>
          <cell r="G70">
            <v>114</v>
          </cell>
          <cell r="H70">
            <v>0.51694915254237284</v>
          </cell>
          <cell r="I70">
            <v>236</v>
          </cell>
          <cell r="J70">
            <v>119</v>
          </cell>
          <cell r="K70">
            <v>107</v>
          </cell>
          <cell r="L70">
            <v>0.52654867256637172</v>
          </cell>
          <cell r="M70">
            <v>226</v>
          </cell>
          <cell r="N70">
            <v>138</v>
          </cell>
          <cell r="O70">
            <v>140</v>
          </cell>
          <cell r="P70">
            <v>0.49640287769784175</v>
          </cell>
          <cell r="Q70">
            <v>278</v>
          </cell>
          <cell r="R70">
            <v>125</v>
          </cell>
          <cell r="S70">
            <v>93</v>
          </cell>
          <cell r="T70">
            <v>0.57339449541284404</v>
          </cell>
          <cell r="U70">
            <v>218</v>
          </cell>
          <cell r="V70">
            <v>1242</v>
          </cell>
        </row>
        <row r="71">
          <cell r="A71" t="str">
            <v>04</v>
          </cell>
          <cell r="B71">
            <v>166</v>
          </cell>
          <cell r="C71">
            <v>288</v>
          </cell>
          <cell r="D71">
            <v>0.3656387665198238</v>
          </cell>
          <cell r="E71">
            <v>454</v>
          </cell>
          <cell r="F71">
            <v>131</v>
          </cell>
          <cell r="G71">
            <v>265</v>
          </cell>
          <cell r="H71">
            <v>0.33080808080808083</v>
          </cell>
          <cell r="I71">
            <v>396</v>
          </cell>
          <cell r="J71">
            <v>159</v>
          </cell>
          <cell r="K71">
            <v>277</v>
          </cell>
          <cell r="L71">
            <v>0.36467889908256879</v>
          </cell>
          <cell r="M71">
            <v>436</v>
          </cell>
          <cell r="N71">
            <v>165</v>
          </cell>
          <cell r="O71">
            <v>251</v>
          </cell>
          <cell r="P71">
            <v>0.39663461538461536</v>
          </cell>
          <cell r="Q71">
            <v>416</v>
          </cell>
          <cell r="R71">
            <v>181</v>
          </cell>
          <cell r="S71">
            <v>259</v>
          </cell>
          <cell r="T71">
            <v>0.41136363636363638</v>
          </cell>
          <cell r="U71">
            <v>440</v>
          </cell>
          <cell r="V71">
            <v>2142</v>
          </cell>
        </row>
        <row r="72">
          <cell r="A72" t="str">
            <v>05</v>
          </cell>
          <cell r="B72">
            <v>92</v>
          </cell>
          <cell r="C72">
            <v>376</v>
          </cell>
          <cell r="D72">
            <v>0.19658119658119658</v>
          </cell>
          <cell r="E72">
            <v>468</v>
          </cell>
          <cell r="F72">
            <v>74</v>
          </cell>
          <cell r="G72">
            <v>318</v>
          </cell>
          <cell r="H72">
            <v>0.18877551020408162</v>
          </cell>
          <cell r="I72">
            <v>392</v>
          </cell>
          <cell r="J72">
            <v>69</v>
          </cell>
          <cell r="K72">
            <v>348</v>
          </cell>
          <cell r="L72">
            <v>0.16546762589928057</v>
          </cell>
          <cell r="M72">
            <v>417</v>
          </cell>
          <cell r="N72">
            <v>85</v>
          </cell>
          <cell r="O72">
            <v>337</v>
          </cell>
          <cell r="P72">
            <v>0.2014218009478673</v>
          </cell>
          <cell r="Q72">
            <v>422</v>
          </cell>
          <cell r="R72">
            <v>93</v>
          </cell>
          <cell r="S72">
            <v>335</v>
          </cell>
          <cell r="T72">
            <v>0.21728971962616822</v>
          </cell>
          <cell r="U72">
            <v>428</v>
          </cell>
          <cell r="V72">
            <v>2127</v>
          </cell>
        </row>
        <row r="73">
          <cell r="A73" t="str">
            <v>06</v>
          </cell>
          <cell r="B73">
            <v>55</v>
          </cell>
          <cell r="C73">
            <v>257</v>
          </cell>
          <cell r="D73">
            <v>0.17628205128205129</v>
          </cell>
          <cell r="E73">
            <v>312</v>
          </cell>
          <cell r="F73">
            <v>49</v>
          </cell>
          <cell r="G73">
            <v>218</v>
          </cell>
          <cell r="H73">
            <v>0.18352059925093633</v>
          </cell>
          <cell r="I73">
            <v>267</v>
          </cell>
          <cell r="J73">
            <v>38</v>
          </cell>
          <cell r="K73">
            <v>190</v>
          </cell>
          <cell r="L73">
            <v>0.16666666666666666</v>
          </cell>
          <cell r="M73">
            <v>228</v>
          </cell>
          <cell r="N73">
            <v>47</v>
          </cell>
          <cell r="O73">
            <v>182</v>
          </cell>
          <cell r="P73">
            <v>0.20524017467248909</v>
          </cell>
          <cell r="Q73">
            <v>229</v>
          </cell>
          <cell r="R73">
            <v>52</v>
          </cell>
          <cell r="S73">
            <v>160</v>
          </cell>
          <cell r="T73">
            <v>0.24528301886792453</v>
          </cell>
          <cell r="U73">
            <v>212</v>
          </cell>
          <cell r="V73">
            <v>1248</v>
          </cell>
        </row>
        <row r="74">
          <cell r="A74" t="str">
            <v>07</v>
          </cell>
          <cell r="B74">
            <v>85</v>
          </cell>
          <cell r="C74">
            <v>230</v>
          </cell>
          <cell r="D74">
            <v>0.26984126984126983</v>
          </cell>
          <cell r="E74">
            <v>315</v>
          </cell>
          <cell r="F74">
            <v>88</v>
          </cell>
          <cell r="G74">
            <v>180</v>
          </cell>
          <cell r="H74">
            <v>0.32835820895522388</v>
          </cell>
          <cell r="I74">
            <v>268</v>
          </cell>
          <cell r="J74">
            <v>81</v>
          </cell>
          <cell r="K74">
            <v>165</v>
          </cell>
          <cell r="L74">
            <v>0.32926829268292684</v>
          </cell>
          <cell r="M74">
            <v>246</v>
          </cell>
          <cell r="N74">
            <v>86</v>
          </cell>
          <cell r="O74">
            <v>160</v>
          </cell>
          <cell r="P74">
            <v>0.34959349593495936</v>
          </cell>
          <cell r="Q74">
            <v>246</v>
          </cell>
          <cell r="R74">
            <v>97</v>
          </cell>
          <cell r="S74">
            <v>171</v>
          </cell>
          <cell r="T74">
            <v>0.36194029850746268</v>
          </cell>
          <cell r="U74">
            <v>268</v>
          </cell>
          <cell r="V74">
            <v>1343</v>
          </cell>
        </row>
        <row r="75">
          <cell r="A75" t="str">
            <v>08</v>
          </cell>
          <cell r="B75">
            <v>38</v>
          </cell>
          <cell r="C75">
            <v>105</v>
          </cell>
          <cell r="D75">
            <v>0.26573426573426573</v>
          </cell>
          <cell r="E75">
            <v>143</v>
          </cell>
          <cell r="F75">
            <v>20</v>
          </cell>
          <cell r="G75">
            <v>90</v>
          </cell>
          <cell r="H75">
            <v>0.18181818181818182</v>
          </cell>
          <cell r="I75">
            <v>110</v>
          </cell>
          <cell r="J75">
            <v>20</v>
          </cell>
          <cell r="K75">
            <v>77</v>
          </cell>
          <cell r="L75">
            <v>0.20618556701030927</v>
          </cell>
          <cell r="M75">
            <v>97</v>
          </cell>
          <cell r="N75">
            <v>18</v>
          </cell>
          <cell r="O75">
            <v>77</v>
          </cell>
          <cell r="P75">
            <v>0.18947368421052632</v>
          </cell>
          <cell r="Q75">
            <v>95</v>
          </cell>
          <cell r="R75">
            <v>38</v>
          </cell>
          <cell r="S75">
            <v>90</v>
          </cell>
          <cell r="T75">
            <v>0.296875</v>
          </cell>
          <cell r="U75">
            <v>128</v>
          </cell>
          <cell r="V75">
            <v>573</v>
          </cell>
        </row>
        <row r="76">
          <cell r="A76" t="str">
            <v>09</v>
          </cell>
          <cell r="B76">
            <v>73</v>
          </cell>
          <cell r="C76">
            <v>422</v>
          </cell>
          <cell r="D76">
            <v>0.14747474747474748</v>
          </cell>
          <cell r="E76">
            <v>495</v>
          </cell>
          <cell r="F76">
            <v>69</v>
          </cell>
          <cell r="G76">
            <v>388</v>
          </cell>
          <cell r="H76">
            <v>0.15098468271334792</v>
          </cell>
          <cell r="I76">
            <v>457</v>
          </cell>
          <cell r="J76">
            <v>82</v>
          </cell>
          <cell r="K76">
            <v>414</v>
          </cell>
          <cell r="L76">
            <v>0.16532258064516128</v>
          </cell>
          <cell r="M76">
            <v>496</v>
          </cell>
          <cell r="N76">
            <v>87</v>
          </cell>
          <cell r="O76">
            <v>407</v>
          </cell>
          <cell r="P76">
            <v>0.17611336032388664</v>
          </cell>
          <cell r="Q76">
            <v>494</v>
          </cell>
          <cell r="R76">
            <v>99</v>
          </cell>
          <cell r="S76">
            <v>400</v>
          </cell>
          <cell r="T76">
            <v>0.19839679358717435</v>
          </cell>
          <cell r="U76">
            <v>499</v>
          </cell>
          <cell r="V76">
            <v>2441</v>
          </cell>
        </row>
        <row r="77">
          <cell r="A77" t="str">
            <v>10</v>
          </cell>
          <cell r="B77">
            <v>193</v>
          </cell>
          <cell r="C77">
            <v>294</v>
          </cell>
          <cell r="D77">
            <v>0.39630390143737165</v>
          </cell>
          <cell r="E77">
            <v>487</v>
          </cell>
          <cell r="F77">
            <v>131</v>
          </cell>
          <cell r="G77">
            <v>217</v>
          </cell>
          <cell r="H77">
            <v>0.37643678160919541</v>
          </cell>
          <cell r="I77">
            <v>348</v>
          </cell>
          <cell r="J77">
            <v>108</v>
          </cell>
          <cell r="K77">
            <v>221</v>
          </cell>
          <cell r="L77">
            <v>0.32826747720364741</v>
          </cell>
          <cell r="M77">
            <v>329</v>
          </cell>
          <cell r="N77">
            <v>122</v>
          </cell>
          <cell r="O77">
            <v>202</v>
          </cell>
          <cell r="P77">
            <v>0.37654320987654322</v>
          </cell>
          <cell r="Q77">
            <v>324</v>
          </cell>
          <cell r="R77">
            <v>134</v>
          </cell>
          <cell r="S77">
            <v>201</v>
          </cell>
          <cell r="T77">
            <v>0.4</v>
          </cell>
          <cell r="U77">
            <v>335</v>
          </cell>
          <cell r="V77">
            <v>1823</v>
          </cell>
        </row>
        <row r="78">
          <cell r="A78" t="str">
            <v>12</v>
          </cell>
          <cell r="B78">
            <v>61</v>
          </cell>
          <cell r="C78">
            <v>116</v>
          </cell>
          <cell r="D78">
            <v>0.34463276836158191</v>
          </cell>
          <cell r="E78">
            <v>177</v>
          </cell>
          <cell r="F78">
            <v>56</v>
          </cell>
          <cell r="G78">
            <v>109</v>
          </cell>
          <cell r="H78">
            <v>0.33939393939393941</v>
          </cell>
          <cell r="I78">
            <v>165</v>
          </cell>
          <cell r="J78">
            <v>48</v>
          </cell>
          <cell r="K78">
            <v>105</v>
          </cell>
          <cell r="L78">
            <v>0.31372549019607843</v>
          </cell>
          <cell r="M78">
            <v>153</v>
          </cell>
          <cell r="N78">
            <v>53</v>
          </cell>
          <cell r="O78">
            <v>120</v>
          </cell>
          <cell r="P78">
            <v>0.30635838150289019</v>
          </cell>
          <cell r="Q78">
            <v>173</v>
          </cell>
          <cell r="R78">
            <v>65</v>
          </cell>
          <cell r="S78">
            <v>104</v>
          </cell>
          <cell r="T78">
            <v>0.38461538461538464</v>
          </cell>
          <cell r="U78">
            <v>169</v>
          </cell>
          <cell r="V78">
            <v>837</v>
          </cell>
        </row>
        <row r="79">
          <cell r="A79" t="str">
            <v>11</v>
          </cell>
          <cell r="B79">
            <v>44</v>
          </cell>
          <cell r="C79">
            <v>57</v>
          </cell>
          <cell r="D79">
            <v>0.43564356435643564</v>
          </cell>
          <cell r="E79">
            <v>101</v>
          </cell>
          <cell r="F79">
            <v>27</v>
          </cell>
          <cell r="G79">
            <v>33</v>
          </cell>
          <cell r="H79">
            <v>0.45</v>
          </cell>
          <cell r="I79">
            <v>60</v>
          </cell>
          <cell r="J79">
            <v>27</v>
          </cell>
          <cell r="K79">
            <v>31</v>
          </cell>
          <cell r="L79">
            <v>0.46551724137931033</v>
          </cell>
          <cell r="M79">
            <v>58</v>
          </cell>
          <cell r="N79">
            <v>32</v>
          </cell>
          <cell r="O79">
            <v>39</v>
          </cell>
          <cell r="P79">
            <v>0.45070422535211269</v>
          </cell>
          <cell r="Q79">
            <v>71</v>
          </cell>
          <cell r="R79">
            <v>28</v>
          </cell>
          <cell r="S79">
            <v>43</v>
          </cell>
          <cell r="T79">
            <v>0.39436619718309857</v>
          </cell>
          <cell r="U79">
            <v>71</v>
          </cell>
          <cell r="V79">
            <v>361</v>
          </cell>
        </row>
        <row r="80">
          <cell r="A80" t="str">
            <v>Théologie</v>
          </cell>
          <cell r="B80">
            <v>1</v>
          </cell>
          <cell r="C80">
            <v>1</v>
          </cell>
          <cell r="D80">
            <v>0.5</v>
          </cell>
          <cell r="E80">
            <v>2</v>
          </cell>
          <cell r="F80">
            <v>2</v>
          </cell>
          <cell r="G80">
            <v>1</v>
          </cell>
          <cell r="H80">
            <v>0.66666666666666663</v>
          </cell>
          <cell r="I80">
            <v>3</v>
          </cell>
          <cell r="J80">
            <v>2</v>
          </cell>
          <cell r="K80">
            <v>6</v>
          </cell>
          <cell r="L80">
            <v>0.25</v>
          </cell>
          <cell r="M80">
            <v>8</v>
          </cell>
          <cell r="N80">
            <v>4</v>
          </cell>
          <cell r="O80">
            <v>5</v>
          </cell>
          <cell r="P80">
            <v>0.44444444444444442</v>
          </cell>
          <cell r="Q80">
            <v>9</v>
          </cell>
          <cell r="R80">
            <v>1</v>
          </cell>
          <cell r="S80">
            <v>2</v>
          </cell>
          <cell r="T80">
            <v>0.33333333333333331</v>
          </cell>
          <cell r="U80">
            <v>3</v>
          </cell>
          <cell r="V80">
            <v>25</v>
          </cell>
        </row>
        <row r="83">
          <cell r="B83">
            <v>2009</v>
          </cell>
          <cell r="E83" t="str">
            <v>Total 2009</v>
          </cell>
          <cell r="F83">
            <v>2010</v>
          </cell>
          <cell r="I83" t="str">
            <v>Total 2010</v>
          </cell>
          <cell r="J83">
            <v>2011</v>
          </cell>
          <cell r="M83" t="str">
            <v>Total 2011</v>
          </cell>
          <cell r="N83">
            <v>2012</v>
          </cell>
          <cell r="Q83" t="str">
            <v>Total 2012</v>
          </cell>
          <cell r="R83">
            <v>2013</v>
          </cell>
          <cell r="U83" t="str">
            <v>Total 2013</v>
          </cell>
          <cell r="V83" t="str">
            <v>Total général</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26</v>
          </cell>
          <cell r="C85">
            <v>67</v>
          </cell>
          <cell r="D85">
            <v>0.27956989247311825</v>
          </cell>
          <cell r="E85">
            <v>93</v>
          </cell>
          <cell r="F85">
            <v>18</v>
          </cell>
          <cell r="G85">
            <v>53</v>
          </cell>
          <cell r="H85">
            <v>0.25352112676056338</v>
          </cell>
          <cell r="I85">
            <v>71</v>
          </cell>
          <cell r="J85">
            <v>20</v>
          </cell>
          <cell r="K85">
            <v>47</v>
          </cell>
          <cell r="L85">
            <v>0.29850746268656714</v>
          </cell>
          <cell r="M85">
            <v>67</v>
          </cell>
          <cell r="N85">
            <v>24</v>
          </cell>
          <cell r="O85">
            <v>65</v>
          </cell>
          <cell r="P85">
            <v>0.2696629213483146</v>
          </cell>
          <cell r="Q85">
            <v>89</v>
          </cell>
          <cell r="R85">
            <v>21</v>
          </cell>
          <cell r="S85">
            <v>60</v>
          </cell>
          <cell r="T85">
            <v>0.25925925925925924</v>
          </cell>
          <cell r="U85">
            <v>81</v>
          </cell>
          <cell r="V85">
            <v>401</v>
          </cell>
        </row>
        <row r="86">
          <cell r="A86" t="str">
            <v>LETTRES</v>
          </cell>
          <cell r="B86">
            <v>341</v>
          </cell>
          <cell r="C86">
            <v>480</v>
          </cell>
          <cell r="D86">
            <v>0.41534713763702802</v>
          </cell>
          <cell r="E86">
            <v>821</v>
          </cell>
          <cell r="F86">
            <v>282</v>
          </cell>
          <cell r="G86">
            <v>431</v>
          </cell>
          <cell r="H86">
            <v>0.39551192145862551</v>
          </cell>
          <cell r="I86">
            <v>713</v>
          </cell>
          <cell r="J86">
            <v>298</v>
          </cell>
          <cell r="K86">
            <v>443</v>
          </cell>
          <cell r="L86">
            <v>0.40215924426450744</v>
          </cell>
          <cell r="M86">
            <v>741</v>
          </cell>
          <cell r="N86">
            <v>322</v>
          </cell>
          <cell r="O86">
            <v>458</v>
          </cell>
          <cell r="P86">
            <v>0.4128205128205128</v>
          </cell>
          <cell r="Q86">
            <v>780</v>
          </cell>
          <cell r="R86">
            <v>335</v>
          </cell>
          <cell r="S86">
            <v>412</v>
          </cell>
          <cell r="T86">
            <v>0.44846050870147258</v>
          </cell>
          <cell r="U86">
            <v>747</v>
          </cell>
          <cell r="V86">
            <v>3802</v>
          </cell>
        </row>
        <row r="87">
          <cell r="A87" t="str">
            <v>PHARMACIE</v>
          </cell>
          <cell r="B87">
            <v>44</v>
          </cell>
          <cell r="C87">
            <v>57</v>
          </cell>
          <cell r="D87">
            <v>0.43564356435643564</v>
          </cell>
          <cell r="E87">
            <v>101</v>
          </cell>
          <cell r="F87">
            <v>27</v>
          </cell>
          <cell r="G87">
            <v>33</v>
          </cell>
          <cell r="H87">
            <v>0.45</v>
          </cell>
          <cell r="I87">
            <v>60</v>
          </cell>
          <cell r="J87">
            <v>27</v>
          </cell>
          <cell r="K87">
            <v>31</v>
          </cell>
          <cell r="L87">
            <v>0.46551724137931033</v>
          </cell>
          <cell r="M87">
            <v>58</v>
          </cell>
          <cell r="N87">
            <v>32</v>
          </cell>
          <cell r="O87">
            <v>39</v>
          </cell>
          <cell r="P87">
            <v>0.45070422535211269</v>
          </cell>
          <cell r="Q87">
            <v>71</v>
          </cell>
          <cell r="R87">
            <v>28</v>
          </cell>
          <cell r="S87">
            <v>43</v>
          </cell>
          <cell r="T87">
            <v>0.39436619718309857</v>
          </cell>
          <cell r="U87">
            <v>71</v>
          </cell>
          <cell r="V87">
            <v>361</v>
          </cell>
        </row>
        <row r="88">
          <cell r="A88" t="str">
            <v>SCIENCES</v>
          </cell>
          <cell r="B88">
            <v>478</v>
          </cell>
          <cell r="C88">
            <v>1461</v>
          </cell>
          <cell r="D88">
            <v>0.24651882413615264</v>
          </cell>
          <cell r="E88">
            <v>1939</v>
          </cell>
          <cell r="F88">
            <v>376</v>
          </cell>
          <cell r="G88">
            <v>1222</v>
          </cell>
          <cell r="H88">
            <v>0.23529411764705882</v>
          </cell>
          <cell r="I88">
            <v>1598</v>
          </cell>
          <cell r="J88">
            <v>356</v>
          </cell>
          <cell r="K88">
            <v>1213</v>
          </cell>
          <cell r="L88">
            <v>0.22689611217335884</v>
          </cell>
          <cell r="M88">
            <v>1569</v>
          </cell>
          <cell r="N88">
            <v>389</v>
          </cell>
          <cell r="O88">
            <v>1172</v>
          </cell>
          <cell r="P88">
            <v>0.24919923126201154</v>
          </cell>
          <cell r="Q88">
            <v>1561</v>
          </cell>
          <cell r="R88">
            <v>436</v>
          </cell>
          <cell r="S88">
            <v>1173</v>
          </cell>
          <cell r="T88">
            <v>0.27097576134244872</v>
          </cell>
          <cell r="U88">
            <v>1609</v>
          </cell>
          <cell r="V88">
            <v>8276</v>
          </cell>
        </row>
        <row r="89">
          <cell r="A89" t="str">
            <v>Total général</v>
          </cell>
          <cell r="B89">
            <v>889</v>
          </cell>
          <cell r="C89">
            <v>2065</v>
          </cell>
          <cell r="D89">
            <v>0.3009478672985782</v>
          </cell>
          <cell r="E89">
            <v>2954</v>
          </cell>
          <cell r="F89">
            <v>703</v>
          </cell>
          <cell r="G89">
            <v>1739</v>
          </cell>
          <cell r="H89">
            <v>0.2878787878787879</v>
          </cell>
          <cell r="I89">
            <v>2442</v>
          </cell>
          <cell r="J89">
            <v>701</v>
          </cell>
          <cell r="K89">
            <v>1734</v>
          </cell>
          <cell r="L89">
            <v>0.28788501026694047</v>
          </cell>
          <cell r="M89">
            <v>2435</v>
          </cell>
          <cell r="N89">
            <v>767</v>
          </cell>
          <cell r="O89">
            <v>1734</v>
          </cell>
          <cell r="P89">
            <v>0.30667732906837264</v>
          </cell>
          <cell r="Q89">
            <v>2501</v>
          </cell>
          <cell r="R89">
            <v>820</v>
          </cell>
          <cell r="S89">
            <v>1688</v>
          </cell>
          <cell r="T89">
            <v>0.32695374800637961</v>
          </cell>
          <cell r="U89">
            <v>2508</v>
          </cell>
          <cell r="V89">
            <v>12840</v>
          </cell>
        </row>
      </sheetData>
      <sheetData sheetId="15">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1</v>
          </cell>
          <cell r="D3">
            <v>0</v>
          </cell>
          <cell r="E3">
            <v>1</v>
          </cell>
          <cell r="G3">
            <v>2</v>
          </cell>
          <cell r="H3">
            <v>0</v>
          </cell>
          <cell r="I3">
            <v>2</v>
          </cell>
        </row>
        <row r="4">
          <cell r="A4" t="str">
            <v>04</v>
          </cell>
          <cell r="B4">
            <v>1</v>
          </cell>
          <cell r="D4">
            <v>1</v>
          </cell>
          <cell r="E4">
            <v>1</v>
          </cell>
        </row>
        <row r="5">
          <cell r="A5" t="str">
            <v>05</v>
          </cell>
          <cell r="B5">
            <v>1</v>
          </cell>
          <cell r="C5">
            <v>3</v>
          </cell>
          <cell r="D5">
            <v>0.25</v>
          </cell>
          <cell r="E5">
            <v>4</v>
          </cell>
          <cell r="F5">
            <v>2</v>
          </cell>
          <cell r="G5">
            <v>6</v>
          </cell>
          <cell r="H5">
            <v>0.25</v>
          </cell>
          <cell r="I5">
            <v>8</v>
          </cell>
          <cell r="J5">
            <v>3</v>
          </cell>
          <cell r="K5">
            <v>4</v>
          </cell>
          <cell r="L5">
            <v>0.42857142857142855</v>
          </cell>
          <cell r="M5">
            <v>7</v>
          </cell>
          <cell r="N5">
            <v>1</v>
          </cell>
          <cell r="O5">
            <v>6</v>
          </cell>
          <cell r="P5">
            <v>0.14285714285714285</v>
          </cell>
          <cell r="Q5">
            <v>7</v>
          </cell>
          <cell r="R5">
            <v>2</v>
          </cell>
          <cell r="S5">
            <v>3</v>
          </cell>
          <cell r="T5">
            <v>0.4</v>
          </cell>
          <cell r="U5">
            <v>5</v>
          </cell>
        </row>
        <row r="6">
          <cell r="A6" t="str">
            <v>06</v>
          </cell>
          <cell r="F6">
            <v>1</v>
          </cell>
          <cell r="G6">
            <v>2</v>
          </cell>
          <cell r="H6">
            <v>0.33333333333333331</v>
          </cell>
          <cell r="I6">
            <v>3</v>
          </cell>
          <cell r="K6">
            <v>1</v>
          </cell>
          <cell r="L6">
            <v>0</v>
          </cell>
          <cell r="M6">
            <v>1</v>
          </cell>
          <cell r="O6">
            <v>1</v>
          </cell>
          <cell r="P6">
            <v>0</v>
          </cell>
          <cell r="Q6">
            <v>1</v>
          </cell>
          <cell r="S6">
            <v>2</v>
          </cell>
          <cell r="T6">
            <v>0</v>
          </cell>
          <cell r="U6">
            <v>2</v>
          </cell>
        </row>
        <row r="7">
          <cell r="A7" t="str">
            <v>07</v>
          </cell>
          <cell r="B7">
            <v>25</v>
          </cell>
          <cell r="C7">
            <v>21</v>
          </cell>
          <cell r="D7">
            <v>0.54347826086956519</v>
          </cell>
          <cell r="E7">
            <v>46</v>
          </cell>
          <cell r="F7">
            <v>21</v>
          </cell>
          <cell r="G7">
            <v>14</v>
          </cell>
          <cell r="H7">
            <v>0.6</v>
          </cell>
          <cell r="I7">
            <v>35</v>
          </cell>
          <cell r="J7">
            <v>18</v>
          </cell>
          <cell r="K7">
            <v>20</v>
          </cell>
          <cell r="L7">
            <v>0.47368421052631576</v>
          </cell>
          <cell r="M7">
            <v>38</v>
          </cell>
          <cell r="N7">
            <v>16</v>
          </cell>
          <cell r="O7">
            <v>17</v>
          </cell>
          <cell r="P7">
            <v>0.48484848484848486</v>
          </cell>
          <cell r="Q7">
            <v>33</v>
          </cell>
          <cell r="R7">
            <v>19</v>
          </cell>
          <cell r="S7">
            <v>11</v>
          </cell>
          <cell r="T7">
            <v>0.6333333333333333</v>
          </cell>
          <cell r="U7">
            <v>30</v>
          </cell>
        </row>
        <row r="8">
          <cell r="A8" t="str">
            <v>08</v>
          </cell>
          <cell r="B8">
            <v>12</v>
          </cell>
          <cell r="C8">
            <v>6</v>
          </cell>
          <cell r="D8">
            <v>0.66666666666666663</v>
          </cell>
          <cell r="E8">
            <v>18</v>
          </cell>
          <cell r="F8">
            <v>5</v>
          </cell>
          <cell r="G8">
            <v>2</v>
          </cell>
          <cell r="H8">
            <v>0.7142857142857143</v>
          </cell>
          <cell r="I8">
            <v>7</v>
          </cell>
          <cell r="J8">
            <v>3</v>
          </cell>
          <cell r="K8">
            <v>3</v>
          </cell>
          <cell r="L8">
            <v>0.5</v>
          </cell>
          <cell r="M8">
            <v>6</v>
          </cell>
          <cell r="N8">
            <v>6</v>
          </cell>
          <cell r="O8">
            <v>4</v>
          </cell>
          <cell r="P8">
            <v>0.6</v>
          </cell>
          <cell r="Q8">
            <v>10</v>
          </cell>
          <cell r="R8">
            <v>8</v>
          </cell>
          <cell r="S8">
            <v>4</v>
          </cell>
          <cell r="T8">
            <v>0.66666666666666663</v>
          </cell>
          <cell r="U8">
            <v>12</v>
          </cell>
        </row>
        <row r="9">
          <cell r="A9" t="str">
            <v>09</v>
          </cell>
          <cell r="B9">
            <v>14</v>
          </cell>
          <cell r="C9">
            <v>14</v>
          </cell>
          <cell r="D9">
            <v>0.5</v>
          </cell>
          <cell r="E9">
            <v>28</v>
          </cell>
          <cell r="F9">
            <v>10</v>
          </cell>
          <cell r="G9">
            <v>12</v>
          </cell>
          <cell r="H9">
            <v>0.45454545454545453</v>
          </cell>
          <cell r="I9">
            <v>22</v>
          </cell>
          <cell r="J9">
            <v>19</v>
          </cell>
          <cell r="K9">
            <v>10</v>
          </cell>
          <cell r="L9">
            <v>0.65517241379310343</v>
          </cell>
          <cell r="M9">
            <v>29</v>
          </cell>
          <cell r="N9">
            <v>17</v>
          </cell>
          <cell r="O9">
            <v>22</v>
          </cell>
          <cell r="P9">
            <v>0.4358974358974359</v>
          </cell>
          <cell r="Q9">
            <v>39</v>
          </cell>
          <cell r="R9">
            <v>17</v>
          </cell>
          <cell r="S9">
            <v>9</v>
          </cell>
          <cell r="T9">
            <v>0.65384615384615385</v>
          </cell>
          <cell r="U9">
            <v>26</v>
          </cell>
        </row>
        <row r="10">
          <cell r="A10" t="str">
            <v>10</v>
          </cell>
          <cell r="B10">
            <v>4</v>
          </cell>
          <cell r="C10">
            <v>7</v>
          </cell>
          <cell r="D10">
            <v>0.36363636363636365</v>
          </cell>
          <cell r="E10">
            <v>11</v>
          </cell>
          <cell r="F10">
            <v>4</v>
          </cell>
          <cell r="G10">
            <v>1</v>
          </cell>
          <cell r="H10">
            <v>0.8</v>
          </cell>
          <cell r="I10">
            <v>5</v>
          </cell>
          <cell r="J10">
            <v>7</v>
          </cell>
          <cell r="K10">
            <v>3</v>
          </cell>
          <cell r="L10">
            <v>0.7</v>
          </cell>
          <cell r="M10">
            <v>10</v>
          </cell>
          <cell r="N10">
            <v>5</v>
          </cell>
          <cell r="O10">
            <v>8</v>
          </cell>
          <cell r="P10">
            <v>0.38461538461538464</v>
          </cell>
          <cell r="Q10">
            <v>13</v>
          </cell>
          <cell r="R10">
            <v>5</v>
          </cell>
          <cell r="S10">
            <v>3</v>
          </cell>
          <cell r="T10">
            <v>0.625</v>
          </cell>
          <cell r="U10">
            <v>8</v>
          </cell>
        </row>
        <row r="11">
          <cell r="A11" t="str">
            <v>11</v>
          </cell>
          <cell r="B11">
            <v>21</v>
          </cell>
          <cell r="C11">
            <v>11</v>
          </cell>
          <cell r="D11">
            <v>0.65625</v>
          </cell>
          <cell r="E11">
            <v>32</v>
          </cell>
          <cell r="F11">
            <v>11</v>
          </cell>
          <cell r="G11">
            <v>9</v>
          </cell>
          <cell r="H11">
            <v>0.55000000000000004</v>
          </cell>
          <cell r="I11">
            <v>20</v>
          </cell>
          <cell r="J11">
            <v>16</v>
          </cell>
          <cell r="K11">
            <v>10</v>
          </cell>
          <cell r="L11">
            <v>0.61538461538461542</v>
          </cell>
          <cell r="M11">
            <v>26</v>
          </cell>
          <cell r="N11">
            <v>22</v>
          </cell>
          <cell r="O11">
            <v>20</v>
          </cell>
          <cell r="P11">
            <v>0.52380952380952384</v>
          </cell>
          <cell r="Q11">
            <v>42</v>
          </cell>
          <cell r="R11">
            <v>15</v>
          </cell>
          <cell r="S11">
            <v>19</v>
          </cell>
          <cell r="T11">
            <v>0.44117647058823528</v>
          </cell>
          <cell r="U11">
            <v>34</v>
          </cell>
        </row>
        <row r="12">
          <cell r="A12" t="str">
            <v>12</v>
          </cell>
          <cell r="B12">
            <v>4</v>
          </cell>
          <cell r="C12">
            <v>8</v>
          </cell>
          <cell r="D12">
            <v>0.33333333333333331</v>
          </cell>
          <cell r="E12">
            <v>12</v>
          </cell>
          <cell r="F12">
            <v>2</v>
          </cell>
          <cell r="G12">
            <v>6</v>
          </cell>
          <cell r="H12">
            <v>0.25</v>
          </cell>
          <cell r="I12">
            <v>8</v>
          </cell>
          <cell r="J12">
            <v>6</v>
          </cell>
          <cell r="K12">
            <v>1</v>
          </cell>
          <cell r="L12">
            <v>0.8571428571428571</v>
          </cell>
          <cell r="M12">
            <v>7</v>
          </cell>
          <cell r="N12">
            <v>7</v>
          </cell>
          <cell r="O12">
            <v>7</v>
          </cell>
          <cell r="P12">
            <v>0.5</v>
          </cell>
          <cell r="Q12">
            <v>14</v>
          </cell>
          <cell r="R12">
            <v>5</v>
          </cell>
          <cell r="S12">
            <v>4</v>
          </cell>
          <cell r="T12">
            <v>0.55555555555555558</v>
          </cell>
          <cell r="U12">
            <v>9</v>
          </cell>
        </row>
        <row r="13">
          <cell r="A13" t="str">
            <v>13</v>
          </cell>
          <cell r="B13">
            <v>3</v>
          </cell>
          <cell r="C13">
            <v>3</v>
          </cell>
          <cell r="D13">
            <v>0.5</v>
          </cell>
          <cell r="E13">
            <v>6</v>
          </cell>
          <cell r="F13">
            <v>5</v>
          </cell>
          <cell r="G13">
            <v>2</v>
          </cell>
          <cell r="H13">
            <v>0.7142857142857143</v>
          </cell>
          <cell r="I13">
            <v>7</v>
          </cell>
          <cell r="J13">
            <v>4</v>
          </cell>
          <cell r="K13">
            <v>3</v>
          </cell>
          <cell r="L13">
            <v>0.5714285714285714</v>
          </cell>
          <cell r="M13">
            <v>7</v>
          </cell>
          <cell r="N13">
            <v>1</v>
          </cell>
          <cell r="O13">
            <v>4</v>
          </cell>
          <cell r="P13">
            <v>0.2</v>
          </cell>
          <cell r="Q13">
            <v>5</v>
          </cell>
          <cell r="R13">
            <v>6</v>
          </cell>
          <cell r="T13">
            <v>1</v>
          </cell>
          <cell r="U13">
            <v>6</v>
          </cell>
        </row>
        <row r="14">
          <cell r="A14" t="str">
            <v>14</v>
          </cell>
          <cell r="B14">
            <v>12</v>
          </cell>
          <cell r="C14">
            <v>11</v>
          </cell>
          <cell r="D14">
            <v>0.52173913043478259</v>
          </cell>
          <cell r="E14">
            <v>23</v>
          </cell>
          <cell r="F14">
            <v>15</v>
          </cell>
          <cell r="G14">
            <v>10</v>
          </cell>
          <cell r="H14">
            <v>0.6</v>
          </cell>
          <cell r="I14">
            <v>25</v>
          </cell>
          <cell r="J14">
            <v>12</v>
          </cell>
          <cell r="K14">
            <v>10</v>
          </cell>
          <cell r="L14">
            <v>0.54545454545454541</v>
          </cell>
          <cell r="M14">
            <v>22</v>
          </cell>
          <cell r="N14">
            <v>18</v>
          </cell>
          <cell r="O14">
            <v>9</v>
          </cell>
          <cell r="P14">
            <v>0.66666666666666663</v>
          </cell>
          <cell r="Q14">
            <v>27</v>
          </cell>
          <cell r="R14">
            <v>17</v>
          </cell>
          <cell r="S14">
            <v>5</v>
          </cell>
          <cell r="T14">
            <v>0.77272727272727271</v>
          </cell>
          <cell r="U14">
            <v>22</v>
          </cell>
        </row>
        <row r="15">
          <cell r="A15" t="str">
            <v>15</v>
          </cell>
          <cell r="B15">
            <v>6</v>
          </cell>
          <cell r="C15">
            <v>10</v>
          </cell>
          <cell r="D15">
            <v>0.375</v>
          </cell>
          <cell r="E15">
            <v>16</v>
          </cell>
          <cell r="F15">
            <v>5</v>
          </cell>
          <cell r="G15">
            <v>7</v>
          </cell>
          <cell r="H15">
            <v>0.41666666666666669</v>
          </cell>
          <cell r="I15">
            <v>12</v>
          </cell>
          <cell r="J15">
            <v>7</v>
          </cell>
          <cell r="K15">
            <v>9</v>
          </cell>
          <cell r="L15">
            <v>0.4375</v>
          </cell>
          <cell r="M15">
            <v>16</v>
          </cell>
          <cell r="N15">
            <v>3</v>
          </cell>
          <cell r="O15">
            <v>10</v>
          </cell>
          <cell r="P15">
            <v>0.23076923076923078</v>
          </cell>
          <cell r="Q15">
            <v>13</v>
          </cell>
          <cell r="R15">
            <v>4</v>
          </cell>
          <cell r="S15">
            <v>7</v>
          </cell>
          <cell r="T15">
            <v>0.36363636363636365</v>
          </cell>
          <cell r="U15">
            <v>11</v>
          </cell>
        </row>
        <row r="16">
          <cell r="A16" t="str">
            <v>16</v>
          </cell>
          <cell r="B16">
            <v>20</v>
          </cell>
          <cell r="C16">
            <v>28</v>
          </cell>
          <cell r="D16">
            <v>0.41666666666666669</v>
          </cell>
          <cell r="E16">
            <v>48</v>
          </cell>
          <cell r="F16">
            <v>15</v>
          </cell>
          <cell r="G16">
            <v>17</v>
          </cell>
          <cell r="H16">
            <v>0.46875</v>
          </cell>
          <cell r="I16">
            <v>32</v>
          </cell>
          <cell r="J16">
            <v>23</v>
          </cell>
          <cell r="K16">
            <v>26</v>
          </cell>
          <cell r="L16">
            <v>0.46938775510204084</v>
          </cell>
          <cell r="M16">
            <v>49</v>
          </cell>
          <cell r="N16">
            <v>18</v>
          </cell>
          <cell r="O16">
            <v>16</v>
          </cell>
          <cell r="P16">
            <v>0.52941176470588236</v>
          </cell>
          <cell r="Q16">
            <v>34</v>
          </cell>
          <cell r="R16">
            <v>24</v>
          </cell>
          <cell r="S16">
            <v>22</v>
          </cell>
          <cell r="T16">
            <v>0.52173913043478259</v>
          </cell>
          <cell r="U16">
            <v>46</v>
          </cell>
        </row>
        <row r="17">
          <cell r="A17" t="str">
            <v>17</v>
          </cell>
          <cell r="B17">
            <v>3</v>
          </cell>
          <cell r="C17">
            <v>15</v>
          </cell>
          <cell r="D17">
            <v>0.16666666666666666</v>
          </cell>
          <cell r="E17">
            <v>18</v>
          </cell>
          <cell r="F17">
            <v>4</v>
          </cell>
          <cell r="G17">
            <v>20</v>
          </cell>
          <cell r="H17">
            <v>0.16666666666666666</v>
          </cell>
          <cell r="I17">
            <v>24</v>
          </cell>
          <cell r="J17">
            <v>13</v>
          </cell>
          <cell r="K17">
            <v>21</v>
          </cell>
          <cell r="L17">
            <v>0.38235294117647056</v>
          </cell>
          <cell r="M17">
            <v>34</v>
          </cell>
          <cell r="N17">
            <v>7</v>
          </cell>
          <cell r="O17">
            <v>15</v>
          </cell>
          <cell r="P17">
            <v>0.31818181818181818</v>
          </cell>
          <cell r="Q17">
            <v>22</v>
          </cell>
          <cell r="R17">
            <v>9</v>
          </cell>
          <cell r="S17">
            <v>15</v>
          </cell>
          <cell r="T17">
            <v>0.375</v>
          </cell>
          <cell r="U17">
            <v>24</v>
          </cell>
        </row>
        <row r="18">
          <cell r="A18" t="str">
            <v>18</v>
          </cell>
          <cell r="B18">
            <v>13</v>
          </cell>
          <cell r="C18">
            <v>22</v>
          </cell>
          <cell r="D18">
            <v>0.37142857142857144</v>
          </cell>
          <cell r="E18">
            <v>35</v>
          </cell>
          <cell r="F18">
            <v>13</v>
          </cell>
          <cell r="G18">
            <v>24</v>
          </cell>
          <cell r="H18">
            <v>0.35135135135135137</v>
          </cell>
          <cell r="I18">
            <v>37</v>
          </cell>
          <cell r="J18">
            <v>16</v>
          </cell>
          <cell r="K18">
            <v>19</v>
          </cell>
          <cell r="L18">
            <v>0.45714285714285713</v>
          </cell>
          <cell r="M18">
            <v>35</v>
          </cell>
          <cell r="N18">
            <v>17</v>
          </cell>
          <cell r="O18">
            <v>12</v>
          </cell>
          <cell r="P18">
            <v>0.58620689655172409</v>
          </cell>
          <cell r="Q18">
            <v>29</v>
          </cell>
          <cell r="R18">
            <v>17</v>
          </cell>
          <cell r="S18">
            <v>22</v>
          </cell>
          <cell r="T18">
            <v>0.4358974358974359</v>
          </cell>
          <cell r="U18">
            <v>39</v>
          </cell>
        </row>
        <row r="19">
          <cell r="A19" t="str">
            <v>19</v>
          </cell>
          <cell r="B19">
            <v>4</v>
          </cell>
          <cell r="C19">
            <v>26</v>
          </cell>
          <cell r="D19">
            <v>0.13333333333333333</v>
          </cell>
          <cell r="E19">
            <v>30</v>
          </cell>
          <cell r="F19">
            <v>12</v>
          </cell>
          <cell r="G19">
            <v>9</v>
          </cell>
          <cell r="H19">
            <v>0.5714285714285714</v>
          </cell>
          <cell r="I19">
            <v>21</v>
          </cell>
          <cell r="J19">
            <v>14</v>
          </cell>
          <cell r="K19">
            <v>19</v>
          </cell>
          <cell r="L19">
            <v>0.42424242424242425</v>
          </cell>
          <cell r="M19">
            <v>33</v>
          </cell>
          <cell r="N19">
            <v>10</v>
          </cell>
          <cell r="O19">
            <v>30</v>
          </cell>
          <cell r="P19">
            <v>0.25</v>
          </cell>
          <cell r="Q19">
            <v>40</v>
          </cell>
          <cell r="R19">
            <v>20</v>
          </cell>
          <cell r="S19">
            <v>26</v>
          </cell>
          <cell r="T19">
            <v>0.43478260869565216</v>
          </cell>
          <cell r="U19">
            <v>46</v>
          </cell>
        </row>
        <row r="20">
          <cell r="A20" t="str">
            <v>20</v>
          </cell>
          <cell r="B20">
            <v>8</v>
          </cell>
          <cell r="C20">
            <v>11</v>
          </cell>
          <cell r="D20">
            <v>0.42105263157894735</v>
          </cell>
          <cell r="E20">
            <v>19</v>
          </cell>
          <cell r="F20">
            <v>10</v>
          </cell>
          <cell r="G20">
            <v>9</v>
          </cell>
          <cell r="H20">
            <v>0.52631578947368418</v>
          </cell>
          <cell r="I20">
            <v>19</v>
          </cell>
          <cell r="J20">
            <v>5</v>
          </cell>
          <cell r="K20">
            <v>7</v>
          </cell>
          <cell r="L20">
            <v>0.41666666666666669</v>
          </cell>
          <cell r="M20">
            <v>12</v>
          </cell>
          <cell r="N20">
            <v>4</v>
          </cell>
          <cell r="O20">
            <v>10</v>
          </cell>
          <cell r="P20">
            <v>0.2857142857142857</v>
          </cell>
          <cell r="Q20">
            <v>14</v>
          </cell>
          <cell r="R20">
            <v>13</v>
          </cell>
          <cell r="S20">
            <v>4</v>
          </cell>
          <cell r="T20">
            <v>0.76470588235294112</v>
          </cell>
          <cell r="U20">
            <v>17</v>
          </cell>
        </row>
        <row r="21">
          <cell r="A21" t="str">
            <v>21</v>
          </cell>
          <cell r="B21">
            <v>18</v>
          </cell>
          <cell r="C21">
            <v>12</v>
          </cell>
          <cell r="D21">
            <v>0.6</v>
          </cell>
          <cell r="E21">
            <v>30</v>
          </cell>
          <cell r="F21">
            <v>10</v>
          </cell>
          <cell r="G21">
            <v>12</v>
          </cell>
          <cell r="H21">
            <v>0.45454545454545453</v>
          </cell>
          <cell r="I21">
            <v>22</v>
          </cell>
          <cell r="J21">
            <v>6</v>
          </cell>
          <cell r="K21">
            <v>20</v>
          </cell>
          <cell r="L21">
            <v>0.23076923076923078</v>
          </cell>
          <cell r="M21">
            <v>26</v>
          </cell>
          <cell r="N21">
            <v>11</v>
          </cell>
          <cell r="O21">
            <v>14</v>
          </cell>
          <cell r="P21">
            <v>0.44</v>
          </cell>
          <cell r="Q21">
            <v>25</v>
          </cell>
          <cell r="R21">
            <v>11</v>
          </cell>
          <cell r="S21">
            <v>6</v>
          </cell>
          <cell r="T21">
            <v>0.6470588235294118</v>
          </cell>
          <cell r="U21">
            <v>17</v>
          </cell>
        </row>
        <row r="22">
          <cell r="A22" t="str">
            <v>22</v>
          </cell>
          <cell r="B22">
            <v>26</v>
          </cell>
          <cell r="C22">
            <v>35</v>
          </cell>
          <cell r="D22">
            <v>0.42622950819672129</v>
          </cell>
          <cell r="E22">
            <v>61</v>
          </cell>
          <cell r="F22">
            <v>7</v>
          </cell>
          <cell r="G22">
            <v>31</v>
          </cell>
          <cell r="H22">
            <v>0.18421052631578946</v>
          </cell>
          <cell r="I22">
            <v>38</v>
          </cell>
          <cell r="J22">
            <v>21</v>
          </cell>
          <cell r="K22">
            <v>33</v>
          </cell>
          <cell r="L22">
            <v>0.3888888888888889</v>
          </cell>
          <cell r="M22">
            <v>54</v>
          </cell>
          <cell r="N22">
            <v>22</v>
          </cell>
          <cell r="O22">
            <v>35</v>
          </cell>
          <cell r="P22">
            <v>0.38596491228070173</v>
          </cell>
          <cell r="Q22">
            <v>57</v>
          </cell>
          <cell r="R22">
            <v>18</v>
          </cell>
          <cell r="S22">
            <v>32</v>
          </cell>
          <cell r="T22">
            <v>0.36</v>
          </cell>
          <cell r="U22">
            <v>50</v>
          </cell>
        </row>
        <row r="23">
          <cell r="A23" t="str">
            <v>23</v>
          </cell>
          <cell r="B23">
            <v>10</v>
          </cell>
          <cell r="C23">
            <v>15</v>
          </cell>
          <cell r="D23">
            <v>0.4</v>
          </cell>
          <cell r="E23">
            <v>25</v>
          </cell>
          <cell r="F23">
            <v>5</v>
          </cell>
          <cell r="G23">
            <v>18</v>
          </cell>
          <cell r="H23">
            <v>0.21739130434782608</v>
          </cell>
          <cell r="I23">
            <v>23</v>
          </cell>
          <cell r="J23">
            <v>6</v>
          </cell>
          <cell r="K23">
            <v>27</v>
          </cell>
          <cell r="L23">
            <v>0.18181818181818182</v>
          </cell>
          <cell r="M23">
            <v>33</v>
          </cell>
          <cell r="N23">
            <v>9</v>
          </cell>
          <cell r="O23">
            <v>9</v>
          </cell>
          <cell r="P23">
            <v>0.5</v>
          </cell>
          <cell r="Q23">
            <v>18</v>
          </cell>
          <cell r="R23">
            <v>12</v>
          </cell>
          <cell r="S23">
            <v>22</v>
          </cell>
          <cell r="T23">
            <v>0.35294117647058826</v>
          </cell>
          <cell r="U23">
            <v>34</v>
          </cell>
        </row>
        <row r="24">
          <cell r="A24" t="str">
            <v>24</v>
          </cell>
          <cell r="B24">
            <v>3</v>
          </cell>
          <cell r="C24">
            <v>8</v>
          </cell>
          <cell r="D24">
            <v>0.27272727272727271</v>
          </cell>
          <cell r="E24">
            <v>11</v>
          </cell>
          <cell r="F24">
            <v>6</v>
          </cell>
          <cell r="G24">
            <v>11</v>
          </cell>
          <cell r="H24">
            <v>0.35294117647058826</v>
          </cell>
          <cell r="I24">
            <v>17</v>
          </cell>
          <cell r="J24">
            <v>6</v>
          </cell>
          <cell r="K24">
            <v>13</v>
          </cell>
          <cell r="L24">
            <v>0.31578947368421051</v>
          </cell>
          <cell r="M24">
            <v>19</v>
          </cell>
          <cell r="N24">
            <v>6</v>
          </cell>
          <cell r="O24">
            <v>1</v>
          </cell>
          <cell r="P24">
            <v>0.8571428571428571</v>
          </cell>
          <cell r="Q24">
            <v>7</v>
          </cell>
          <cell r="R24">
            <v>3</v>
          </cell>
          <cell r="S24">
            <v>6</v>
          </cell>
          <cell r="T24">
            <v>0.33333333333333331</v>
          </cell>
          <cell r="U24">
            <v>9</v>
          </cell>
        </row>
        <row r="25">
          <cell r="A25" t="str">
            <v>25</v>
          </cell>
          <cell r="B25">
            <v>19</v>
          </cell>
          <cell r="C25">
            <v>102</v>
          </cell>
          <cell r="D25">
            <v>0.15702479338842976</v>
          </cell>
          <cell r="E25">
            <v>121</v>
          </cell>
          <cell r="F25">
            <v>11</v>
          </cell>
          <cell r="G25">
            <v>78</v>
          </cell>
          <cell r="H25">
            <v>0.12359550561797752</v>
          </cell>
          <cell r="I25">
            <v>89</v>
          </cell>
          <cell r="J25">
            <v>11</v>
          </cell>
          <cell r="K25">
            <v>86</v>
          </cell>
          <cell r="L25">
            <v>0.1134020618556701</v>
          </cell>
          <cell r="M25">
            <v>97</v>
          </cell>
          <cell r="N25">
            <v>16</v>
          </cell>
          <cell r="O25">
            <v>88</v>
          </cell>
          <cell r="P25">
            <v>0.15384615384615385</v>
          </cell>
          <cell r="Q25">
            <v>104</v>
          </cell>
          <cell r="R25">
            <v>18</v>
          </cell>
          <cell r="S25">
            <v>94</v>
          </cell>
          <cell r="T25">
            <v>0.16071428571428573</v>
          </cell>
          <cell r="U25">
            <v>112</v>
          </cell>
        </row>
        <row r="26">
          <cell r="A26" t="str">
            <v>26</v>
          </cell>
          <cell r="B26">
            <v>22</v>
          </cell>
          <cell r="C26">
            <v>79</v>
          </cell>
          <cell r="D26">
            <v>0.21782178217821782</v>
          </cell>
          <cell r="E26">
            <v>101</v>
          </cell>
          <cell r="F26">
            <v>21</v>
          </cell>
          <cell r="G26">
            <v>63</v>
          </cell>
          <cell r="H26">
            <v>0.25</v>
          </cell>
          <cell r="I26">
            <v>84</v>
          </cell>
          <cell r="J26">
            <v>16</v>
          </cell>
          <cell r="K26">
            <v>84</v>
          </cell>
          <cell r="L26">
            <v>0.16</v>
          </cell>
          <cell r="M26">
            <v>100</v>
          </cell>
          <cell r="N26">
            <v>25</v>
          </cell>
          <cell r="O26">
            <v>86</v>
          </cell>
          <cell r="P26">
            <v>0.22522522522522523</v>
          </cell>
          <cell r="Q26">
            <v>111</v>
          </cell>
          <cell r="R26">
            <v>24</v>
          </cell>
          <cell r="S26">
            <v>73</v>
          </cell>
          <cell r="T26">
            <v>0.24742268041237114</v>
          </cell>
          <cell r="U26">
            <v>97</v>
          </cell>
        </row>
        <row r="27">
          <cell r="A27" t="str">
            <v>27</v>
          </cell>
          <cell r="B27">
            <v>20</v>
          </cell>
          <cell r="C27">
            <v>97</v>
          </cell>
          <cell r="D27">
            <v>0.17094017094017094</v>
          </cell>
          <cell r="E27">
            <v>117</v>
          </cell>
          <cell r="F27">
            <v>25</v>
          </cell>
          <cell r="G27">
            <v>96</v>
          </cell>
          <cell r="H27">
            <v>0.20661157024793389</v>
          </cell>
          <cell r="I27">
            <v>121</v>
          </cell>
          <cell r="J27">
            <v>25</v>
          </cell>
          <cell r="K27">
            <v>111</v>
          </cell>
          <cell r="L27">
            <v>0.18382352941176472</v>
          </cell>
          <cell r="M27">
            <v>136</v>
          </cell>
          <cell r="N27">
            <v>33</v>
          </cell>
          <cell r="O27">
            <v>95</v>
          </cell>
          <cell r="P27">
            <v>0.2578125</v>
          </cell>
          <cell r="Q27">
            <v>128</v>
          </cell>
          <cell r="R27">
            <v>32</v>
          </cell>
          <cell r="S27">
            <v>88</v>
          </cell>
          <cell r="T27">
            <v>0.26666666666666666</v>
          </cell>
          <cell r="U27">
            <v>120</v>
          </cell>
        </row>
        <row r="28">
          <cell r="A28" t="str">
            <v>28</v>
          </cell>
          <cell r="B28">
            <v>17</v>
          </cell>
          <cell r="C28">
            <v>92</v>
          </cell>
          <cell r="D28">
            <v>0.15596330275229359</v>
          </cell>
          <cell r="E28">
            <v>109</v>
          </cell>
          <cell r="F28">
            <v>14</v>
          </cell>
          <cell r="G28">
            <v>61</v>
          </cell>
          <cell r="H28">
            <v>0.18666666666666668</v>
          </cell>
          <cell r="I28">
            <v>75</v>
          </cell>
          <cell r="J28">
            <v>13</v>
          </cell>
          <cell r="K28">
            <v>61</v>
          </cell>
          <cell r="L28">
            <v>0.17567567567567569</v>
          </cell>
          <cell r="M28">
            <v>74</v>
          </cell>
          <cell r="N28">
            <v>19</v>
          </cell>
          <cell r="O28">
            <v>84</v>
          </cell>
          <cell r="P28">
            <v>0.18446601941747573</v>
          </cell>
          <cell r="Q28">
            <v>103</v>
          </cell>
          <cell r="R28">
            <v>25</v>
          </cell>
          <cell r="S28">
            <v>80</v>
          </cell>
          <cell r="T28">
            <v>0.23809523809523808</v>
          </cell>
          <cell r="U28">
            <v>105</v>
          </cell>
        </row>
        <row r="29">
          <cell r="A29" t="str">
            <v>29</v>
          </cell>
          <cell r="B29">
            <v>6</v>
          </cell>
          <cell r="C29">
            <v>40</v>
          </cell>
          <cell r="D29">
            <v>0.13043478260869565</v>
          </cell>
          <cell r="E29">
            <v>46</v>
          </cell>
          <cell r="F29">
            <v>5</v>
          </cell>
          <cell r="G29">
            <v>41</v>
          </cell>
          <cell r="H29">
            <v>0.10869565217391304</v>
          </cell>
          <cell r="I29">
            <v>46</v>
          </cell>
          <cell r="J29">
            <v>3</v>
          </cell>
          <cell r="K29">
            <v>41</v>
          </cell>
          <cell r="L29">
            <v>6.8181818181818177E-2</v>
          </cell>
          <cell r="M29">
            <v>44</v>
          </cell>
          <cell r="N29">
            <v>7</v>
          </cell>
          <cell r="O29">
            <v>33</v>
          </cell>
          <cell r="P29">
            <v>0.17499999999999999</v>
          </cell>
          <cell r="Q29">
            <v>40</v>
          </cell>
          <cell r="R29">
            <v>4</v>
          </cell>
          <cell r="S29">
            <v>18</v>
          </cell>
          <cell r="T29">
            <v>0.18181818181818182</v>
          </cell>
          <cell r="U29">
            <v>22</v>
          </cell>
        </row>
        <row r="30">
          <cell r="A30" t="str">
            <v>30</v>
          </cell>
          <cell r="B30">
            <v>8</v>
          </cell>
          <cell r="C30">
            <v>53</v>
          </cell>
          <cell r="D30">
            <v>0.13114754098360656</v>
          </cell>
          <cell r="E30">
            <v>61</v>
          </cell>
          <cell r="F30">
            <v>9</v>
          </cell>
          <cell r="G30">
            <v>38</v>
          </cell>
          <cell r="H30">
            <v>0.19148936170212766</v>
          </cell>
          <cell r="I30">
            <v>47</v>
          </cell>
          <cell r="J30">
            <v>9</v>
          </cell>
          <cell r="K30">
            <v>32</v>
          </cell>
          <cell r="L30">
            <v>0.21951219512195122</v>
          </cell>
          <cell r="M30">
            <v>41</v>
          </cell>
          <cell r="N30">
            <v>12</v>
          </cell>
          <cell r="O30">
            <v>42</v>
          </cell>
          <cell r="P30">
            <v>0.22222222222222221</v>
          </cell>
          <cell r="Q30">
            <v>54</v>
          </cell>
          <cell r="R30">
            <v>9</v>
          </cell>
          <cell r="S30">
            <v>39</v>
          </cell>
          <cell r="T30">
            <v>0.1875</v>
          </cell>
          <cell r="U30">
            <v>48</v>
          </cell>
        </row>
        <row r="31">
          <cell r="A31" t="str">
            <v>31</v>
          </cell>
          <cell r="B31">
            <v>19</v>
          </cell>
          <cell r="C31">
            <v>61</v>
          </cell>
          <cell r="D31">
            <v>0.23749999999999999</v>
          </cell>
          <cell r="E31">
            <v>80</v>
          </cell>
          <cell r="F31">
            <v>25</v>
          </cell>
          <cell r="G31">
            <v>50</v>
          </cell>
          <cell r="H31">
            <v>0.33333333333333331</v>
          </cell>
          <cell r="I31">
            <v>75</v>
          </cell>
          <cell r="J31">
            <v>27</v>
          </cell>
          <cell r="K31">
            <v>53</v>
          </cell>
          <cell r="L31">
            <v>0.33750000000000002</v>
          </cell>
          <cell r="M31">
            <v>80</v>
          </cell>
          <cell r="N31">
            <v>35</v>
          </cell>
          <cell r="O31">
            <v>48</v>
          </cell>
          <cell r="P31">
            <v>0.42168674698795183</v>
          </cell>
          <cell r="Q31">
            <v>83</v>
          </cell>
          <cell r="R31">
            <v>27</v>
          </cell>
          <cell r="S31">
            <v>48</v>
          </cell>
          <cell r="T31">
            <v>0.36</v>
          </cell>
          <cell r="U31">
            <v>75</v>
          </cell>
        </row>
        <row r="32">
          <cell r="A32" t="str">
            <v>32</v>
          </cell>
          <cell r="B32">
            <v>15</v>
          </cell>
          <cell r="C32">
            <v>46</v>
          </cell>
          <cell r="D32">
            <v>0.24590163934426229</v>
          </cell>
          <cell r="E32">
            <v>61</v>
          </cell>
          <cell r="F32">
            <v>14</v>
          </cell>
          <cell r="G32">
            <v>33</v>
          </cell>
          <cell r="H32">
            <v>0.2978723404255319</v>
          </cell>
          <cell r="I32">
            <v>47</v>
          </cell>
          <cell r="J32">
            <v>19</v>
          </cell>
          <cell r="K32">
            <v>43</v>
          </cell>
          <cell r="L32">
            <v>0.30645161290322581</v>
          </cell>
          <cell r="M32">
            <v>62</v>
          </cell>
          <cell r="N32">
            <v>16</v>
          </cell>
          <cell r="O32">
            <v>43</v>
          </cell>
          <cell r="P32">
            <v>0.2711864406779661</v>
          </cell>
          <cell r="Q32">
            <v>59</v>
          </cell>
          <cell r="R32">
            <v>19</v>
          </cell>
          <cell r="S32">
            <v>40</v>
          </cell>
          <cell r="T32">
            <v>0.32203389830508472</v>
          </cell>
          <cell r="U32">
            <v>59</v>
          </cell>
        </row>
        <row r="33">
          <cell r="A33" t="str">
            <v>33</v>
          </cell>
          <cell r="B33">
            <v>15</v>
          </cell>
          <cell r="C33">
            <v>52</v>
          </cell>
          <cell r="D33">
            <v>0.22388059701492538</v>
          </cell>
          <cell r="E33">
            <v>67</v>
          </cell>
          <cell r="F33">
            <v>18</v>
          </cell>
          <cell r="G33">
            <v>38</v>
          </cell>
          <cell r="H33">
            <v>0.32142857142857145</v>
          </cell>
          <cell r="I33">
            <v>56</v>
          </cell>
          <cell r="J33">
            <v>18</v>
          </cell>
          <cell r="K33">
            <v>34</v>
          </cell>
          <cell r="L33">
            <v>0.34615384615384615</v>
          </cell>
          <cell r="M33">
            <v>52</v>
          </cell>
          <cell r="N33">
            <v>19</v>
          </cell>
          <cell r="O33">
            <v>38</v>
          </cell>
          <cell r="P33">
            <v>0.33333333333333331</v>
          </cell>
          <cell r="Q33">
            <v>57</v>
          </cell>
          <cell r="R33">
            <v>27</v>
          </cell>
          <cell r="S33">
            <v>44</v>
          </cell>
          <cell r="T33">
            <v>0.38028169014084506</v>
          </cell>
          <cell r="U33">
            <v>71</v>
          </cell>
        </row>
        <row r="34">
          <cell r="A34" t="str">
            <v>34</v>
          </cell>
          <cell r="B34">
            <v>4</v>
          </cell>
          <cell r="C34">
            <v>12</v>
          </cell>
          <cell r="D34">
            <v>0.25</v>
          </cell>
          <cell r="E34">
            <v>16</v>
          </cell>
          <cell r="G34">
            <v>8</v>
          </cell>
          <cell r="H34">
            <v>0</v>
          </cell>
          <cell r="I34">
            <v>8</v>
          </cell>
          <cell r="K34">
            <v>13</v>
          </cell>
          <cell r="L34">
            <v>0</v>
          </cell>
          <cell r="M34">
            <v>13</v>
          </cell>
          <cell r="O34">
            <v>5</v>
          </cell>
          <cell r="P34">
            <v>0</v>
          </cell>
          <cell r="Q34">
            <v>5</v>
          </cell>
          <cell r="R34">
            <v>3</v>
          </cell>
          <cell r="S34">
            <v>12</v>
          </cell>
          <cell r="T34">
            <v>0.2</v>
          </cell>
          <cell r="U34">
            <v>15</v>
          </cell>
        </row>
        <row r="35">
          <cell r="A35" t="str">
            <v>35</v>
          </cell>
          <cell r="B35">
            <v>9</v>
          </cell>
          <cell r="C35">
            <v>39</v>
          </cell>
          <cell r="D35">
            <v>0.1875</v>
          </cell>
          <cell r="E35">
            <v>48</v>
          </cell>
          <cell r="F35">
            <v>8</v>
          </cell>
          <cell r="G35">
            <v>45</v>
          </cell>
          <cell r="H35">
            <v>0.15094339622641509</v>
          </cell>
          <cell r="I35">
            <v>53</v>
          </cell>
          <cell r="J35">
            <v>8</v>
          </cell>
          <cell r="K35">
            <v>24</v>
          </cell>
          <cell r="L35">
            <v>0.25</v>
          </cell>
          <cell r="M35">
            <v>32</v>
          </cell>
          <cell r="N35">
            <v>6</v>
          </cell>
          <cell r="O35">
            <v>31</v>
          </cell>
          <cell r="P35">
            <v>0.16216216216216217</v>
          </cell>
          <cell r="Q35">
            <v>37</v>
          </cell>
          <cell r="R35">
            <v>19</v>
          </cell>
          <cell r="S35">
            <v>29</v>
          </cell>
          <cell r="T35">
            <v>0.39583333333333331</v>
          </cell>
          <cell r="U35">
            <v>48</v>
          </cell>
        </row>
        <row r="36">
          <cell r="A36" t="str">
            <v>36</v>
          </cell>
          <cell r="B36">
            <v>4</v>
          </cell>
          <cell r="C36">
            <v>27</v>
          </cell>
          <cell r="D36">
            <v>0.12903225806451613</v>
          </cell>
          <cell r="E36">
            <v>31</v>
          </cell>
          <cell r="F36">
            <v>4</v>
          </cell>
          <cell r="G36">
            <v>31</v>
          </cell>
          <cell r="H36">
            <v>0.11428571428571428</v>
          </cell>
          <cell r="I36">
            <v>35</v>
          </cell>
          <cell r="J36">
            <v>10</v>
          </cell>
          <cell r="K36">
            <v>19</v>
          </cell>
          <cell r="L36">
            <v>0.34482758620689657</v>
          </cell>
          <cell r="M36">
            <v>29</v>
          </cell>
          <cell r="N36">
            <v>6</v>
          </cell>
          <cell r="O36">
            <v>23</v>
          </cell>
          <cell r="P36">
            <v>0.20689655172413793</v>
          </cell>
          <cell r="Q36">
            <v>29</v>
          </cell>
          <cell r="R36">
            <v>16</v>
          </cell>
          <cell r="S36">
            <v>26</v>
          </cell>
          <cell r="T36">
            <v>0.38095238095238093</v>
          </cell>
          <cell r="U36">
            <v>42</v>
          </cell>
        </row>
        <row r="37">
          <cell r="A37" t="str">
            <v>37</v>
          </cell>
          <cell r="B37">
            <v>6</v>
          </cell>
          <cell r="C37">
            <v>8</v>
          </cell>
          <cell r="D37">
            <v>0.42857142857142855</v>
          </cell>
          <cell r="E37">
            <v>14</v>
          </cell>
          <cell r="F37">
            <v>4</v>
          </cell>
          <cell r="G37">
            <v>8</v>
          </cell>
          <cell r="H37">
            <v>0.33333333333333331</v>
          </cell>
          <cell r="I37">
            <v>12</v>
          </cell>
          <cell r="J37">
            <v>2</v>
          </cell>
          <cell r="K37">
            <v>11</v>
          </cell>
          <cell r="L37">
            <v>0.15384615384615385</v>
          </cell>
          <cell r="M37">
            <v>13</v>
          </cell>
          <cell r="N37">
            <v>2</v>
          </cell>
          <cell r="O37">
            <v>8</v>
          </cell>
          <cell r="P37">
            <v>0.2</v>
          </cell>
          <cell r="Q37">
            <v>10</v>
          </cell>
          <cell r="R37">
            <v>6</v>
          </cell>
          <cell r="S37">
            <v>6</v>
          </cell>
          <cell r="T37">
            <v>0.5</v>
          </cell>
          <cell r="U37">
            <v>12</v>
          </cell>
        </row>
        <row r="38">
          <cell r="A38" t="str">
            <v>60</v>
          </cell>
          <cell r="B38">
            <v>10</v>
          </cell>
          <cell r="C38">
            <v>104</v>
          </cell>
          <cell r="D38">
            <v>8.771929824561403E-2</v>
          </cell>
          <cell r="E38">
            <v>114</v>
          </cell>
          <cell r="F38">
            <v>11</v>
          </cell>
          <cell r="G38">
            <v>87</v>
          </cell>
          <cell r="H38">
            <v>0.11224489795918367</v>
          </cell>
          <cell r="I38">
            <v>98</v>
          </cell>
          <cell r="J38">
            <v>23</v>
          </cell>
          <cell r="K38">
            <v>94</v>
          </cell>
          <cell r="L38">
            <v>0.19658119658119658</v>
          </cell>
          <cell r="M38">
            <v>117</v>
          </cell>
          <cell r="N38">
            <v>15</v>
          </cell>
          <cell r="O38">
            <v>103</v>
          </cell>
          <cell r="P38">
            <v>0.1271186440677966</v>
          </cell>
          <cell r="Q38">
            <v>118</v>
          </cell>
          <cell r="R38">
            <v>17</v>
          </cell>
          <cell r="S38">
            <v>99</v>
          </cell>
          <cell r="T38">
            <v>0.14655172413793102</v>
          </cell>
          <cell r="U38">
            <v>116</v>
          </cell>
        </row>
        <row r="39">
          <cell r="A39" t="str">
            <v>61</v>
          </cell>
          <cell r="B39">
            <v>9</v>
          </cell>
          <cell r="C39">
            <v>55</v>
          </cell>
          <cell r="D39">
            <v>0.140625</v>
          </cell>
          <cell r="E39">
            <v>64</v>
          </cell>
          <cell r="F39">
            <v>3</v>
          </cell>
          <cell r="G39">
            <v>50</v>
          </cell>
          <cell r="H39">
            <v>5.6603773584905662E-2</v>
          </cell>
          <cell r="I39">
            <v>53</v>
          </cell>
          <cell r="J39">
            <v>15</v>
          </cell>
          <cell r="K39">
            <v>64</v>
          </cell>
          <cell r="L39">
            <v>0.189873417721519</v>
          </cell>
          <cell r="M39">
            <v>79</v>
          </cell>
          <cell r="N39">
            <v>9</v>
          </cell>
          <cell r="O39">
            <v>62</v>
          </cell>
          <cell r="P39">
            <v>0.12676056338028169</v>
          </cell>
          <cell r="Q39">
            <v>71</v>
          </cell>
          <cell r="R39">
            <v>13</v>
          </cell>
          <cell r="S39">
            <v>68</v>
          </cell>
          <cell r="T39">
            <v>0.16049382716049382</v>
          </cell>
          <cell r="U39">
            <v>81</v>
          </cell>
        </row>
        <row r="40">
          <cell r="A40" t="str">
            <v>62</v>
          </cell>
          <cell r="B40">
            <v>11</v>
          </cell>
          <cell r="C40">
            <v>50</v>
          </cell>
          <cell r="D40">
            <v>0.18032786885245902</v>
          </cell>
          <cell r="E40">
            <v>61</v>
          </cell>
          <cell r="F40">
            <v>21</v>
          </cell>
          <cell r="G40">
            <v>44</v>
          </cell>
          <cell r="H40">
            <v>0.32307692307692309</v>
          </cell>
          <cell r="I40">
            <v>65</v>
          </cell>
          <cell r="J40">
            <v>11</v>
          </cell>
          <cell r="K40">
            <v>47</v>
          </cell>
          <cell r="L40">
            <v>0.18965517241379309</v>
          </cell>
          <cell r="M40">
            <v>58</v>
          </cell>
          <cell r="N40">
            <v>17</v>
          </cell>
          <cell r="O40">
            <v>45</v>
          </cell>
          <cell r="P40">
            <v>0.27419354838709675</v>
          </cell>
          <cell r="Q40">
            <v>62</v>
          </cell>
          <cell r="R40">
            <v>16</v>
          </cell>
          <cell r="S40">
            <v>51</v>
          </cell>
          <cell r="T40">
            <v>0.23880597014925373</v>
          </cell>
          <cell r="U40">
            <v>67</v>
          </cell>
        </row>
        <row r="41">
          <cell r="A41" t="str">
            <v>63</v>
          </cell>
          <cell r="B41">
            <v>18</v>
          </cell>
          <cell r="C41">
            <v>46</v>
          </cell>
          <cell r="D41">
            <v>0.28125</v>
          </cell>
          <cell r="E41">
            <v>64</v>
          </cell>
          <cell r="F41">
            <v>4</v>
          </cell>
          <cell r="G41">
            <v>55</v>
          </cell>
          <cell r="H41">
            <v>6.7796610169491525E-2</v>
          </cell>
          <cell r="I41">
            <v>59</v>
          </cell>
          <cell r="J41">
            <v>10</v>
          </cell>
          <cell r="K41">
            <v>49</v>
          </cell>
          <cell r="L41">
            <v>0.16949152542372881</v>
          </cell>
          <cell r="M41">
            <v>59</v>
          </cell>
          <cell r="N41">
            <v>13</v>
          </cell>
          <cell r="O41">
            <v>62</v>
          </cell>
          <cell r="P41">
            <v>0.17333333333333334</v>
          </cell>
          <cell r="Q41">
            <v>75</v>
          </cell>
          <cell r="R41">
            <v>14</v>
          </cell>
          <cell r="S41">
            <v>68</v>
          </cell>
          <cell r="T41">
            <v>0.17073170731707318</v>
          </cell>
          <cell r="U41">
            <v>82</v>
          </cell>
        </row>
        <row r="42">
          <cell r="A42" t="str">
            <v>64</v>
          </cell>
          <cell r="B42">
            <v>28</v>
          </cell>
          <cell r="C42">
            <v>53</v>
          </cell>
          <cell r="D42">
            <v>0.34567901234567899</v>
          </cell>
          <cell r="E42">
            <v>81</v>
          </cell>
          <cell r="F42">
            <v>19</v>
          </cell>
          <cell r="G42">
            <v>31</v>
          </cell>
          <cell r="H42">
            <v>0.38</v>
          </cell>
          <cell r="I42">
            <v>50</v>
          </cell>
          <cell r="J42">
            <v>19</v>
          </cell>
          <cell r="K42">
            <v>40</v>
          </cell>
          <cell r="L42">
            <v>0.32203389830508472</v>
          </cell>
          <cell r="M42">
            <v>59</v>
          </cell>
          <cell r="N42">
            <v>24</v>
          </cell>
          <cell r="O42">
            <v>30</v>
          </cell>
          <cell r="P42">
            <v>0.44444444444444442</v>
          </cell>
          <cell r="Q42">
            <v>54</v>
          </cell>
          <cell r="R42">
            <v>21</v>
          </cell>
          <cell r="S42">
            <v>36</v>
          </cell>
          <cell r="T42">
            <v>0.36842105263157893</v>
          </cell>
          <cell r="U42">
            <v>57</v>
          </cell>
        </row>
        <row r="43">
          <cell r="A43" t="str">
            <v>65</v>
          </cell>
          <cell r="B43">
            <v>42</v>
          </cell>
          <cell r="C43">
            <v>68</v>
          </cell>
          <cell r="D43">
            <v>0.38181818181818183</v>
          </cell>
          <cell r="E43">
            <v>110</v>
          </cell>
          <cell r="F43">
            <v>33</v>
          </cell>
          <cell r="G43">
            <v>54</v>
          </cell>
          <cell r="H43">
            <v>0.37931034482758619</v>
          </cell>
          <cell r="I43">
            <v>87</v>
          </cell>
          <cell r="J43">
            <v>37</v>
          </cell>
          <cell r="K43">
            <v>55</v>
          </cell>
          <cell r="L43">
            <v>0.40217391304347827</v>
          </cell>
          <cell r="M43">
            <v>92</v>
          </cell>
          <cell r="N43">
            <v>36</v>
          </cell>
          <cell r="O43">
            <v>38</v>
          </cell>
          <cell r="P43">
            <v>0.48648648648648651</v>
          </cell>
          <cell r="Q43">
            <v>74</v>
          </cell>
          <cell r="R43">
            <v>39</v>
          </cell>
          <cell r="S43">
            <v>59</v>
          </cell>
          <cell r="T43">
            <v>0.39795918367346939</v>
          </cell>
          <cell r="U43">
            <v>98</v>
          </cell>
        </row>
        <row r="44">
          <cell r="A44" t="str">
            <v>66</v>
          </cell>
          <cell r="B44">
            <v>26</v>
          </cell>
          <cell r="C44">
            <v>35</v>
          </cell>
          <cell r="D44">
            <v>0.42622950819672129</v>
          </cell>
          <cell r="E44">
            <v>61</v>
          </cell>
          <cell r="F44">
            <v>15</v>
          </cell>
          <cell r="G44">
            <v>22</v>
          </cell>
          <cell r="H44">
            <v>0.40540540540540543</v>
          </cell>
          <cell r="I44">
            <v>37</v>
          </cell>
          <cell r="J44">
            <v>12</v>
          </cell>
          <cell r="K44">
            <v>33</v>
          </cell>
          <cell r="L44">
            <v>0.26666666666666666</v>
          </cell>
          <cell r="M44">
            <v>45</v>
          </cell>
          <cell r="N44">
            <v>16</v>
          </cell>
          <cell r="O44">
            <v>24</v>
          </cell>
          <cell r="P44">
            <v>0.4</v>
          </cell>
          <cell r="Q44">
            <v>40</v>
          </cell>
          <cell r="R44">
            <v>11</v>
          </cell>
          <cell r="S44">
            <v>33</v>
          </cell>
          <cell r="T44">
            <v>0.25</v>
          </cell>
          <cell r="U44">
            <v>44</v>
          </cell>
        </row>
        <row r="45">
          <cell r="A45" t="str">
            <v>67</v>
          </cell>
          <cell r="B45">
            <v>18</v>
          </cell>
          <cell r="C45">
            <v>32</v>
          </cell>
          <cell r="D45">
            <v>0.36</v>
          </cell>
          <cell r="E45">
            <v>50</v>
          </cell>
          <cell r="F45">
            <v>14</v>
          </cell>
          <cell r="G45">
            <v>25</v>
          </cell>
          <cell r="H45">
            <v>0.35897435897435898</v>
          </cell>
          <cell r="I45">
            <v>39</v>
          </cell>
          <cell r="J45">
            <v>14</v>
          </cell>
          <cell r="K45">
            <v>26</v>
          </cell>
          <cell r="L45">
            <v>0.35</v>
          </cell>
          <cell r="M45">
            <v>40</v>
          </cell>
          <cell r="N45">
            <v>18</v>
          </cell>
          <cell r="O45">
            <v>33</v>
          </cell>
          <cell r="P45">
            <v>0.35294117647058826</v>
          </cell>
          <cell r="Q45">
            <v>51</v>
          </cell>
          <cell r="R45">
            <v>13</v>
          </cell>
          <cell r="S45">
            <v>30</v>
          </cell>
          <cell r="T45">
            <v>0.30232558139534882</v>
          </cell>
          <cell r="U45">
            <v>43</v>
          </cell>
        </row>
        <row r="46">
          <cell r="A46" t="str">
            <v>68</v>
          </cell>
          <cell r="B46">
            <v>29</v>
          </cell>
          <cell r="C46">
            <v>34</v>
          </cell>
          <cell r="D46">
            <v>0.46031746031746029</v>
          </cell>
          <cell r="E46">
            <v>63</v>
          </cell>
          <cell r="F46">
            <v>18</v>
          </cell>
          <cell r="G46">
            <v>30</v>
          </cell>
          <cell r="H46">
            <v>0.375</v>
          </cell>
          <cell r="I46">
            <v>48</v>
          </cell>
          <cell r="J46">
            <v>16</v>
          </cell>
          <cell r="K46">
            <v>26</v>
          </cell>
          <cell r="L46">
            <v>0.38095238095238093</v>
          </cell>
          <cell r="M46">
            <v>42</v>
          </cell>
          <cell r="N46">
            <v>16</v>
          </cell>
          <cell r="O46">
            <v>31</v>
          </cell>
          <cell r="P46">
            <v>0.34042553191489361</v>
          </cell>
          <cell r="Q46">
            <v>47</v>
          </cell>
          <cell r="R46">
            <v>22</v>
          </cell>
          <cell r="S46">
            <v>29</v>
          </cell>
          <cell r="T46">
            <v>0.43137254901960786</v>
          </cell>
          <cell r="U46">
            <v>51</v>
          </cell>
        </row>
        <row r="47">
          <cell r="A47" t="str">
            <v>69</v>
          </cell>
          <cell r="B47">
            <v>13</v>
          </cell>
          <cell r="C47">
            <v>19</v>
          </cell>
          <cell r="D47">
            <v>0.40625</v>
          </cell>
          <cell r="E47">
            <v>32</v>
          </cell>
          <cell r="F47">
            <v>11</v>
          </cell>
          <cell r="G47">
            <v>11</v>
          </cell>
          <cell r="H47">
            <v>0.5</v>
          </cell>
          <cell r="I47">
            <v>22</v>
          </cell>
          <cell r="J47">
            <v>10</v>
          </cell>
          <cell r="K47">
            <v>10</v>
          </cell>
          <cell r="L47">
            <v>0.5</v>
          </cell>
          <cell r="M47">
            <v>20</v>
          </cell>
          <cell r="N47">
            <v>6</v>
          </cell>
          <cell r="O47">
            <v>19</v>
          </cell>
          <cell r="P47">
            <v>0.24</v>
          </cell>
          <cell r="Q47">
            <v>25</v>
          </cell>
          <cell r="R47">
            <v>10</v>
          </cell>
          <cell r="S47">
            <v>23</v>
          </cell>
          <cell r="T47">
            <v>0.30303030303030304</v>
          </cell>
          <cell r="U47">
            <v>33</v>
          </cell>
        </row>
        <row r="48">
          <cell r="A48" t="str">
            <v>70</v>
          </cell>
          <cell r="B48">
            <v>8</v>
          </cell>
          <cell r="C48">
            <v>11</v>
          </cell>
          <cell r="D48">
            <v>0.42105263157894735</v>
          </cell>
          <cell r="E48">
            <v>19</v>
          </cell>
          <cell r="F48">
            <v>10</v>
          </cell>
          <cell r="G48">
            <v>12</v>
          </cell>
          <cell r="H48">
            <v>0.45454545454545453</v>
          </cell>
          <cell r="I48">
            <v>22</v>
          </cell>
          <cell r="J48">
            <v>8</v>
          </cell>
          <cell r="K48">
            <v>10</v>
          </cell>
          <cell r="L48">
            <v>0.44444444444444442</v>
          </cell>
          <cell r="M48">
            <v>18</v>
          </cell>
          <cell r="N48">
            <v>8</v>
          </cell>
          <cell r="O48">
            <v>14</v>
          </cell>
          <cell r="P48">
            <v>0.36363636363636365</v>
          </cell>
          <cell r="Q48">
            <v>22</v>
          </cell>
          <cell r="R48">
            <v>10</v>
          </cell>
          <cell r="S48">
            <v>12</v>
          </cell>
          <cell r="T48">
            <v>0.45454545454545453</v>
          </cell>
          <cell r="U48">
            <v>22</v>
          </cell>
        </row>
        <row r="49">
          <cell r="A49" t="str">
            <v>71</v>
          </cell>
          <cell r="B49">
            <v>7</v>
          </cell>
          <cell r="C49">
            <v>9</v>
          </cell>
          <cell r="D49">
            <v>0.4375</v>
          </cell>
          <cell r="E49">
            <v>16</v>
          </cell>
          <cell r="F49">
            <v>5</v>
          </cell>
          <cell r="G49">
            <v>8</v>
          </cell>
          <cell r="H49">
            <v>0.38461538461538464</v>
          </cell>
          <cell r="I49">
            <v>13</v>
          </cell>
          <cell r="J49">
            <v>10</v>
          </cell>
          <cell r="K49">
            <v>8</v>
          </cell>
          <cell r="L49">
            <v>0.55555555555555558</v>
          </cell>
          <cell r="M49">
            <v>18</v>
          </cell>
          <cell r="N49">
            <v>6</v>
          </cell>
          <cell r="O49">
            <v>6</v>
          </cell>
          <cell r="P49">
            <v>0.5</v>
          </cell>
          <cell r="Q49">
            <v>12</v>
          </cell>
          <cell r="R49">
            <v>10</v>
          </cell>
          <cell r="S49">
            <v>4</v>
          </cell>
          <cell r="T49">
            <v>0.7142857142857143</v>
          </cell>
          <cell r="U49">
            <v>14</v>
          </cell>
        </row>
        <row r="50">
          <cell r="A50" t="str">
            <v>72</v>
          </cell>
          <cell r="B50">
            <v>6</v>
          </cell>
          <cell r="C50">
            <v>6</v>
          </cell>
          <cell r="D50">
            <v>0.5</v>
          </cell>
          <cell r="E50">
            <v>12</v>
          </cell>
          <cell r="F50">
            <v>3</v>
          </cell>
          <cell r="G50">
            <v>9</v>
          </cell>
          <cell r="H50">
            <v>0.25</v>
          </cell>
          <cell r="I50">
            <v>12</v>
          </cell>
          <cell r="J50">
            <v>6</v>
          </cell>
          <cell r="K50">
            <v>8</v>
          </cell>
          <cell r="L50">
            <v>0.42857142857142855</v>
          </cell>
          <cell r="M50">
            <v>14</v>
          </cell>
          <cell r="N50">
            <v>2</v>
          </cell>
          <cell r="O50">
            <v>11</v>
          </cell>
          <cell r="P50">
            <v>0.15384615384615385</v>
          </cell>
          <cell r="Q50">
            <v>13</v>
          </cell>
          <cell r="R50">
            <v>3</v>
          </cell>
          <cell r="S50">
            <v>6</v>
          </cell>
          <cell r="T50">
            <v>0.33333333333333331</v>
          </cell>
          <cell r="U50">
            <v>9</v>
          </cell>
        </row>
        <row r="51">
          <cell r="A51" t="str">
            <v>73</v>
          </cell>
          <cell r="B51">
            <v>2</v>
          </cell>
          <cell r="C51">
            <v>3</v>
          </cell>
          <cell r="D51">
            <v>0.4</v>
          </cell>
          <cell r="E51">
            <v>5</v>
          </cell>
          <cell r="G51">
            <v>2</v>
          </cell>
          <cell r="H51">
            <v>0</v>
          </cell>
          <cell r="I51">
            <v>2</v>
          </cell>
          <cell r="K51">
            <v>1</v>
          </cell>
          <cell r="L51">
            <v>0</v>
          </cell>
          <cell r="M51">
            <v>1</v>
          </cell>
          <cell r="O51">
            <v>3</v>
          </cell>
          <cell r="P51">
            <v>0</v>
          </cell>
          <cell r="Q51">
            <v>3</v>
          </cell>
          <cell r="R51">
            <v>3</v>
          </cell>
          <cell r="S51">
            <v>1</v>
          </cell>
          <cell r="T51">
            <v>0.75</v>
          </cell>
          <cell r="U51">
            <v>4</v>
          </cell>
        </row>
        <row r="52">
          <cell r="A52" t="str">
            <v>74</v>
          </cell>
          <cell r="B52">
            <v>6</v>
          </cell>
          <cell r="C52">
            <v>13</v>
          </cell>
          <cell r="D52">
            <v>0.31578947368421051</v>
          </cell>
          <cell r="E52">
            <v>19</v>
          </cell>
          <cell r="F52">
            <v>6</v>
          </cell>
          <cell r="G52">
            <v>15</v>
          </cell>
          <cell r="H52">
            <v>0.2857142857142857</v>
          </cell>
          <cell r="I52">
            <v>21</v>
          </cell>
          <cell r="J52">
            <v>2</v>
          </cell>
          <cell r="K52">
            <v>16</v>
          </cell>
          <cell r="L52">
            <v>0.1111111111111111</v>
          </cell>
          <cell r="M52">
            <v>18</v>
          </cell>
          <cell r="N52">
            <v>2</v>
          </cell>
          <cell r="O52">
            <v>16</v>
          </cell>
          <cell r="P52">
            <v>0.1111111111111111</v>
          </cell>
          <cell r="Q52">
            <v>18</v>
          </cell>
          <cell r="R52">
            <v>4</v>
          </cell>
          <cell r="S52">
            <v>10</v>
          </cell>
          <cell r="T52">
            <v>0.2857142857142857</v>
          </cell>
          <cell r="U52">
            <v>14</v>
          </cell>
        </row>
        <row r="53">
          <cell r="A53" t="str">
            <v>76</v>
          </cell>
          <cell r="G53">
            <v>1</v>
          </cell>
          <cell r="H53">
            <v>0</v>
          </cell>
          <cell r="I53">
            <v>1</v>
          </cell>
          <cell r="J53">
            <v>1</v>
          </cell>
          <cell r="K53">
            <v>3</v>
          </cell>
          <cell r="L53">
            <v>0.25</v>
          </cell>
          <cell r="M53">
            <v>4</v>
          </cell>
          <cell r="N53">
            <v>2</v>
          </cell>
          <cell r="O53">
            <v>1</v>
          </cell>
          <cell r="P53">
            <v>0.66666666666666663</v>
          </cell>
          <cell r="Q53">
            <v>3</v>
          </cell>
          <cell r="S53">
            <v>1</v>
          </cell>
          <cell r="T53">
            <v>0</v>
          </cell>
          <cell r="U53">
            <v>1</v>
          </cell>
        </row>
        <row r="54">
          <cell r="A54" t="str">
            <v>77</v>
          </cell>
          <cell r="K54">
            <v>1</v>
          </cell>
          <cell r="L54">
            <v>0</v>
          </cell>
          <cell r="M54">
            <v>1</v>
          </cell>
          <cell r="N54">
            <v>1</v>
          </cell>
          <cell r="O54">
            <v>2</v>
          </cell>
          <cell r="P54">
            <v>0.33333333333333331</v>
          </cell>
          <cell r="Q54">
            <v>3</v>
          </cell>
        </row>
        <row r="55">
          <cell r="A55" t="str">
            <v>85</v>
          </cell>
          <cell r="B55">
            <v>5</v>
          </cell>
          <cell r="C55">
            <v>2</v>
          </cell>
          <cell r="D55">
            <v>0.7142857142857143</v>
          </cell>
          <cell r="E55">
            <v>7</v>
          </cell>
          <cell r="F55">
            <v>1</v>
          </cell>
          <cell r="G55">
            <v>1</v>
          </cell>
          <cell r="H55">
            <v>0.5</v>
          </cell>
          <cell r="I55">
            <v>2</v>
          </cell>
          <cell r="J55">
            <v>1</v>
          </cell>
          <cell r="K55">
            <v>3</v>
          </cell>
          <cell r="L55">
            <v>0.25</v>
          </cell>
          <cell r="M55">
            <v>4</v>
          </cell>
          <cell r="N55">
            <v>3</v>
          </cell>
          <cell r="O55">
            <v>2</v>
          </cell>
          <cell r="P55">
            <v>0.6</v>
          </cell>
          <cell r="Q55">
            <v>5</v>
          </cell>
          <cell r="R55">
            <v>5</v>
          </cell>
          <cell r="S55">
            <v>3</v>
          </cell>
          <cell r="T55">
            <v>0.625</v>
          </cell>
          <cell r="U55">
            <v>8</v>
          </cell>
        </row>
        <row r="56">
          <cell r="A56" t="str">
            <v>86</v>
          </cell>
          <cell r="B56">
            <v>7</v>
          </cell>
          <cell r="C56">
            <v>3</v>
          </cell>
          <cell r="D56">
            <v>0.7</v>
          </cell>
          <cell r="E56">
            <v>10</v>
          </cell>
          <cell r="F56">
            <v>3</v>
          </cell>
          <cell r="G56">
            <v>5</v>
          </cell>
          <cell r="H56">
            <v>0.375</v>
          </cell>
          <cell r="I56">
            <v>8</v>
          </cell>
          <cell r="J56">
            <v>5</v>
          </cell>
          <cell r="K56">
            <v>2</v>
          </cell>
          <cell r="L56">
            <v>0.7142857142857143</v>
          </cell>
          <cell r="M56">
            <v>7</v>
          </cell>
          <cell r="N56">
            <v>2</v>
          </cell>
          <cell r="O56">
            <v>5</v>
          </cell>
          <cell r="P56">
            <v>0.2857142857142857</v>
          </cell>
          <cell r="Q56">
            <v>7</v>
          </cell>
          <cell r="R56">
            <v>2</v>
          </cell>
          <cell r="S56">
            <v>6</v>
          </cell>
          <cell r="T56">
            <v>0.25</v>
          </cell>
          <cell r="U56">
            <v>8</v>
          </cell>
        </row>
        <row r="57">
          <cell r="A57" t="str">
            <v>87</v>
          </cell>
          <cell r="B57">
            <v>3</v>
          </cell>
          <cell r="C57">
            <v>5</v>
          </cell>
          <cell r="D57">
            <v>0.375</v>
          </cell>
          <cell r="E57">
            <v>8</v>
          </cell>
          <cell r="F57">
            <v>3</v>
          </cell>
          <cell r="G57">
            <v>2</v>
          </cell>
          <cell r="H57">
            <v>0.6</v>
          </cell>
          <cell r="I57">
            <v>5</v>
          </cell>
          <cell r="J57">
            <v>2</v>
          </cell>
          <cell r="K57">
            <v>5</v>
          </cell>
          <cell r="L57">
            <v>0.2857142857142857</v>
          </cell>
          <cell r="M57">
            <v>7</v>
          </cell>
          <cell r="N57">
            <v>3</v>
          </cell>
          <cell r="O57">
            <v>2</v>
          </cell>
          <cell r="P57">
            <v>0.6</v>
          </cell>
          <cell r="Q57">
            <v>5</v>
          </cell>
          <cell r="R57">
            <v>2</v>
          </cell>
          <cell r="S57">
            <v>3</v>
          </cell>
          <cell r="T57">
            <v>0.4</v>
          </cell>
          <cell r="U57">
            <v>5</v>
          </cell>
        </row>
        <row r="60">
          <cell r="B60">
            <v>2009</v>
          </cell>
          <cell r="E60" t="str">
            <v>Total 2009</v>
          </cell>
          <cell r="F60">
            <v>2010</v>
          </cell>
          <cell r="I60" t="str">
            <v>Total 2010</v>
          </cell>
          <cell r="J60">
            <v>2011</v>
          </cell>
          <cell r="M60" t="str">
            <v>Total 2011</v>
          </cell>
          <cell r="N60">
            <v>2012</v>
          </cell>
          <cell r="Q60" t="str">
            <v>Total 2012</v>
          </cell>
          <cell r="R60">
            <v>2013</v>
          </cell>
          <cell r="U60" t="str">
            <v>Total 2013</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B62">
            <v>1</v>
          </cell>
          <cell r="C62">
            <v>1</v>
          </cell>
          <cell r="D62">
            <v>0.5</v>
          </cell>
          <cell r="E62">
            <v>2</v>
          </cell>
          <cell r="G62">
            <v>2</v>
          </cell>
          <cell r="H62">
            <v>0</v>
          </cell>
          <cell r="I62">
            <v>2</v>
          </cell>
          <cell r="L62" t="e">
            <v>#DIV/0!</v>
          </cell>
          <cell r="P62" t="e">
            <v>#DIV/0!</v>
          </cell>
          <cell r="T62" t="e">
            <v>#DIV/0!</v>
          </cell>
        </row>
        <row r="63">
          <cell r="A63" t="str">
            <v>02</v>
          </cell>
          <cell r="B63">
            <v>1</v>
          </cell>
          <cell r="C63">
            <v>3</v>
          </cell>
          <cell r="D63">
            <v>0.25</v>
          </cell>
          <cell r="E63">
            <v>4</v>
          </cell>
          <cell r="F63">
            <v>3</v>
          </cell>
          <cell r="G63">
            <v>8</v>
          </cell>
          <cell r="H63">
            <v>0.27272727272727271</v>
          </cell>
          <cell r="I63">
            <v>11</v>
          </cell>
          <cell r="J63">
            <v>3</v>
          </cell>
          <cell r="K63">
            <v>5</v>
          </cell>
          <cell r="L63">
            <v>0.375</v>
          </cell>
          <cell r="M63">
            <v>8</v>
          </cell>
          <cell r="N63">
            <v>1</v>
          </cell>
          <cell r="O63">
            <v>7</v>
          </cell>
          <cell r="P63">
            <v>0.125</v>
          </cell>
          <cell r="Q63">
            <v>8</v>
          </cell>
          <cell r="R63">
            <v>2</v>
          </cell>
          <cell r="S63">
            <v>5</v>
          </cell>
          <cell r="T63">
            <v>0.2857142857142857</v>
          </cell>
          <cell r="U63">
            <v>7</v>
          </cell>
        </row>
        <row r="64">
          <cell r="A64" t="str">
            <v>03</v>
          </cell>
          <cell r="B64">
            <v>95</v>
          </cell>
          <cell r="C64">
            <v>85</v>
          </cell>
          <cell r="D64">
            <v>0.52777777777777779</v>
          </cell>
          <cell r="E64">
            <v>180</v>
          </cell>
          <cell r="F64">
            <v>72</v>
          </cell>
          <cell r="G64">
            <v>61</v>
          </cell>
          <cell r="H64">
            <v>0.54135338345864659</v>
          </cell>
          <cell r="I64">
            <v>133</v>
          </cell>
          <cell r="J64">
            <v>85</v>
          </cell>
          <cell r="K64">
            <v>64</v>
          </cell>
          <cell r="L64">
            <v>0.57046979865771807</v>
          </cell>
          <cell r="M64">
            <v>149</v>
          </cell>
          <cell r="N64">
            <v>91</v>
          </cell>
          <cell r="O64">
            <v>92</v>
          </cell>
          <cell r="P64">
            <v>0.49726775956284153</v>
          </cell>
          <cell r="Q64">
            <v>183</v>
          </cell>
          <cell r="R64">
            <v>87</v>
          </cell>
          <cell r="S64">
            <v>58</v>
          </cell>
          <cell r="T64">
            <v>0.6</v>
          </cell>
          <cell r="U64">
            <v>145</v>
          </cell>
        </row>
        <row r="65">
          <cell r="A65" t="str">
            <v>04</v>
          </cell>
          <cell r="B65">
            <v>102</v>
          </cell>
          <cell r="C65">
            <v>161</v>
          </cell>
          <cell r="D65">
            <v>0.38783269961977185</v>
          </cell>
          <cell r="E65">
            <v>263</v>
          </cell>
          <cell r="F65">
            <v>74</v>
          </cell>
          <cell r="G65">
            <v>143</v>
          </cell>
          <cell r="H65">
            <v>0.34101382488479265</v>
          </cell>
          <cell r="I65">
            <v>217</v>
          </cell>
          <cell r="J65">
            <v>104</v>
          </cell>
          <cell r="K65">
            <v>174</v>
          </cell>
          <cell r="L65">
            <v>0.37410071942446044</v>
          </cell>
          <cell r="M65">
            <v>278</v>
          </cell>
          <cell r="N65">
            <v>97</v>
          </cell>
          <cell r="O65">
            <v>140</v>
          </cell>
          <cell r="P65">
            <v>0.40928270042194093</v>
          </cell>
          <cell r="Q65">
            <v>237</v>
          </cell>
          <cell r="R65">
            <v>120</v>
          </cell>
          <cell r="S65">
            <v>149</v>
          </cell>
          <cell r="T65">
            <v>0.44609665427509293</v>
          </cell>
          <cell r="U65">
            <v>269</v>
          </cell>
        </row>
        <row r="66">
          <cell r="A66" t="str">
            <v>05</v>
          </cell>
          <cell r="B66">
            <v>57</v>
          </cell>
          <cell r="C66">
            <v>259</v>
          </cell>
          <cell r="D66">
            <v>0.18037974683544303</v>
          </cell>
          <cell r="E66">
            <v>316</v>
          </cell>
          <cell r="F66">
            <v>52</v>
          </cell>
          <cell r="G66">
            <v>220</v>
          </cell>
          <cell r="H66">
            <v>0.19117647058823528</v>
          </cell>
          <cell r="I66">
            <v>272</v>
          </cell>
          <cell r="J66">
            <v>48</v>
          </cell>
          <cell r="K66">
            <v>246</v>
          </cell>
          <cell r="L66">
            <v>0.16326530612244897</v>
          </cell>
          <cell r="M66">
            <v>294</v>
          </cell>
          <cell r="N66">
            <v>68</v>
          </cell>
          <cell r="O66">
            <v>245</v>
          </cell>
          <cell r="P66">
            <v>0.21725239616613418</v>
          </cell>
          <cell r="Q66">
            <v>313</v>
          </cell>
          <cell r="R66">
            <v>68</v>
          </cell>
          <cell r="S66">
            <v>227</v>
          </cell>
          <cell r="T66">
            <v>0.23050847457627119</v>
          </cell>
          <cell r="U66">
            <v>295</v>
          </cell>
        </row>
        <row r="67">
          <cell r="A67" t="str">
            <v>06</v>
          </cell>
          <cell r="B67">
            <v>29</v>
          </cell>
          <cell r="C67">
            <v>155</v>
          </cell>
          <cell r="D67">
            <v>0.15760869565217392</v>
          </cell>
          <cell r="E67">
            <v>184</v>
          </cell>
          <cell r="F67">
            <v>26</v>
          </cell>
          <cell r="G67">
            <v>123</v>
          </cell>
          <cell r="H67">
            <v>0.17449664429530201</v>
          </cell>
          <cell r="I67">
            <v>149</v>
          </cell>
          <cell r="J67">
            <v>19</v>
          </cell>
          <cell r="K67">
            <v>120</v>
          </cell>
          <cell r="L67">
            <v>0.1366906474820144</v>
          </cell>
          <cell r="M67">
            <v>139</v>
          </cell>
          <cell r="N67">
            <v>36</v>
          </cell>
          <cell r="O67">
            <v>135</v>
          </cell>
          <cell r="P67">
            <v>0.21052631578947367</v>
          </cell>
          <cell r="Q67">
            <v>171</v>
          </cell>
          <cell r="R67">
            <v>34</v>
          </cell>
          <cell r="S67">
            <v>118</v>
          </cell>
          <cell r="T67">
            <v>0.22368421052631579</v>
          </cell>
          <cell r="U67">
            <v>152</v>
          </cell>
        </row>
        <row r="68">
          <cell r="A68" t="str">
            <v>07</v>
          </cell>
          <cell r="B68">
            <v>43</v>
          </cell>
          <cell r="C68">
            <v>134</v>
          </cell>
          <cell r="D68">
            <v>0.24293785310734464</v>
          </cell>
          <cell r="E68">
            <v>177</v>
          </cell>
          <cell r="F68">
            <v>50</v>
          </cell>
          <cell r="G68">
            <v>106</v>
          </cell>
          <cell r="H68">
            <v>0.32051282051282054</v>
          </cell>
          <cell r="I68">
            <v>156</v>
          </cell>
          <cell r="J68">
            <v>53</v>
          </cell>
          <cell r="K68">
            <v>117</v>
          </cell>
          <cell r="L68">
            <v>0.31176470588235294</v>
          </cell>
          <cell r="M68">
            <v>170</v>
          </cell>
          <cell r="N68">
            <v>63</v>
          </cell>
          <cell r="O68">
            <v>114</v>
          </cell>
          <cell r="P68">
            <v>0.3559322033898305</v>
          </cell>
          <cell r="Q68">
            <v>177</v>
          </cell>
          <cell r="R68">
            <v>59</v>
          </cell>
          <cell r="S68">
            <v>118</v>
          </cell>
          <cell r="T68">
            <v>0.33333333333333331</v>
          </cell>
          <cell r="U68">
            <v>177</v>
          </cell>
        </row>
        <row r="69">
          <cell r="A69" t="str">
            <v>08</v>
          </cell>
          <cell r="B69">
            <v>20</v>
          </cell>
          <cell r="C69">
            <v>68</v>
          </cell>
          <cell r="D69">
            <v>0.22727272727272727</v>
          </cell>
          <cell r="E69">
            <v>88</v>
          </cell>
          <cell r="F69">
            <v>13</v>
          </cell>
          <cell r="G69">
            <v>72</v>
          </cell>
          <cell r="H69">
            <v>0.15294117647058825</v>
          </cell>
          <cell r="I69">
            <v>85</v>
          </cell>
          <cell r="J69">
            <v>15</v>
          </cell>
          <cell r="K69">
            <v>58</v>
          </cell>
          <cell r="L69">
            <v>0.20547945205479451</v>
          </cell>
          <cell r="M69">
            <v>73</v>
          </cell>
          <cell r="N69">
            <v>12</v>
          </cell>
          <cell r="O69">
            <v>53</v>
          </cell>
          <cell r="P69">
            <v>0.18461538461538463</v>
          </cell>
          <cell r="Q69">
            <v>65</v>
          </cell>
          <cell r="R69">
            <v>33</v>
          </cell>
          <cell r="S69">
            <v>59</v>
          </cell>
          <cell r="T69">
            <v>0.35869565217391303</v>
          </cell>
          <cell r="U69">
            <v>92</v>
          </cell>
        </row>
        <row r="70">
          <cell r="A70" t="str">
            <v>09</v>
          </cell>
          <cell r="B70">
            <v>44</v>
          </cell>
          <cell r="C70">
            <v>229</v>
          </cell>
          <cell r="D70">
            <v>0.16117216117216118</v>
          </cell>
          <cell r="E70">
            <v>273</v>
          </cell>
          <cell r="F70">
            <v>36</v>
          </cell>
          <cell r="G70">
            <v>215</v>
          </cell>
          <cell r="H70">
            <v>0.14342629482071714</v>
          </cell>
          <cell r="I70">
            <v>251</v>
          </cell>
          <cell r="J70">
            <v>53</v>
          </cell>
          <cell r="K70">
            <v>236</v>
          </cell>
          <cell r="L70">
            <v>0.18339100346020762</v>
          </cell>
          <cell r="M70">
            <v>289</v>
          </cell>
          <cell r="N70">
            <v>54</v>
          </cell>
          <cell r="O70">
            <v>255</v>
          </cell>
          <cell r="P70">
            <v>0.17475728155339806</v>
          </cell>
          <cell r="Q70">
            <v>309</v>
          </cell>
          <cell r="R70">
            <v>60</v>
          </cell>
          <cell r="S70">
            <v>259</v>
          </cell>
          <cell r="T70">
            <v>0.18808777429467086</v>
          </cell>
          <cell r="U70">
            <v>319</v>
          </cell>
        </row>
        <row r="71">
          <cell r="A71" t="str">
            <v>10</v>
          </cell>
          <cell r="B71">
            <v>114</v>
          </cell>
          <cell r="C71">
            <v>177</v>
          </cell>
          <cell r="D71">
            <v>0.39175257731958762</v>
          </cell>
          <cell r="E71">
            <v>291</v>
          </cell>
          <cell r="F71">
            <v>80</v>
          </cell>
          <cell r="G71">
            <v>123</v>
          </cell>
          <cell r="H71">
            <v>0.39408866995073893</v>
          </cell>
          <cell r="I71">
            <v>203</v>
          </cell>
          <cell r="J71">
            <v>80</v>
          </cell>
          <cell r="K71">
            <v>130</v>
          </cell>
          <cell r="L71">
            <v>0.38095238095238093</v>
          </cell>
          <cell r="M71">
            <v>210</v>
          </cell>
          <cell r="N71">
            <v>82</v>
          </cell>
          <cell r="O71">
            <v>128</v>
          </cell>
          <cell r="P71">
            <v>0.39047619047619048</v>
          </cell>
          <cell r="Q71">
            <v>210</v>
          </cell>
          <cell r="R71">
            <v>93</v>
          </cell>
          <cell r="S71">
            <v>156</v>
          </cell>
          <cell r="T71">
            <v>0.37349397590361444</v>
          </cell>
          <cell r="U71">
            <v>249</v>
          </cell>
        </row>
        <row r="72">
          <cell r="A72" t="str">
            <v>12</v>
          </cell>
          <cell r="B72">
            <v>28</v>
          </cell>
          <cell r="C72">
            <v>42</v>
          </cell>
          <cell r="D72">
            <v>0.4</v>
          </cell>
          <cell r="E72">
            <v>70</v>
          </cell>
          <cell r="F72">
            <v>24</v>
          </cell>
          <cell r="G72">
            <v>46</v>
          </cell>
          <cell r="H72">
            <v>0.34285714285714286</v>
          </cell>
          <cell r="I72">
            <v>70</v>
          </cell>
          <cell r="J72">
            <v>26</v>
          </cell>
          <cell r="K72">
            <v>41</v>
          </cell>
          <cell r="L72">
            <v>0.38805970149253732</v>
          </cell>
          <cell r="M72">
            <v>67</v>
          </cell>
          <cell r="N72">
            <v>18</v>
          </cell>
          <cell r="O72">
            <v>49</v>
          </cell>
          <cell r="P72">
            <v>0.26865671641791045</v>
          </cell>
          <cell r="Q72">
            <v>67</v>
          </cell>
          <cell r="R72">
            <v>28</v>
          </cell>
          <cell r="S72">
            <v>31</v>
          </cell>
          <cell r="T72">
            <v>0.47457627118644069</v>
          </cell>
          <cell r="U72">
            <v>59</v>
          </cell>
        </row>
        <row r="73">
          <cell r="A73" t="str">
            <v>11</v>
          </cell>
          <cell r="B73">
            <v>15</v>
          </cell>
          <cell r="C73">
            <v>10</v>
          </cell>
          <cell r="D73">
            <v>0.6</v>
          </cell>
          <cell r="E73">
            <v>25</v>
          </cell>
          <cell r="F73">
            <v>7</v>
          </cell>
          <cell r="G73">
            <v>8</v>
          </cell>
          <cell r="H73">
            <v>0.46666666666666667</v>
          </cell>
          <cell r="I73">
            <v>15</v>
          </cell>
          <cell r="J73">
            <v>8</v>
          </cell>
          <cell r="K73">
            <v>10</v>
          </cell>
          <cell r="L73">
            <v>0.44444444444444442</v>
          </cell>
          <cell r="M73">
            <v>18</v>
          </cell>
          <cell r="N73">
            <v>8</v>
          </cell>
          <cell r="O73">
            <v>9</v>
          </cell>
          <cell r="P73">
            <v>0.47058823529411764</v>
          </cell>
          <cell r="Q73">
            <v>17</v>
          </cell>
          <cell r="R73">
            <v>9</v>
          </cell>
          <cell r="S73">
            <v>12</v>
          </cell>
          <cell r="T73">
            <v>0.42857142857142855</v>
          </cell>
          <cell r="U73">
            <v>21</v>
          </cell>
        </row>
        <row r="74">
          <cell r="A74" t="str">
            <v>Théologie</v>
          </cell>
          <cell r="G74">
            <v>1</v>
          </cell>
          <cell r="H74">
            <v>0</v>
          </cell>
          <cell r="I74">
            <v>1</v>
          </cell>
          <cell r="J74">
            <v>1</v>
          </cell>
          <cell r="K74">
            <v>4</v>
          </cell>
          <cell r="L74">
            <v>0.2</v>
          </cell>
          <cell r="M74">
            <v>5</v>
          </cell>
          <cell r="N74">
            <v>3</v>
          </cell>
          <cell r="O74">
            <v>3</v>
          </cell>
          <cell r="P74">
            <v>0.5</v>
          </cell>
          <cell r="Q74">
            <v>6</v>
          </cell>
          <cell r="S74">
            <v>1</v>
          </cell>
          <cell r="T74">
            <v>0</v>
          </cell>
          <cell r="U74">
            <v>1</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2</v>
          </cell>
          <cell r="C80">
            <v>4</v>
          </cell>
          <cell r="D80">
            <v>0.33333333333333331</v>
          </cell>
          <cell r="E80">
            <v>6</v>
          </cell>
          <cell r="F80">
            <v>3</v>
          </cell>
          <cell r="G80">
            <v>10</v>
          </cell>
          <cell r="H80">
            <v>0.23076923076923078</v>
          </cell>
          <cell r="I80">
            <v>13</v>
          </cell>
          <cell r="J80">
            <v>3</v>
          </cell>
          <cell r="K80">
            <v>5</v>
          </cell>
          <cell r="L80">
            <v>0.375</v>
          </cell>
          <cell r="M80">
            <v>8</v>
          </cell>
          <cell r="N80">
            <v>1</v>
          </cell>
          <cell r="O80">
            <v>7</v>
          </cell>
          <cell r="P80">
            <v>0.125</v>
          </cell>
          <cell r="Q80">
            <v>8</v>
          </cell>
          <cell r="R80">
            <v>2</v>
          </cell>
          <cell r="S80">
            <v>5</v>
          </cell>
          <cell r="T80">
            <v>0.2857142857142857</v>
          </cell>
          <cell r="U80">
            <v>7</v>
          </cell>
        </row>
        <row r="81">
          <cell r="A81" t="str">
            <v>Lettres</v>
          </cell>
          <cell r="B81">
            <v>212</v>
          </cell>
          <cell r="C81">
            <v>272</v>
          </cell>
          <cell r="D81">
            <v>0.43801652892561982</v>
          </cell>
          <cell r="E81">
            <v>484</v>
          </cell>
          <cell r="F81">
            <v>163</v>
          </cell>
          <cell r="G81">
            <v>237</v>
          </cell>
          <cell r="H81">
            <v>0.40749999999999997</v>
          </cell>
          <cell r="I81">
            <v>400</v>
          </cell>
          <cell r="J81">
            <v>205</v>
          </cell>
          <cell r="K81">
            <v>272</v>
          </cell>
          <cell r="L81">
            <v>0.42976939203354297</v>
          </cell>
          <cell r="M81">
            <v>477</v>
          </cell>
          <cell r="N81">
            <v>202</v>
          </cell>
          <cell r="O81">
            <v>271</v>
          </cell>
          <cell r="P81">
            <v>0.42706131078224102</v>
          </cell>
          <cell r="Q81">
            <v>473</v>
          </cell>
          <cell r="R81">
            <v>226</v>
          </cell>
          <cell r="S81">
            <v>228</v>
          </cell>
          <cell r="T81">
            <v>0.49779735682819382</v>
          </cell>
          <cell r="U81">
            <v>454</v>
          </cell>
        </row>
        <row r="82">
          <cell r="A82" t="str">
            <v>Pharmacie</v>
          </cell>
          <cell r="B82">
            <v>15</v>
          </cell>
          <cell r="C82">
            <v>10</v>
          </cell>
          <cell r="D82">
            <v>0.6</v>
          </cell>
          <cell r="E82">
            <v>25</v>
          </cell>
          <cell r="F82">
            <v>7</v>
          </cell>
          <cell r="G82">
            <v>8</v>
          </cell>
          <cell r="H82">
            <v>0.46666666666666667</v>
          </cell>
          <cell r="I82">
            <v>15</v>
          </cell>
          <cell r="J82">
            <v>8</v>
          </cell>
          <cell r="K82">
            <v>10</v>
          </cell>
          <cell r="L82">
            <v>0.44444444444444442</v>
          </cell>
          <cell r="M82">
            <v>18</v>
          </cell>
          <cell r="N82">
            <v>8</v>
          </cell>
          <cell r="O82">
            <v>9</v>
          </cell>
          <cell r="P82">
            <v>0.47058823529411764</v>
          </cell>
          <cell r="Q82">
            <v>17</v>
          </cell>
          <cell r="R82">
            <v>9</v>
          </cell>
          <cell r="S82">
            <v>12</v>
          </cell>
          <cell r="T82">
            <v>0.42857142857142855</v>
          </cell>
          <cell r="U82">
            <v>21</v>
          </cell>
        </row>
        <row r="83">
          <cell r="A83" t="str">
            <v>Sciences</v>
          </cell>
          <cell r="B83">
            <v>294</v>
          </cell>
          <cell r="C83">
            <v>950</v>
          </cell>
          <cell r="D83">
            <v>0.23633440514469453</v>
          </cell>
          <cell r="E83">
            <v>1244</v>
          </cell>
          <cell r="F83">
            <v>239</v>
          </cell>
          <cell r="G83">
            <v>797</v>
          </cell>
          <cell r="H83">
            <v>0.23069498069498071</v>
          </cell>
          <cell r="I83">
            <v>1036</v>
          </cell>
          <cell r="J83">
            <v>260</v>
          </cell>
          <cell r="K83">
            <v>849</v>
          </cell>
          <cell r="L83">
            <v>0.2344454463480613</v>
          </cell>
          <cell r="M83">
            <v>1109</v>
          </cell>
          <cell r="N83">
            <v>290</v>
          </cell>
          <cell r="O83">
            <v>854</v>
          </cell>
          <cell r="P83">
            <v>0.25349650349650349</v>
          </cell>
          <cell r="Q83">
            <v>1144</v>
          </cell>
          <cell r="R83">
            <v>324</v>
          </cell>
          <cell r="S83">
            <v>863</v>
          </cell>
          <cell r="T83">
            <v>0.27295703454085929</v>
          </cell>
          <cell r="U83">
            <v>1187</v>
          </cell>
        </row>
        <row r="84">
          <cell r="A84" t="str">
            <v>Total général</v>
          </cell>
          <cell r="B84">
            <v>523</v>
          </cell>
          <cell r="C84">
            <v>1236</v>
          </cell>
          <cell r="D84">
            <v>0.29732802728823193</v>
          </cell>
          <cell r="E84">
            <v>1759</v>
          </cell>
          <cell r="F84">
            <v>412</v>
          </cell>
          <cell r="G84">
            <v>1052</v>
          </cell>
          <cell r="H84">
            <v>0.28142076502732238</v>
          </cell>
          <cell r="I84">
            <v>1464</v>
          </cell>
          <cell r="J84">
            <v>476</v>
          </cell>
          <cell r="K84">
            <v>1136</v>
          </cell>
          <cell r="L84">
            <v>0.29528535980148884</v>
          </cell>
          <cell r="M84">
            <v>1612</v>
          </cell>
          <cell r="N84">
            <v>501</v>
          </cell>
          <cell r="O84">
            <v>1141</v>
          </cell>
          <cell r="P84">
            <v>0.30511571254567599</v>
          </cell>
          <cell r="Q84">
            <v>1642</v>
          </cell>
          <cell r="R84">
            <v>561</v>
          </cell>
          <cell r="S84">
            <v>1108</v>
          </cell>
          <cell r="T84">
            <v>0.33612941881366087</v>
          </cell>
          <cell r="U84">
            <v>1669</v>
          </cell>
        </row>
      </sheetData>
      <sheetData sheetId="16">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182</v>
          </cell>
          <cell r="C3">
            <v>141</v>
          </cell>
          <cell r="D3">
            <v>0.56346749226006188</v>
          </cell>
          <cell r="E3">
            <v>323</v>
          </cell>
          <cell r="F3">
            <v>146</v>
          </cell>
          <cell r="G3">
            <v>119</v>
          </cell>
          <cell r="H3">
            <v>0.55094339622641508</v>
          </cell>
          <cell r="I3">
            <v>265</v>
          </cell>
          <cell r="J3">
            <v>153</v>
          </cell>
          <cell r="K3">
            <v>134</v>
          </cell>
          <cell r="L3">
            <v>0.5331010452961672</v>
          </cell>
          <cell r="M3">
            <v>287</v>
          </cell>
          <cell r="N3">
            <v>154</v>
          </cell>
          <cell r="O3">
            <v>139</v>
          </cell>
          <cell r="P3">
            <v>0.52559726962457343</v>
          </cell>
          <cell r="Q3">
            <v>293</v>
          </cell>
          <cell r="R3">
            <v>142</v>
          </cell>
          <cell r="S3">
            <v>120</v>
          </cell>
          <cell r="T3">
            <v>0.5419847328244275</v>
          </cell>
          <cell r="U3">
            <v>262</v>
          </cell>
        </row>
        <row r="4">
          <cell r="A4" t="str">
            <v>02</v>
          </cell>
          <cell r="B4">
            <v>111</v>
          </cell>
          <cell r="C4">
            <v>160</v>
          </cell>
          <cell r="D4">
            <v>0.40959409594095941</v>
          </cell>
          <cell r="E4">
            <v>271</v>
          </cell>
          <cell r="F4">
            <v>123</v>
          </cell>
          <cell r="G4">
            <v>139</v>
          </cell>
          <cell r="H4">
            <v>0.46946564885496184</v>
          </cell>
          <cell r="I4">
            <v>262</v>
          </cell>
          <cell r="J4">
            <v>116</v>
          </cell>
          <cell r="K4">
            <v>134</v>
          </cell>
          <cell r="L4">
            <v>0.46400000000000002</v>
          </cell>
          <cell r="M4">
            <v>250</v>
          </cell>
          <cell r="N4">
            <v>123</v>
          </cell>
          <cell r="O4">
            <v>144</v>
          </cell>
          <cell r="P4">
            <v>0.4606741573033708</v>
          </cell>
          <cell r="Q4">
            <v>267</v>
          </cell>
          <cell r="R4">
            <v>121</v>
          </cell>
          <cell r="S4">
            <v>130</v>
          </cell>
          <cell r="T4">
            <v>0.48207171314741037</v>
          </cell>
          <cell r="U4">
            <v>251</v>
          </cell>
        </row>
        <row r="5">
          <cell r="A5" t="str">
            <v>03</v>
          </cell>
          <cell r="B5">
            <v>29</v>
          </cell>
          <cell r="C5">
            <v>38</v>
          </cell>
          <cell r="D5">
            <v>0.43283582089552236</v>
          </cell>
          <cell r="E5">
            <v>67</v>
          </cell>
          <cell r="F5">
            <v>18</v>
          </cell>
          <cell r="G5">
            <v>24</v>
          </cell>
          <cell r="H5">
            <v>0.42857142857142855</v>
          </cell>
          <cell r="I5">
            <v>42</v>
          </cell>
          <cell r="J5">
            <v>20</v>
          </cell>
          <cell r="K5">
            <v>34</v>
          </cell>
          <cell r="L5">
            <v>0.37037037037037035</v>
          </cell>
          <cell r="M5">
            <v>54</v>
          </cell>
          <cell r="N5">
            <v>23</v>
          </cell>
          <cell r="O5">
            <v>37</v>
          </cell>
          <cell r="P5">
            <v>0.38333333333333336</v>
          </cell>
          <cell r="Q5">
            <v>60</v>
          </cell>
          <cell r="R5">
            <v>22</v>
          </cell>
          <cell r="S5">
            <v>38</v>
          </cell>
          <cell r="T5">
            <v>0.36666666666666664</v>
          </cell>
          <cell r="U5">
            <v>60</v>
          </cell>
        </row>
        <row r="6">
          <cell r="A6" t="str">
            <v>04</v>
          </cell>
          <cell r="B6">
            <v>148</v>
          </cell>
          <cell r="C6">
            <v>187</v>
          </cell>
          <cell r="D6">
            <v>0.44179104477611941</v>
          </cell>
          <cell r="E6">
            <v>335</v>
          </cell>
          <cell r="F6">
            <v>113</v>
          </cell>
          <cell r="G6">
            <v>138</v>
          </cell>
          <cell r="H6">
            <v>0.45019920318725098</v>
          </cell>
          <cell r="I6">
            <v>251</v>
          </cell>
          <cell r="J6">
            <v>137</v>
          </cell>
          <cell r="K6">
            <v>179</v>
          </cell>
          <cell r="L6">
            <v>0.43354430379746833</v>
          </cell>
          <cell r="M6">
            <v>316</v>
          </cell>
          <cell r="N6">
            <v>156</v>
          </cell>
          <cell r="O6">
            <v>189</v>
          </cell>
          <cell r="P6">
            <v>0.45217391304347826</v>
          </cell>
          <cell r="Q6">
            <v>345</v>
          </cell>
          <cell r="R6">
            <v>157</v>
          </cell>
          <cell r="S6">
            <v>234</v>
          </cell>
          <cell r="T6">
            <v>0.40153452685421998</v>
          </cell>
          <cell r="U6">
            <v>391</v>
          </cell>
        </row>
        <row r="7">
          <cell r="A7" t="str">
            <v>05</v>
          </cell>
          <cell r="B7">
            <v>139</v>
          </cell>
          <cell r="C7">
            <v>256</v>
          </cell>
          <cell r="D7">
            <v>0.35189873417721518</v>
          </cell>
          <cell r="E7">
            <v>395</v>
          </cell>
          <cell r="F7">
            <v>137</v>
          </cell>
          <cell r="G7">
            <v>197</v>
          </cell>
          <cell r="H7">
            <v>0.41017964071856289</v>
          </cell>
          <cell r="I7">
            <v>334</v>
          </cell>
          <cell r="J7">
            <v>151</v>
          </cell>
          <cell r="K7">
            <v>232</v>
          </cell>
          <cell r="L7">
            <v>0.39425587467362927</v>
          </cell>
          <cell r="M7">
            <v>383</v>
          </cell>
          <cell r="N7">
            <v>155</v>
          </cell>
          <cell r="O7">
            <v>220</v>
          </cell>
          <cell r="P7">
            <v>0.41333333333333333</v>
          </cell>
          <cell r="Q7">
            <v>375</v>
          </cell>
          <cell r="R7">
            <v>145</v>
          </cell>
          <cell r="S7">
            <v>243</v>
          </cell>
          <cell r="T7">
            <v>0.37371134020618557</v>
          </cell>
          <cell r="U7">
            <v>388</v>
          </cell>
        </row>
        <row r="8">
          <cell r="A8" t="str">
            <v>06</v>
          </cell>
          <cell r="B8">
            <v>209</v>
          </cell>
          <cell r="C8">
            <v>218</v>
          </cell>
          <cell r="D8">
            <v>0.48946135831381732</v>
          </cell>
          <cell r="E8">
            <v>427</v>
          </cell>
          <cell r="F8">
            <v>197</v>
          </cell>
          <cell r="G8">
            <v>212</v>
          </cell>
          <cell r="H8">
            <v>0.48166259168704156</v>
          </cell>
          <cell r="I8">
            <v>409</v>
          </cell>
          <cell r="J8">
            <v>162</v>
          </cell>
          <cell r="K8">
            <v>211</v>
          </cell>
          <cell r="L8">
            <v>0.43431635388739948</v>
          </cell>
          <cell r="M8">
            <v>373</v>
          </cell>
          <cell r="N8">
            <v>187</v>
          </cell>
          <cell r="O8">
            <v>218</v>
          </cell>
          <cell r="P8">
            <v>0.46172839506172841</v>
          </cell>
          <cell r="Q8">
            <v>405</v>
          </cell>
          <cell r="R8">
            <v>218</v>
          </cell>
          <cell r="S8">
            <v>236</v>
          </cell>
          <cell r="T8">
            <v>0.48017621145374451</v>
          </cell>
          <cell r="U8">
            <v>454</v>
          </cell>
        </row>
        <row r="9">
          <cell r="A9" t="str">
            <v>07</v>
          </cell>
          <cell r="B9">
            <v>226</v>
          </cell>
          <cell r="C9">
            <v>133</v>
          </cell>
          <cell r="D9">
            <v>0.62952646239554322</v>
          </cell>
          <cell r="E9">
            <v>359</v>
          </cell>
          <cell r="F9">
            <v>195</v>
          </cell>
          <cell r="G9">
            <v>98</v>
          </cell>
          <cell r="H9">
            <v>0.66552901023890787</v>
          </cell>
          <cell r="I9">
            <v>293</v>
          </cell>
          <cell r="J9">
            <v>189</v>
          </cell>
          <cell r="K9">
            <v>96</v>
          </cell>
          <cell r="L9">
            <v>0.66315789473684206</v>
          </cell>
          <cell r="M9">
            <v>285</v>
          </cell>
          <cell r="N9">
            <v>233</v>
          </cell>
          <cell r="O9">
            <v>101</v>
          </cell>
          <cell r="P9">
            <v>0.69760479041916168</v>
          </cell>
          <cell r="Q9">
            <v>334</v>
          </cell>
          <cell r="R9">
            <v>254</v>
          </cell>
          <cell r="S9">
            <v>105</v>
          </cell>
          <cell r="T9">
            <v>0.70752089136490248</v>
          </cell>
          <cell r="U9">
            <v>359</v>
          </cell>
        </row>
        <row r="10">
          <cell r="A10" t="str">
            <v>08</v>
          </cell>
          <cell r="B10">
            <v>42</v>
          </cell>
          <cell r="C10">
            <v>28</v>
          </cell>
          <cell r="D10">
            <v>0.6</v>
          </cell>
          <cell r="E10">
            <v>70</v>
          </cell>
          <cell r="F10">
            <v>49</v>
          </cell>
          <cell r="G10">
            <v>30</v>
          </cell>
          <cell r="H10">
            <v>0.620253164556962</v>
          </cell>
          <cell r="I10">
            <v>79</v>
          </cell>
          <cell r="J10">
            <v>29</v>
          </cell>
          <cell r="K10">
            <v>23</v>
          </cell>
          <cell r="L10">
            <v>0.55769230769230771</v>
          </cell>
          <cell r="M10">
            <v>52</v>
          </cell>
          <cell r="N10">
            <v>40</v>
          </cell>
          <cell r="O10">
            <v>24</v>
          </cell>
          <cell r="P10">
            <v>0.625</v>
          </cell>
          <cell r="Q10">
            <v>64</v>
          </cell>
          <cell r="R10">
            <v>44</v>
          </cell>
          <cell r="S10">
            <v>20</v>
          </cell>
          <cell r="T10">
            <v>0.6875</v>
          </cell>
          <cell r="U10">
            <v>64</v>
          </cell>
        </row>
        <row r="11">
          <cell r="A11" t="str">
            <v>09</v>
          </cell>
          <cell r="B11">
            <v>275</v>
          </cell>
          <cell r="C11">
            <v>151</v>
          </cell>
          <cell r="D11">
            <v>0.64553990610328638</v>
          </cell>
          <cell r="E11">
            <v>426</v>
          </cell>
          <cell r="F11">
            <v>211</v>
          </cell>
          <cell r="G11">
            <v>98</v>
          </cell>
          <cell r="H11">
            <v>0.68284789644012944</v>
          </cell>
          <cell r="I11">
            <v>309</v>
          </cell>
          <cell r="J11">
            <v>190</v>
          </cell>
          <cell r="K11">
            <v>91</v>
          </cell>
          <cell r="L11">
            <v>0.67615658362989328</v>
          </cell>
          <cell r="M11">
            <v>281</v>
          </cell>
          <cell r="N11">
            <v>208</v>
          </cell>
          <cell r="O11">
            <v>91</v>
          </cell>
          <cell r="P11">
            <v>0.69565217391304346</v>
          </cell>
          <cell r="Q11">
            <v>299</v>
          </cell>
          <cell r="R11">
            <v>205</v>
          </cell>
          <cell r="S11">
            <v>103</v>
          </cell>
          <cell r="T11">
            <v>0.66558441558441561</v>
          </cell>
          <cell r="U11">
            <v>308</v>
          </cell>
        </row>
        <row r="12">
          <cell r="A12" t="str">
            <v>10</v>
          </cell>
          <cell r="B12">
            <v>158</v>
          </cell>
          <cell r="C12">
            <v>84</v>
          </cell>
          <cell r="D12">
            <v>0.65289256198347112</v>
          </cell>
          <cell r="E12">
            <v>242</v>
          </cell>
          <cell r="F12">
            <v>126</v>
          </cell>
          <cell r="G12">
            <v>54</v>
          </cell>
          <cell r="H12">
            <v>0.7</v>
          </cell>
          <cell r="I12">
            <v>180</v>
          </cell>
          <cell r="J12">
            <v>104</v>
          </cell>
          <cell r="K12">
            <v>57</v>
          </cell>
          <cell r="L12">
            <v>0.64596273291925466</v>
          </cell>
          <cell r="M12">
            <v>161</v>
          </cell>
          <cell r="N12">
            <v>121</v>
          </cell>
          <cell r="O12">
            <v>62</v>
          </cell>
          <cell r="P12">
            <v>0.66120218579234968</v>
          </cell>
          <cell r="Q12">
            <v>183</v>
          </cell>
          <cell r="R12">
            <v>119</v>
          </cell>
          <cell r="S12">
            <v>66</v>
          </cell>
          <cell r="T12">
            <v>0.64324324324324322</v>
          </cell>
          <cell r="U12">
            <v>185</v>
          </cell>
        </row>
        <row r="13">
          <cell r="A13" t="str">
            <v>11</v>
          </cell>
          <cell r="B13">
            <v>157</v>
          </cell>
          <cell r="C13">
            <v>90</v>
          </cell>
          <cell r="D13">
            <v>0.63562753036437247</v>
          </cell>
          <cell r="E13">
            <v>247</v>
          </cell>
          <cell r="F13">
            <v>148</v>
          </cell>
          <cell r="G13">
            <v>72</v>
          </cell>
          <cell r="H13">
            <v>0.67272727272727273</v>
          </cell>
          <cell r="I13">
            <v>220</v>
          </cell>
          <cell r="J13">
            <v>135</v>
          </cell>
          <cell r="K13">
            <v>68</v>
          </cell>
          <cell r="L13">
            <v>0.66502463054187189</v>
          </cell>
          <cell r="M13">
            <v>203</v>
          </cell>
          <cell r="N13">
            <v>169</v>
          </cell>
          <cell r="O13">
            <v>88</v>
          </cell>
          <cell r="P13">
            <v>0.65758754863813229</v>
          </cell>
          <cell r="Q13">
            <v>257</v>
          </cell>
          <cell r="R13">
            <v>154</v>
          </cell>
          <cell r="S13">
            <v>63</v>
          </cell>
          <cell r="T13">
            <v>0.70967741935483875</v>
          </cell>
          <cell r="U13">
            <v>217</v>
          </cell>
        </row>
        <row r="14">
          <cell r="A14" t="str">
            <v>12</v>
          </cell>
          <cell r="B14">
            <v>47</v>
          </cell>
          <cell r="C14">
            <v>19</v>
          </cell>
          <cell r="D14">
            <v>0.71212121212121215</v>
          </cell>
          <cell r="E14">
            <v>66</v>
          </cell>
          <cell r="F14">
            <v>41</v>
          </cell>
          <cell r="G14">
            <v>21</v>
          </cell>
          <cell r="H14">
            <v>0.66129032258064513</v>
          </cell>
          <cell r="I14">
            <v>62</v>
          </cell>
          <cell r="J14">
            <v>32</v>
          </cell>
          <cell r="K14">
            <v>18</v>
          </cell>
          <cell r="L14">
            <v>0.64</v>
          </cell>
          <cell r="M14">
            <v>50</v>
          </cell>
          <cell r="N14">
            <v>45</v>
          </cell>
          <cell r="O14">
            <v>22</v>
          </cell>
          <cell r="P14">
            <v>0.67164179104477617</v>
          </cell>
          <cell r="Q14">
            <v>67</v>
          </cell>
          <cell r="R14">
            <v>34</v>
          </cell>
          <cell r="S14">
            <v>23</v>
          </cell>
          <cell r="T14">
            <v>0.59649122807017541</v>
          </cell>
          <cell r="U14">
            <v>57</v>
          </cell>
        </row>
        <row r="15">
          <cell r="A15" t="str">
            <v>13</v>
          </cell>
          <cell r="B15">
            <v>37</v>
          </cell>
          <cell r="C15">
            <v>21</v>
          </cell>
          <cell r="D15">
            <v>0.63793103448275867</v>
          </cell>
          <cell r="E15">
            <v>58</v>
          </cell>
          <cell r="F15">
            <v>27</v>
          </cell>
          <cell r="G15">
            <v>13</v>
          </cell>
          <cell r="H15">
            <v>0.67500000000000004</v>
          </cell>
          <cell r="I15">
            <v>40</v>
          </cell>
          <cell r="J15">
            <v>35</v>
          </cell>
          <cell r="K15">
            <v>11</v>
          </cell>
          <cell r="L15">
            <v>0.76086956521739135</v>
          </cell>
          <cell r="M15">
            <v>46</v>
          </cell>
          <cell r="N15">
            <v>41</v>
          </cell>
          <cell r="O15">
            <v>8</v>
          </cell>
          <cell r="P15">
            <v>0.83673469387755106</v>
          </cell>
          <cell r="Q15">
            <v>49</v>
          </cell>
          <cell r="R15">
            <v>33</v>
          </cell>
          <cell r="S15">
            <v>11</v>
          </cell>
          <cell r="T15">
            <v>0.75</v>
          </cell>
          <cell r="U15">
            <v>44</v>
          </cell>
        </row>
        <row r="16">
          <cell r="A16" t="str">
            <v>14</v>
          </cell>
          <cell r="B16">
            <v>166</v>
          </cell>
          <cell r="C16">
            <v>76</v>
          </cell>
          <cell r="D16">
            <v>0.68595041322314054</v>
          </cell>
          <cell r="E16">
            <v>242</v>
          </cell>
          <cell r="F16">
            <v>152</v>
          </cell>
          <cell r="G16">
            <v>59</v>
          </cell>
          <cell r="H16">
            <v>0.72037914691943128</v>
          </cell>
          <cell r="I16">
            <v>211</v>
          </cell>
          <cell r="J16">
            <v>153</v>
          </cell>
          <cell r="K16">
            <v>60</v>
          </cell>
          <cell r="L16">
            <v>0.71830985915492962</v>
          </cell>
          <cell r="M16">
            <v>213</v>
          </cell>
          <cell r="N16">
            <v>173</v>
          </cell>
          <cell r="O16">
            <v>80</v>
          </cell>
          <cell r="P16">
            <v>0.6837944664031621</v>
          </cell>
          <cell r="Q16">
            <v>253</v>
          </cell>
          <cell r="R16">
            <v>182</v>
          </cell>
          <cell r="S16">
            <v>78</v>
          </cell>
          <cell r="T16">
            <v>0.7</v>
          </cell>
          <cell r="U16">
            <v>260</v>
          </cell>
        </row>
        <row r="17">
          <cell r="A17" t="str">
            <v>15</v>
          </cell>
          <cell r="B17">
            <v>104</v>
          </cell>
          <cell r="C17">
            <v>81</v>
          </cell>
          <cell r="D17">
            <v>0.56216216216216219</v>
          </cell>
          <cell r="E17">
            <v>185</v>
          </cell>
          <cell r="F17">
            <v>67</v>
          </cell>
          <cell r="G17">
            <v>67</v>
          </cell>
          <cell r="H17">
            <v>0.5</v>
          </cell>
          <cell r="I17">
            <v>134</v>
          </cell>
          <cell r="J17">
            <v>73</v>
          </cell>
          <cell r="K17">
            <v>62</v>
          </cell>
          <cell r="L17">
            <v>0.54074074074074074</v>
          </cell>
          <cell r="M17">
            <v>135</v>
          </cell>
          <cell r="N17">
            <v>92</v>
          </cell>
          <cell r="O17">
            <v>60</v>
          </cell>
          <cell r="P17">
            <v>0.60526315789473684</v>
          </cell>
          <cell r="Q17">
            <v>152</v>
          </cell>
          <cell r="R17">
            <v>103</v>
          </cell>
          <cell r="S17">
            <v>89</v>
          </cell>
          <cell r="T17">
            <v>0.53645833333333337</v>
          </cell>
          <cell r="U17">
            <v>192</v>
          </cell>
        </row>
        <row r="18">
          <cell r="A18" t="str">
            <v>16</v>
          </cell>
          <cell r="B18">
            <v>230</v>
          </cell>
          <cell r="C18">
            <v>154</v>
          </cell>
          <cell r="D18">
            <v>0.59895833333333337</v>
          </cell>
          <cell r="E18">
            <v>384</v>
          </cell>
          <cell r="F18">
            <v>196</v>
          </cell>
          <cell r="G18">
            <v>122</v>
          </cell>
          <cell r="H18">
            <v>0.61635220125786161</v>
          </cell>
          <cell r="I18">
            <v>318</v>
          </cell>
          <cell r="J18">
            <v>198</v>
          </cell>
          <cell r="K18">
            <v>123</v>
          </cell>
          <cell r="L18">
            <v>0.61682242990654201</v>
          </cell>
          <cell r="M18">
            <v>321</v>
          </cell>
          <cell r="N18">
            <v>220</v>
          </cell>
          <cell r="O18">
            <v>127</v>
          </cell>
          <cell r="P18">
            <v>0.63400576368876083</v>
          </cell>
          <cell r="Q18">
            <v>347</v>
          </cell>
          <cell r="R18">
            <v>209</v>
          </cell>
          <cell r="S18">
            <v>135</v>
          </cell>
          <cell r="T18">
            <v>0.60755813953488369</v>
          </cell>
          <cell r="U18">
            <v>344</v>
          </cell>
        </row>
        <row r="19">
          <cell r="A19" t="str">
            <v>17</v>
          </cell>
          <cell r="B19">
            <v>101</v>
          </cell>
          <cell r="C19">
            <v>185</v>
          </cell>
          <cell r="D19">
            <v>0.35314685314685312</v>
          </cell>
          <cell r="E19">
            <v>286</v>
          </cell>
          <cell r="F19">
            <v>91</v>
          </cell>
          <cell r="G19">
            <v>167</v>
          </cell>
          <cell r="H19">
            <v>0.35271317829457366</v>
          </cell>
          <cell r="I19">
            <v>258</v>
          </cell>
          <cell r="J19">
            <v>85</v>
          </cell>
          <cell r="K19">
            <v>185</v>
          </cell>
          <cell r="L19">
            <v>0.31481481481481483</v>
          </cell>
          <cell r="M19">
            <v>270</v>
          </cell>
          <cell r="N19">
            <v>86</v>
          </cell>
          <cell r="O19">
            <v>175</v>
          </cell>
          <cell r="P19">
            <v>0.32950191570881227</v>
          </cell>
          <cell r="Q19">
            <v>261</v>
          </cell>
          <cell r="R19">
            <v>93</v>
          </cell>
          <cell r="S19">
            <v>163</v>
          </cell>
          <cell r="T19">
            <v>0.36328125</v>
          </cell>
          <cell r="U19">
            <v>256</v>
          </cell>
        </row>
        <row r="20">
          <cell r="A20" t="str">
            <v>18</v>
          </cell>
          <cell r="B20">
            <v>243</v>
          </cell>
          <cell r="C20">
            <v>191</v>
          </cell>
          <cell r="D20">
            <v>0.55990783410138245</v>
          </cell>
          <cell r="E20">
            <v>434</v>
          </cell>
          <cell r="F20">
            <v>211</v>
          </cell>
          <cell r="G20">
            <v>156</v>
          </cell>
          <cell r="H20">
            <v>0.57493188010899188</v>
          </cell>
          <cell r="I20">
            <v>367</v>
          </cell>
          <cell r="J20">
            <v>214</v>
          </cell>
          <cell r="K20">
            <v>171</v>
          </cell>
          <cell r="L20">
            <v>0.55584415584415581</v>
          </cell>
          <cell r="M20">
            <v>385</v>
          </cell>
          <cell r="N20">
            <v>250</v>
          </cell>
          <cell r="O20">
            <v>171</v>
          </cell>
          <cell r="P20">
            <v>0.59382422802850354</v>
          </cell>
          <cell r="Q20">
            <v>421</v>
          </cell>
          <cell r="R20">
            <v>254</v>
          </cell>
          <cell r="S20">
            <v>184</v>
          </cell>
          <cell r="T20">
            <v>0.57990867579908678</v>
          </cell>
          <cell r="U20">
            <v>438</v>
          </cell>
        </row>
        <row r="21">
          <cell r="A21" t="str">
            <v>19</v>
          </cell>
          <cell r="B21">
            <v>264</v>
          </cell>
          <cell r="C21">
            <v>288</v>
          </cell>
          <cell r="D21">
            <v>0.47826086956521741</v>
          </cell>
          <cell r="E21">
            <v>552</v>
          </cell>
          <cell r="F21">
            <v>227</v>
          </cell>
          <cell r="G21">
            <v>240</v>
          </cell>
          <cell r="H21">
            <v>0.48608137044967881</v>
          </cell>
          <cell r="I21">
            <v>467</v>
          </cell>
          <cell r="J21">
            <v>261</v>
          </cell>
          <cell r="K21">
            <v>268</v>
          </cell>
          <cell r="L21">
            <v>0.49338374291115311</v>
          </cell>
          <cell r="M21">
            <v>529</v>
          </cell>
          <cell r="N21">
            <v>266</v>
          </cell>
          <cell r="O21">
            <v>252</v>
          </cell>
          <cell r="P21">
            <v>0.51351351351351349</v>
          </cell>
          <cell r="Q21">
            <v>518</v>
          </cell>
          <cell r="R21">
            <v>290</v>
          </cell>
          <cell r="S21">
            <v>273</v>
          </cell>
          <cell r="T21">
            <v>0.51509769094138547</v>
          </cell>
          <cell r="U21">
            <v>563</v>
          </cell>
        </row>
        <row r="22">
          <cell r="A22" t="str">
            <v>20</v>
          </cell>
          <cell r="B22">
            <v>168</v>
          </cell>
          <cell r="C22">
            <v>142</v>
          </cell>
          <cell r="D22">
            <v>0.54193548387096779</v>
          </cell>
          <cell r="E22">
            <v>310</v>
          </cell>
          <cell r="F22">
            <v>166</v>
          </cell>
          <cell r="G22">
            <v>141</v>
          </cell>
          <cell r="H22">
            <v>0.54071661237785018</v>
          </cell>
          <cell r="I22">
            <v>307</v>
          </cell>
          <cell r="J22">
            <v>176</v>
          </cell>
          <cell r="K22">
            <v>120</v>
          </cell>
          <cell r="L22">
            <v>0.59459459459459463</v>
          </cell>
          <cell r="M22">
            <v>296</v>
          </cell>
          <cell r="N22">
            <v>191</v>
          </cell>
          <cell r="O22">
            <v>125</v>
          </cell>
          <cell r="P22">
            <v>0.60443037974683544</v>
          </cell>
          <cell r="Q22">
            <v>316</v>
          </cell>
          <cell r="R22">
            <v>160</v>
          </cell>
          <cell r="S22">
            <v>135</v>
          </cell>
          <cell r="T22">
            <v>0.5423728813559322</v>
          </cell>
          <cell r="U22">
            <v>295</v>
          </cell>
        </row>
        <row r="23">
          <cell r="A23" t="str">
            <v>21</v>
          </cell>
          <cell r="B23">
            <v>157</v>
          </cell>
          <cell r="C23">
            <v>147</v>
          </cell>
          <cell r="D23">
            <v>0.51644736842105265</v>
          </cell>
          <cell r="E23">
            <v>304</v>
          </cell>
          <cell r="F23">
            <v>158</v>
          </cell>
          <cell r="G23">
            <v>126</v>
          </cell>
          <cell r="H23">
            <v>0.55633802816901412</v>
          </cell>
          <cell r="I23">
            <v>284</v>
          </cell>
          <cell r="J23">
            <v>132</v>
          </cell>
          <cell r="K23">
            <v>108</v>
          </cell>
          <cell r="L23">
            <v>0.55000000000000004</v>
          </cell>
          <cell r="M23">
            <v>240</v>
          </cell>
          <cell r="N23">
            <v>141</v>
          </cell>
          <cell r="O23">
            <v>120</v>
          </cell>
          <cell r="P23">
            <v>0.54022988505747127</v>
          </cell>
          <cell r="Q23">
            <v>261</v>
          </cell>
          <cell r="R23">
            <v>152</v>
          </cell>
          <cell r="S23">
            <v>141</v>
          </cell>
          <cell r="T23">
            <v>0.51877133105802042</v>
          </cell>
          <cell r="U23">
            <v>293</v>
          </cell>
        </row>
        <row r="24">
          <cell r="A24" t="str">
            <v>22</v>
          </cell>
          <cell r="B24">
            <v>271</v>
          </cell>
          <cell r="C24">
            <v>289</v>
          </cell>
          <cell r="D24">
            <v>0.48392857142857143</v>
          </cell>
          <cell r="E24">
            <v>560</v>
          </cell>
          <cell r="F24">
            <v>229</v>
          </cell>
          <cell r="G24">
            <v>245</v>
          </cell>
          <cell r="H24">
            <v>0.4831223628691983</v>
          </cell>
          <cell r="I24">
            <v>474</v>
          </cell>
          <cell r="J24">
            <v>245</v>
          </cell>
          <cell r="K24">
            <v>266</v>
          </cell>
          <cell r="L24">
            <v>0.47945205479452052</v>
          </cell>
          <cell r="M24">
            <v>511</v>
          </cell>
          <cell r="N24">
            <v>251</v>
          </cell>
          <cell r="O24">
            <v>276</v>
          </cell>
          <cell r="P24">
            <v>0.47628083491461098</v>
          </cell>
          <cell r="Q24">
            <v>527</v>
          </cell>
          <cell r="R24">
            <v>261</v>
          </cell>
          <cell r="S24">
            <v>291</v>
          </cell>
          <cell r="T24">
            <v>0.47282608695652173</v>
          </cell>
          <cell r="U24">
            <v>552</v>
          </cell>
        </row>
        <row r="25">
          <cell r="A25" t="str">
            <v>23</v>
          </cell>
          <cell r="B25">
            <v>102</v>
          </cell>
          <cell r="C25">
            <v>150</v>
          </cell>
          <cell r="D25">
            <v>0.40476190476190477</v>
          </cell>
          <cell r="E25">
            <v>252</v>
          </cell>
          <cell r="F25">
            <v>102</v>
          </cell>
          <cell r="G25">
            <v>121</v>
          </cell>
          <cell r="H25">
            <v>0.45739910313901344</v>
          </cell>
          <cell r="I25">
            <v>223</v>
          </cell>
          <cell r="J25">
            <v>103</v>
          </cell>
          <cell r="K25">
            <v>120</v>
          </cell>
          <cell r="L25">
            <v>0.46188340807174888</v>
          </cell>
          <cell r="M25">
            <v>223</v>
          </cell>
          <cell r="N25">
            <v>117</v>
          </cell>
          <cell r="O25">
            <v>125</v>
          </cell>
          <cell r="P25">
            <v>0.48347107438016529</v>
          </cell>
          <cell r="Q25">
            <v>242</v>
          </cell>
          <cell r="R25">
            <v>133</v>
          </cell>
          <cell r="S25">
            <v>133</v>
          </cell>
          <cell r="T25">
            <v>0.5</v>
          </cell>
          <cell r="U25">
            <v>266</v>
          </cell>
        </row>
        <row r="26">
          <cell r="A26" t="str">
            <v>24</v>
          </cell>
          <cell r="B26">
            <v>89</v>
          </cell>
          <cell r="C26">
            <v>103</v>
          </cell>
          <cell r="D26">
            <v>0.46354166666666669</v>
          </cell>
          <cell r="E26">
            <v>192</v>
          </cell>
          <cell r="F26">
            <v>89</v>
          </cell>
          <cell r="G26">
            <v>98</v>
          </cell>
          <cell r="H26">
            <v>0.47593582887700536</v>
          </cell>
          <cell r="I26">
            <v>187</v>
          </cell>
          <cell r="J26">
            <v>99</v>
          </cell>
          <cell r="K26">
            <v>65</v>
          </cell>
          <cell r="L26">
            <v>0.60365853658536583</v>
          </cell>
          <cell r="M26">
            <v>164</v>
          </cell>
          <cell r="N26">
            <v>87</v>
          </cell>
          <cell r="O26">
            <v>88</v>
          </cell>
          <cell r="P26">
            <v>0.49714285714285716</v>
          </cell>
          <cell r="Q26">
            <v>175</v>
          </cell>
          <cell r="R26">
            <v>94</v>
          </cell>
          <cell r="S26">
            <v>101</v>
          </cell>
          <cell r="T26">
            <v>0.48205128205128206</v>
          </cell>
          <cell r="U26">
            <v>195</v>
          </cell>
        </row>
        <row r="27">
          <cell r="A27" t="str">
            <v>25</v>
          </cell>
          <cell r="B27">
            <v>73</v>
          </cell>
          <cell r="C27">
            <v>308</v>
          </cell>
          <cell r="D27">
            <v>0.19160104986876642</v>
          </cell>
          <cell r="E27">
            <v>381</v>
          </cell>
          <cell r="F27">
            <v>66</v>
          </cell>
          <cell r="G27">
            <v>240</v>
          </cell>
          <cell r="H27">
            <v>0.21568627450980393</v>
          </cell>
          <cell r="I27">
            <v>306</v>
          </cell>
          <cell r="J27">
            <v>57</v>
          </cell>
          <cell r="K27">
            <v>246</v>
          </cell>
          <cell r="L27">
            <v>0.18811881188118812</v>
          </cell>
          <cell r="M27">
            <v>303</v>
          </cell>
          <cell r="N27">
            <v>69</v>
          </cell>
          <cell r="O27">
            <v>237</v>
          </cell>
          <cell r="P27">
            <v>0.22549019607843138</v>
          </cell>
          <cell r="Q27">
            <v>306</v>
          </cell>
          <cell r="R27">
            <v>60</v>
          </cell>
          <cell r="S27">
            <v>276</v>
          </cell>
          <cell r="T27">
            <v>0.17857142857142858</v>
          </cell>
          <cell r="U27">
            <v>336</v>
          </cell>
        </row>
        <row r="28">
          <cell r="A28" t="str">
            <v>26</v>
          </cell>
          <cell r="B28">
            <v>147</v>
          </cell>
          <cell r="C28">
            <v>437</v>
          </cell>
          <cell r="D28">
            <v>0.25171232876712329</v>
          </cell>
          <cell r="E28">
            <v>584</v>
          </cell>
          <cell r="F28">
            <v>121</v>
          </cell>
          <cell r="G28">
            <v>352</v>
          </cell>
          <cell r="H28">
            <v>0.2558139534883721</v>
          </cell>
          <cell r="I28">
            <v>473</v>
          </cell>
          <cell r="J28">
            <v>129</v>
          </cell>
          <cell r="K28">
            <v>372</v>
          </cell>
          <cell r="L28">
            <v>0.25748502994011974</v>
          </cell>
          <cell r="M28">
            <v>501</v>
          </cell>
          <cell r="N28">
            <v>122</v>
          </cell>
          <cell r="O28">
            <v>342</v>
          </cell>
          <cell r="P28">
            <v>0.26293103448275862</v>
          </cell>
          <cell r="Q28">
            <v>464</v>
          </cell>
          <cell r="R28">
            <v>142</v>
          </cell>
          <cell r="S28">
            <v>383</v>
          </cell>
          <cell r="T28">
            <v>0.27047619047619048</v>
          </cell>
          <cell r="U28">
            <v>525</v>
          </cell>
        </row>
        <row r="29">
          <cell r="A29" t="str">
            <v>27</v>
          </cell>
          <cell r="B29">
            <v>223</v>
          </cell>
          <cell r="C29">
            <v>708</v>
          </cell>
          <cell r="D29">
            <v>0.23952738990332975</v>
          </cell>
          <cell r="E29">
            <v>931</v>
          </cell>
          <cell r="F29">
            <v>225</v>
          </cell>
          <cell r="G29">
            <v>617</v>
          </cell>
          <cell r="H29">
            <v>0.26722090261282661</v>
          </cell>
          <cell r="I29">
            <v>842</v>
          </cell>
          <cell r="J29">
            <v>181</v>
          </cell>
          <cell r="K29">
            <v>685</v>
          </cell>
          <cell r="L29">
            <v>0.20900692840646651</v>
          </cell>
          <cell r="M29">
            <v>866</v>
          </cell>
          <cell r="N29">
            <v>177</v>
          </cell>
          <cell r="O29">
            <v>634</v>
          </cell>
          <cell r="P29">
            <v>0.21824907521578299</v>
          </cell>
          <cell r="Q29">
            <v>811</v>
          </cell>
          <cell r="R29">
            <v>181</v>
          </cell>
          <cell r="S29">
            <v>631</v>
          </cell>
          <cell r="T29">
            <v>0.2229064039408867</v>
          </cell>
          <cell r="U29">
            <v>812</v>
          </cell>
        </row>
        <row r="30">
          <cell r="A30" t="str">
            <v>28</v>
          </cell>
          <cell r="B30">
            <v>195</v>
          </cell>
          <cell r="C30">
            <v>475</v>
          </cell>
          <cell r="D30">
            <v>0.29104477611940299</v>
          </cell>
          <cell r="E30">
            <v>670</v>
          </cell>
          <cell r="F30">
            <v>140</v>
          </cell>
          <cell r="G30">
            <v>382</v>
          </cell>
          <cell r="H30">
            <v>0.26819923371647508</v>
          </cell>
          <cell r="I30">
            <v>522</v>
          </cell>
          <cell r="J30">
            <v>163</v>
          </cell>
          <cell r="K30">
            <v>396</v>
          </cell>
          <cell r="L30">
            <v>0.29159212880143115</v>
          </cell>
          <cell r="M30">
            <v>559</v>
          </cell>
          <cell r="N30">
            <v>148</v>
          </cell>
          <cell r="O30">
            <v>384</v>
          </cell>
          <cell r="P30">
            <v>0.2781954887218045</v>
          </cell>
          <cell r="Q30">
            <v>532</v>
          </cell>
          <cell r="R30">
            <v>163</v>
          </cell>
          <cell r="S30">
            <v>379</v>
          </cell>
          <cell r="T30">
            <v>0.30073800738007378</v>
          </cell>
          <cell r="U30">
            <v>542</v>
          </cell>
        </row>
        <row r="31">
          <cell r="A31" t="str">
            <v>29</v>
          </cell>
          <cell r="B31">
            <v>44</v>
          </cell>
          <cell r="C31">
            <v>151</v>
          </cell>
          <cell r="D31">
            <v>0.22564102564102564</v>
          </cell>
          <cell r="E31">
            <v>195</v>
          </cell>
          <cell r="F31">
            <v>36</v>
          </cell>
          <cell r="G31">
            <v>107</v>
          </cell>
          <cell r="H31">
            <v>0.25174825174825177</v>
          </cell>
          <cell r="I31">
            <v>143</v>
          </cell>
          <cell r="J31">
            <v>38</v>
          </cell>
          <cell r="K31">
            <v>125</v>
          </cell>
          <cell r="L31">
            <v>0.23312883435582821</v>
          </cell>
          <cell r="M31">
            <v>163</v>
          </cell>
          <cell r="N31">
            <v>38</v>
          </cell>
          <cell r="O31">
            <v>114</v>
          </cell>
          <cell r="P31">
            <v>0.25</v>
          </cell>
          <cell r="Q31">
            <v>152</v>
          </cell>
          <cell r="R31">
            <v>37</v>
          </cell>
          <cell r="S31">
            <v>128</v>
          </cell>
          <cell r="T31">
            <v>0.22424242424242424</v>
          </cell>
          <cell r="U31">
            <v>165</v>
          </cell>
        </row>
        <row r="32">
          <cell r="A32" t="str">
            <v>30</v>
          </cell>
          <cell r="B32">
            <v>86</v>
          </cell>
          <cell r="C32">
            <v>240</v>
          </cell>
          <cell r="D32">
            <v>0.26380368098159507</v>
          </cell>
          <cell r="E32">
            <v>326</v>
          </cell>
          <cell r="F32">
            <v>57</v>
          </cell>
          <cell r="G32">
            <v>182</v>
          </cell>
          <cell r="H32">
            <v>0.2384937238493724</v>
          </cell>
          <cell r="I32">
            <v>239</v>
          </cell>
          <cell r="J32">
            <v>61</v>
          </cell>
          <cell r="K32">
            <v>200</v>
          </cell>
          <cell r="L32">
            <v>0.23371647509578544</v>
          </cell>
          <cell r="M32">
            <v>261</v>
          </cell>
          <cell r="N32">
            <v>61</v>
          </cell>
          <cell r="O32">
            <v>184</v>
          </cell>
          <cell r="P32">
            <v>0.24897959183673468</v>
          </cell>
          <cell r="Q32">
            <v>245</v>
          </cell>
          <cell r="R32">
            <v>75</v>
          </cell>
          <cell r="S32">
            <v>176</v>
          </cell>
          <cell r="T32">
            <v>0.29880478087649404</v>
          </cell>
          <cell r="U32">
            <v>251</v>
          </cell>
        </row>
        <row r="33">
          <cell r="A33" t="str">
            <v>31</v>
          </cell>
          <cell r="B33">
            <v>245</v>
          </cell>
          <cell r="C33">
            <v>327</v>
          </cell>
          <cell r="D33">
            <v>0.42832167832167833</v>
          </cell>
          <cell r="E33">
            <v>572</v>
          </cell>
          <cell r="F33">
            <v>214</v>
          </cell>
          <cell r="G33">
            <v>271</v>
          </cell>
          <cell r="H33">
            <v>0.44123711340206184</v>
          </cell>
          <cell r="I33">
            <v>485</v>
          </cell>
          <cell r="J33">
            <v>214</v>
          </cell>
          <cell r="K33">
            <v>260</v>
          </cell>
          <cell r="L33">
            <v>0.45147679324894513</v>
          </cell>
          <cell r="M33">
            <v>474</v>
          </cell>
          <cell r="N33">
            <v>212</v>
          </cell>
          <cell r="O33">
            <v>303</v>
          </cell>
          <cell r="P33">
            <v>0.4116504854368932</v>
          </cell>
          <cell r="Q33">
            <v>515</v>
          </cell>
          <cell r="R33">
            <v>186</v>
          </cell>
          <cell r="S33">
            <v>252</v>
          </cell>
          <cell r="T33">
            <v>0.42465753424657532</v>
          </cell>
          <cell r="U33">
            <v>438</v>
          </cell>
        </row>
        <row r="34">
          <cell r="A34" t="str">
            <v>32</v>
          </cell>
          <cell r="B34">
            <v>253</v>
          </cell>
          <cell r="C34">
            <v>321</v>
          </cell>
          <cell r="D34">
            <v>0.44076655052264807</v>
          </cell>
          <cell r="E34">
            <v>574</v>
          </cell>
          <cell r="F34">
            <v>220</v>
          </cell>
          <cell r="G34">
            <v>294</v>
          </cell>
          <cell r="H34">
            <v>0.42801556420233461</v>
          </cell>
          <cell r="I34">
            <v>514</v>
          </cell>
          <cell r="J34">
            <v>206</v>
          </cell>
          <cell r="K34">
            <v>272</v>
          </cell>
          <cell r="L34">
            <v>0.43096234309623432</v>
          </cell>
          <cell r="M34">
            <v>478</v>
          </cell>
          <cell r="N34">
            <v>183</v>
          </cell>
          <cell r="O34">
            <v>286</v>
          </cell>
          <cell r="P34">
            <v>0.39019189765458423</v>
          </cell>
          <cell r="Q34">
            <v>469</v>
          </cell>
          <cell r="R34">
            <v>178</v>
          </cell>
          <cell r="S34">
            <v>219</v>
          </cell>
          <cell r="T34">
            <v>0.44836272040302266</v>
          </cell>
          <cell r="U34">
            <v>397</v>
          </cell>
        </row>
        <row r="35">
          <cell r="A35" t="str">
            <v>33</v>
          </cell>
          <cell r="B35">
            <v>208</v>
          </cell>
          <cell r="C35">
            <v>323</v>
          </cell>
          <cell r="D35">
            <v>0.39171374764595102</v>
          </cell>
          <cell r="E35">
            <v>531</v>
          </cell>
          <cell r="F35">
            <v>168</v>
          </cell>
          <cell r="G35">
            <v>280</v>
          </cell>
          <cell r="H35">
            <v>0.375</v>
          </cell>
          <cell r="I35">
            <v>448</v>
          </cell>
          <cell r="J35">
            <v>189</v>
          </cell>
          <cell r="K35">
            <v>274</v>
          </cell>
          <cell r="L35">
            <v>0.40820734341252701</v>
          </cell>
          <cell r="M35">
            <v>463</v>
          </cell>
          <cell r="N35">
            <v>161</v>
          </cell>
          <cell r="O35">
            <v>256</v>
          </cell>
          <cell r="P35">
            <v>0.38609112709832133</v>
          </cell>
          <cell r="Q35">
            <v>417</v>
          </cell>
          <cell r="R35">
            <v>176</v>
          </cell>
          <cell r="S35">
            <v>264</v>
          </cell>
          <cell r="T35">
            <v>0.4</v>
          </cell>
          <cell r="U35">
            <v>440</v>
          </cell>
        </row>
        <row r="36">
          <cell r="A36" t="str">
            <v>34</v>
          </cell>
          <cell r="B36">
            <v>35</v>
          </cell>
          <cell r="C36">
            <v>129</v>
          </cell>
          <cell r="D36">
            <v>0.21341463414634146</v>
          </cell>
          <cell r="E36">
            <v>164</v>
          </cell>
          <cell r="F36">
            <v>21</v>
          </cell>
          <cell r="G36">
            <v>63</v>
          </cell>
          <cell r="H36">
            <v>0.25</v>
          </cell>
          <cell r="I36">
            <v>84</v>
          </cell>
          <cell r="J36">
            <v>32</v>
          </cell>
          <cell r="K36">
            <v>80</v>
          </cell>
          <cell r="L36">
            <v>0.2857142857142857</v>
          </cell>
          <cell r="M36">
            <v>112</v>
          </cell>
          <cell r="N36">
            <v>34</v>
          </cell>
          <cell r="O36">
            <v>56</v>
          </cell>
          <cell r="P36">
            <v>0.37777777777777777</v>
          </cell>
          <cell r="Q36">
            <v>90</v>
          </cell>
          <cell r="R36">
            <v>44</v>
          </cell>
          <cell r="S36">
            <v>89</v>
          </cell>
          <cell r="T36">
            <v>0.33082706766917291</v>
          </cell>
          <cell r="U36">
            <v>133</v>
          </cell>
        </row>
        <row r="37">
          <cell r="A37" t="str">
            <v>35</v>
          </cell>
          <cell r="B37">
            <v>97</v>
          </cell>
          <cell r="C37">
            <v>139</v>
          </cell>
          <cell r="D37">
            <v>0.41101694915254239</v>
          </cell>
          <cell r="E37">
            <v>236</v>
          </cell>
          <cell r="F37">
            <v>80</v>
          </cell>
          <cell r="G37">
            <v>124</v>
          </cell>
          <cell r="H37">
            <v>0.39215686274509803</v>
          </cell>
          <cell r="I37">
            <v>204</v>
          </cell>
          <cell r="J37">
            <v>101</v>
          </cell>
          <cell r="K37">
            <v>144</v>
          </cell>
          <cell r="L37">
            <v>0.41224489795918368</v>
          </cell>
          <cell r="M37">
            <v>245</v>
          </cell>
          <cell r="N37">
            <v>94</v>
          </cell>
          <cell r="O37">
            <v>131</v>
          </cell>
          <cell r="P37">
            <v>0.4177777777777778</v>
          </cell>
          <cell r="Q37">
            <v>225</v>
          </cell>
          <cell r="R37">
            <v>95</v>
          </cell>
          <cell r="S37">
            <v>106</v>
          </cell>
          <cell r="T37">
            <v>0.47263681592039802</v>
          </cell>
          <cell r="U37">
            <v>201</v>
          </cell>
        </row>
        <row r="38">
          <cell r="A38" t="str">
            <v>36</v>
          </cell>
          <cell r="B38">
            <v>97</v>
          </cell>
          <cell r="C38">
            <v>135</v>
          </cell>
          <cell r="D38">
            <v>0.41810344827586204</v>
          </cell>
          <cell r="E38">
            <v>232</v>
          </cell>
          <cell r="F38">
            <v>87</v>
          </cell>
          <cell r="G38">
            <v>140</v>
          </cell>
          <cell r="H38">
            <v>0.38325991189427311</v>
          </cell>
          <cell r="I38">
            <v>227</v>
          </cell>
          <cell r="J38">
            <v>115</v>
          </cell>
          <cell r="K38">
            <v>157</v>
          </cell>
          <cell r="L38">
            <v>0.42279411764705882</v>
          </cell>
          <cell r="M38">
            <v>272</v>
          </cell>
          <cell r="N38">
            <v>96</v>
          </cell>
          <cell r="O38">
            <v>139</v>
          </cell>
          <cell r="P38">
            <v>0.40851063829787232</v>
          </cell>
          <cell r="Q38">
            <v>235</v>
          </cell>
          <cell r="R38">
            <v>109</v>
          </cell>
          <cell r="S38">
            <v>123</v>
          </cell>
          <cell r="T38">
            <v>0.46982758620689657</v>
          </cell>
          <cell r="U38">
            <v>232</v>
          </cell>
        </row>
        <row r="39">
          <cell r="A39" t="str">
            <v>37</v>
          </cell>
          <cell r="B39">
            <v>63</v>
          </cell>
          <cell r="C39">
            <v>104</v>
          </cell>
          <cell r="D39">
            <v>0.3772455089820359</v>
          </cell>
          <cell r="E39">
            <v>167</v>
          </cell>
          <cell r="F39">
            <v>43</v>
          </cell>
          <cell r="G39">
            <v>75</v>
          </cell>
          <cell r="H39">
            <v>0.36440677966101692</v>
          </cell>
          <cell r="I39">
            <v>118</v>
          </cell>
          <cell r="J39">
            <v>55</v>
          </cell>
          <cell r="K39">
            <v>95</v>
          </cell>
          <cell r="L39">
            <v>0.36666666666666664</v>
          </cell>
          <cell r="M39">
            <v>150</v>
          </cell>
          <cell r="N39">
            <v>46</v>
          </cell>
          <cell r="O39">
            <v>83</v>
          </cell>
          <cell r="P39">
            <v>0.35658914728682173</v>
          </cell>
          <cell r="Q39">
            <v>129</v>
          </cell>
          <cell r="R39">
            <v>58</v>
          </cell>
          <cell r="S39">
            <v>71</v>
          </cell>
          <cell r="T39">
            <v>0.44961240310077522</v>
          </cell>
          <cell r="U39">
            <v>129</v>
          </cell>
        </row>
        <row r="40">
          <cell r="A40" t="str">
            <v>60</v>
          </cell>
          <cell r="B40">
            <v>140</v>
          </cell>
          <cell r="C40">
            <v>478</v>
          </cell>
          <cell r="D40">
            <v>0.22653721682847897</v>
          </cell>
          <cell r="E40">
            <v>618</v>
          </cell>
          <cell r="F40">
            <v>126</v>
          </cell>
          <cell r="G40">
            <v>461</v>
          </cell>
          <cell r="H40">
            <v>0.21465076660988075</v>
          </cell>
          <cell r="I40">
            <v>587</v>
          </cell>
          <cell r="J40">
            <v>128</v>
          </cell>
          <cell r="K40">
            <v>494</v>
          </cell>
          <cell r="L40">
            <v>0.20578778135048231</v>
          </cell>
          <cell r="M40">
            <v>622</v>
          </cell>
          <cell r="N40">
            <v>109</v>
          </cell>
          <cell r="O40">
            <v>440</v>
          </cell>
          <cell r="P40">
            <v>0.19854280510018216</v>
          </cell>
          <cell r="Q40">
            <v>549</v>
          </cell>
          <cell r="R40">
            <v>118</v>
          </cell>
          <cell r="S40">
            <v>474</v>
          </cell>
          <cell r="T40">
            <v>0.19932432432432431</v>
          </cell>
          <cell r="U40">
            <v>592</v>
          </cell>
        </row>
        <row r="41">
          <cell r="A41" t="str">
            <v>61</v>
          </cell>
          <cell r="B41">
            <v>122</v>
          </cell>
          <cell r="C41">
            <v>476</v>
          </cell>
          <cell r="D41">
            <v>0.20401337792642141</v>
          </cell>
          <cell r="E41">
            <v>598</v>
          </cell>
          <cell r="F41">
            <v>120</v>
          </cell>
          <cell r="G41">
            <v>426</v>
          </cell>
          <cell r="H41">
            <v>0.21978021978021978</v>
          </cell>
          <cell r="I41">
            <v>546</v>
          </cell>
          <cell r="J41">
            <v>130</v>
          </cell>
          <cell r="K41">
            <v>474</v>
          </cell>
          <cell r="L41">
            <v>0.21523178807947019</v>
          </cell>
          <cell r="M41">
            <v>604</v>
          </cell>
          <cell r="N41">
            <v>127</v>
          </cell>
          <cell r="O41">
            <v>424</v>
          </cell>
          <cell r="P41">
            <v>0.23049001814882034</v>
          </cell>
          <cell r="Q41">
            <v>551</v>
          </cell>
          <cell r="R41">
            <v>112</v>
          </cell>
          <cell r="S41">
            <v>433</v>
          </cell>
          <cell r="T41">
            <v>0.20550458715596331</v>
          </cell>
          <cell r="U41">
            <v>545</v>
          </cell>
        </row>
        <row r="42">
          <cell r="A42" t="str">
            <v>62</v>
          </cell>
          <cell r="B42">
            <v>136</v>
          </cell>
          <cell r="C42">
            <v>258</v>
          </cell>
          <cell r="D42">
            <v>0.34517766497461927</v>
          </cell>
          <cell r="E42">
            <v>394</v>
          </cell>
          <cell r="F42">
            <v>127</v>
          </cell>
          <cell r="G42">
            <v>235</v>
          </cell>
          <cell r="H42">
            <v>0.35082872928176795</v>
          </cell>
          <cell r="I42">
            <v>362</v>
          </cell>
          <cell r="J42">
            <v>128</v>
          </cell>
          <cell r="K42">
            <v>257</v>
          </cell>
          <cell r="L42">
            <v>0.33246753246753247</v>
          </cell>
          <cell r="M42">
            <v>385</v>
          </cell>
          <cell r="N42">
            <v>125</v>
          </cell>
          <cell r="O42">
            <v>247</v>
          </cell>
          <cell r="P42">
            <v>0.33602150537634407</v>
          </cell>
          <cell r="Q42">
            <v>372</v>
          </cell>
          <cell r="R42">
            <v>115</v>
          </cell>
          <cell r="S42">
            <v>238</v>
          </cell>
          <cell r="T42">
            <v>0.32577903682719545</v>
          </cell>
          <cell r="U42">
            <v>353</v>
          </cell>
        </row>
        <row r="43">
          <cell r="A43" t="str">
            <v>63</v>
          </cell>
          <cell r="B43">
            <v>99</v>
          </cell>
          <cell r="C43">
            <v>384</v>
          </cell>
          <cell r="D43">
            <v>0.20496894409937888</v>
          </cell>
          <cell r="E43">
            <v>483</v>
          </cell>
          <cell r="F43">
            <v>72</v>
          </cell>
          <cell r="G43">
            <v>314</v>
          </cell>
          <cell r="H43">
            <v>0.18652849740932642</v>
          </cell>
          <cell r="I43">
            <v>386</v>
          </cell>
          <cell r="J43">
            <v>83</v>
          </cell>
          <cell r="K43">
            <v>363</v>
          </cell>
          <cell r="L43">
            <v>0.18609865470852019</v>
          </cell>
          <cell r="M43">
            <v>446</v>
          </cell>
          <cell r="N43">
            <v>64</v>
          </cell>
          <cell r="O43">
            <v>318</v>
          </cell>
          <cell r="P43">
            <v>0.16753926701570682</v>
          </cell>
          <cell r="Q43">
            <v>382</v>
          </cell>
          <cell r="R43">
            <v>81</v>
          </cell>
          <cell r="S43">
            <v>374</v>
          </cell>
          <cell r="T43">
            <v>0.17802197802197803</v>
          </cell>
          <cell r="U43">
            <v>455</v>
          </cell>
        </row>
        <row r="44">
          <cell r="A44" t="str">
            <v>64</v>
          </cell>
          <cell r="B44">
            <v>647</v>
          </cell>
          <cell r="C44">
            <v>486</v>
          </cell>
          <cell r="D44">
            <v>0.57105030891438657</v>
          </cell>
          <cell r="E44">
            <v>1133</v>
          </cell>
          <cell r="F44">
            <v>556</v>
          </cell>
          <cell r="G44">
            <v>384</v>
          </cell>
          <cell r="H44">
            <v>0.59148936170212763</v>
          </cell>
          <cell r="I44">
            <v>940</v>
          </cell>
          <cell r="J44">
            <v>537</v>
          </cell>
          <cell r="K44">
            <v>401</v>
          </cell>
          <cell r="L44">
            <v>0.57249466950959493</v>
          </cell>
          <cell r="M44">
            <v>938</v>
          </cell>
          <cell r="N44">
            <v>533</v>
          </cell>
          <cell r="O44">
            <v>369</v>
          </cell>
          <cell r="P44">
            <v>0.59090909090909094</v>
          </cell>
          <cell r="Q44">
            <v>902</v>
          </cell>
          <cell r="R44">
            <v>552</v>
          </cell>
          <cell r="S44">
            <v>360</v>
          </cell>
          <cell r="T44">
            <v>0.60526315789473684</v>
          </cell>
          <cell r="U44">
            <v>912</v>
          </cell>
        </row>
        <row r="45">
          <cell r="A45" t="str">
            <v>65</v>
          </cell>
          <cell r="B45">
            <v>621</v>
          </cell>
          <cell r="C45">
            <v>422</v>
          </cell>
          <cell r="D45">
            <v>0.59539789069990412</v>
          </cell>
          <cell r="E45">
            <v>1043</v>
          </cell>
          <cell r="F45">
            <v>518</v>
          </cell>
          <cell r="G45">
            <v>328</v>
          </cell>
          <cell r="H45">
            <v>0.61229314420803782</v>
          </cell>
          <cell r="I45">
            <v>846</v>
          </cell>
          <cell r="J45">
            <v>500</v>
          </cell>
          <cell r="K45">
            <v>311</v>
          </cell>
          <cell r="L45">
            <v>0.61652281134401976</v>
          </cell>
          <cell r="M45">
            <v>811</v>
          </cell>
          <cell r="N45">
            <v>501</v>
          </cell>
          <cell r="O45">
            <v>321</v>
          </cell>
          <cell r="P45">
            <v>0.60948905109489049</v>
          </cell>
          <cell r="Q45">
            <v>822</v>
          </cell>
          <cell r="R45">
            <v>509</v>
          </cell>
          <cell r="S45">
            <v>310</v>
          </cell>
          <cell r="T45">
            <v>0.6214896214896215</v>
          </cell>
          <cell r="U45">
            <v>819</v>
          </cell>
        </row>
        <row r="46">
          <cell r="A46" t="str">
            <v>66</v>
          </cell>
          <cell r="B46">
            <v>377</v>
          </cell>
          <cell r="C46">
            <v>298</v>
          </cell>
          <cell r="D46">
            <v>0.55851851851851853</v>
          </cell>
          <cell r="E46">
            <v>675</v>
          </cell>
          <cell r="F46">
            <v>333</v>
          </cell>
          <cell r="G46">
            <v>225</v>
          </cell>
          <cell r="H46">
            <v>0.59677419354838712</v>
          </cell>
          <cell r="I46">
            <v>558</v>
          </cell>
          <cell r="J46">
            <v>266</v>
          </cell>
          <cell r="K46">
            <v>205</v>
          </cell>
          <cell r="L46">
            <v>0.56475583864118895</v>
          </cell>
          <cell r="M46">
            <v>471</v>
          </cell>
          <cell r="N46">
            <v>303</v>
          </cell>
          <cell r="O46">
            <v>208</v>
          </cell>
          <cell r="P46">
            <v>0.59295499021526421</v>
          </cell>
          <cell r="Q46">
            <v>511</v>
          </cell>
          <cell r="R46">
            <v>304</v>
          </cell>
          <cell r="S46">
            <v>207</v>
          </cell>
          <cell r="T46">
            <v>0.59491193737769077</v>
          </cell>
          <cell r="U46">
            <v>511</v>
          </cell>
        </row>
        <row r="47">
          <cell r="A47" t="str">
            <v>67</v>
          </cell>
          <cell r="B47">
            <v>270</v>
          </cell>
          <cell r="C47">
            <v>229</v>
          </cell>
          <cell r="D47">
            <v>0.5410821643286573</v>
          </cell>
          <cell r="E47">
            <v>499</v>
          </cell>
          <cell r="F47">
            <v>221</v>
          </cell>
          <cell r="G47">
            <v>183</v>
          </cell>
          <cell r="H47">
            <v>0.54702970297029707</v>
          </cell>
          <cell r="I47">
            <v>404</v>
          </cell>
          <cell r="J47">
            <v>252</v>
          </cell>
          <cell r="K47">
            <v>240</v>
          </cell>
          <cell r="L47">
            <v>0.51219512195121952</v>
          </cell>
          <cell r="M47">
            <v>492</v>
          </cell>
          <cell r="N47">
            <v>234</v>
          </cell>
          <cell r="O47">
            <v>190</v>
          </cell>
          <cell r="P47">
            <v>0.55188679245283023</v>
          </cell>
          <cell r="Q47">
            <v>424</v>
          </cell>
          <cell r="R47">
            <v>273</v>
          </cell>
          <cell r="S47">
            <v>219</v>
          </cell>
          <cell r="T47">
            <v>0.55487804878048785</v>
          </cell>
          <cell r="U47">
            <v>492</v>
          </cell>
        </row>
        <row r="48">
          <cell r="A48" t="str">
            <v>68</v>
          </cell>
          <cell r="B48">
            <v>314</v>
          </cell>
          <cell r="C48">
            <v>232</v>
          </cell>
          <cell r="D48">
            <v>0.57509157509157505</v>
          </cell>
          <cell r="E48">
            <v>546</v>
          </cell>
          <cell r="F48">
            <v>262</v>
          </cell>
          <cell r="G48">
            <v>199</v>
          </cell>
          <cell r="H48">
            <v>0.5683297180043384</v>
          </cell>
          <cell r="I48">
            <v>461</v>
          </cell>
          <cell r="J48">
            <v>262</v>
          </cell>
          <cell r="K48">
            <v>193</v>
          </cell>
          <cell r="L48">
            <v>0.57582417582417578</v>
          </cell>
          <cell r="M48">
            <v>455</v>
          </cell>
          <cell r="N48">
            <v>267</v>
          </cell>
          <cell r="O48">
            <v>191</v>
          </cell>
          <cell r="P48">
            <v>0.58296943231441045</v>
          </cell>
          <cell r="Q48">
            <v>458</v>
          </cell>
          <cell r="R48">
            <v>275</v>
          </cell>
          <cell r="S48">
            <v>203</v>
          </cell>
          <cell r="T48">
            <v>0.57531380753138073</v>
          </cell>
          <cell r="U48">
            <v>478</v>
          </cell>
        </row>
        <row r="49">
          <cell r="A49" t="str">
            <v>69</v>
          </cell>
          <cell r="B49">
            <v>214</v>
          </cell>
          <cell r="C49">
            <v>172</v>
          </cell>
          <cell r="D49">
            <v>0.55440414507772018</v>
          </cell>
          <cell r="E49">
            <v>386</v>
          </cell>
          <cell r="F49">
            <v>153</v>
          </cell>
          <cell r="G49">
            <v>119</v>
          </cell>
          <cell r="H49">
            <v>0.5625</v>
          </cell>
          <cell r="I49">
            <v>272</v>
          </cell>
          <cell r="J49">
            <v>137</v>
          </cell>
          <cell r="K49">
            <v>131</v>
          </cell>
          <cell r="L49">
            <v>0.51119402985074625</v>
          </cell>
          <cell r="M49">
            <v>268</v>
          </cell>
          <cell r="N49">
            <v>171</v>
          </cell>
          <cell r="O49">
            <v>119</v>
          </cell>
          <cell r="P49">
            <v>0.58965517241379306</v>
          </cell>
          <cell r="Q49">
            <v>290</v>
          </cell>
          <cell r="R49">
            <v>141</v>
          </cell>
          <cell r="S49">
            <v>139</v>
          </cell>
          <cell r="T49">
            <v>0.50357142857142856</v>
          </cell>
          <cell r="U49">
            <v>280</v>
          </cell>
        </row>
        <row r="50">
          <cell r="A50" t="str">
            <v>70</v>
          </cell>
          <cell r="B50">
            <v>226</v>
          </cell>
          <cell r="C50">
            <v>182</v>
          </cell>
          <cell r="D50">
            <v>0.55392156862745101</v>
          </cell>
          <cell r="E50">
            <v>408</v>
          </cell>
          <cell r="F50">
            <v>174</v>
          </cell>
          <cell r="G50">
            <v>164</v>
          </cell>
          <cell r="H50">
            <v>0.51479289940828399</v>
          </cell>
          <cell r="I50">
            <v>338</v>
          </cell>
          <cell r="J50">
            <v>192</v>
          </cell>
          <cell r="K50">
            <v>161</v>
          </cell>
          <cell r="L50">
            <v>0.5439093484419264</v>
          </cell>
          <cell r="M50">
            <v>353</v>
          </cell>
          <cell r="N50">
            <v>197</v>
          </cell>
          <cell r="O50">
            <v>132</v>
          </cell>
          <cell r="P50">
            <v>0.59878419452887544</v>
          </cell>
          <cell r="Q50">
            <v>329</v>
          </cell>
          <cell r="R50">
            <v>227</v>
          </cell>
          <cell r="S50">
            <v>147</v>
          </cell>
          <cell r="T50">
            <v>0.60695187165775399</v>
          </cell>
          <cell r="U50">
            <v>374</v>
          </cell>
        </row>
        <row r="51">
          <cell r="A51" t="str">
            <v>71</v>
          </cell>
          <cell r="B51">
            <v>176</v>
          </cell>
          <cell r="C51">
            <v>172</v>
          </cell>
          <cell r="D51">
            <v>0.50574712643678166</v>
          </cell>
          <cell r="E51">
            <v>348</v>
          </cell>
          <cell r="F51">
            <v>151</v>
          </cell>
          <cell r="G51">
            <v>124</v>
          </cell>
          <cell r="H51">
            <v>0.54909090909090907</v>
          </cell>
          <cell r="I51">
            <v>275</v>
          </cell>
          <cell r="J51">
            <v>158</v>
          </cell>
          <cell r="K51">
            <v>129</v>
          </cell>
          <cell r="L51">
            <v>0.55052264808362372</v>
          </cell>
          <cell r="M51">
            <v>287</v>
          </cell>
          <cell r="N51">
            <v>165</v>
          </cell>
          <cell r="O51">
            <v>142</v>
          </cell>
          <cell r="P51">
            <v>0.53745928338762217</v>
          </cell>
          <cell r="Q51">
            <v>307</v>
          </cell>
          <cell r="R51">
            <v>177</v>
          </cell>
          <cell r="S51">
            <v>169</v>
          </cell>
          <cell r="T51">
            <v>0.51156069364161849</v>
          </cell>
          <cell r="U51">
            <v>346</v>
          </cell>
        </row>
        <row r="52">
          <cell r="A52" t="str">
            <v>72</v>
          </cell>
          <cell r="B52">
            <v>52</v>
          </cell>
          <cell r="C52">
            <v>81</v>
          </cell>
          <cell r="D52">
            <v>0.39097744360902253</v>
          </cell>
          <cell r="E52">
            <v>133</v>
          </cell>
          <cell r="F52">
            <v>35</v>
          </cell>
          <cell r="G52">
            <v>68</v>
          </cell>
          <cell r="H52">
            <v>0.33980582524271846</v>
          </cell>
          <cell r="I52">
            <v>103</v>
          </cell>
          <cell r="J52">
            <v>45</v>
          </cell>
          <cell r="K52">
            <v>81</v>
          </cell>
          <cell r="L52">
            <v>0.35714285714285715</v>
          </cell>
          <cell r="M52">
            <v>126</v>
          </cell>
          <cell r="N52">
            <v>48</v>
          </cell>
          <cell r="O52">
            <v>75</v>
          </cell>
          <cell r="P52">
            <v>0.3902439024390244</v>
          </cell>
          <cell r="Q52">
            <v>123</v>
          </cell>
          <cell r="R52">
            <v>36</v>
          </cell>
          <cell r="S52">
            <v>66</v>
          </cell>
          <cell r="T52">
            <v>0.35294117647058826</v>
          </cell>
          <cell r="U52">
            <v>102</v>
          </cell>
        </row>
        <row r="53">
          <cell r="A53" t="str">
            <v>73</v>
          </cell>
          <cell r="B53">
            <v>23</v>
          </cell>
          <cell r="C53">
            <v>27</v>
          </cell>
          <cell r="D53">
            <v>0.46</v>
          </cell>
          <cell r="E53">
            <v>50</v>
          </cell>
          <cell r="F53">
            <v>19</v>
          </cell>
          <cell r="G53">
            <v>21</v>
          </cell>
          <cell r="H53">
            <v>0.47499999999999998</v>
          </cell>
          <cell r="I53">
            <v>40</v>
          </cell>
          <cell r="J53">
            <v>14</v>
          </cell>
          <cell r="K53">
            <v>15</v>
          </cell>
          <cell r="L53">
            <v>0.48275862068965519</v>
          </cell>
          <cell r="M53">
            <v>29</v>
          </cell>
          <cell r="N53">
            <v>21</v>
          </cell>
          <cell r="O53">
            <v>24</v>
          </cell>
          <cell r="P53">
            <v>0.46666666666666667</v>
          </cell>
          <cell r="Q53">
            <v>45</v>
          </cell>
          <cell r="R53">
            <v>19</v>
          </cell>
          <cell r="S53">
            <v>20</v>
          </cell>
          <cell r="T53">
            <v>0.48717948717948717</v>
          </cell>
          <cell r="U53">
            <v>39</v>
          </cell>
        </row>
        <row r="54">
          <cell r="A54" t="str">
            <v>74</v>
          </cell>
          <cell r="B54">
            <v>86</v>
          </cell>
          <cell r="C54">
            <v>164</v>
          </cell>
          <cell r="D54">
            <v>0.34399999999999997</v>
          </cell>
          <cell r="E54">
            <v>250</v>
          </cell>
          <cell r="F54">
            <v>68</v>
          </cell>
          <cell r="G54">
            <v>136</v>
          </cell>
          <cell r="H54">
            <v>0.33333333333333331</v>
          </cell>
          <cell r="I54">
            <v>204</v>
          </cell>
          <cell r="J54">
            <v>83</v>
          </cell>
          <cell r="K54">
            <v>111</v>
          </cell>
          <cell r="L54">
            <v>0.42783505154639173</v>
          </cell>
          <cell r="M54">
            <v>194</v>
          </cell>
          <cell r="N54">
            <v>81</v>
          </cell>
          <cell r="O54">
            <v>134</v>
          </cell>
          <cell r="P54">
            <v>0.37674418604651161</v>
          </cell>
          <cell r="Q54">
            <v>215</v>
          </cell>
          <cell r="R54">
            <v>71</v>
          </cell>
          <cell r="S54">
            <v>135</v>
          </cell>
          <cell r="T54">
            <v>0.3446601941747573</v>
          </cell>
          <cell r="U54">
            <v>206</v>
          </cell>
        </row>
        <row r="55">
          <cell r="A55" t="str">
            <v>76</v>
          </cell>
          <cell r="B55">
            <v>7</v>
          </cell>
          <cell r="C55">
            <v>8</v>
          </cell>
          <cell r="D55">
            <v>0.46666666666666667</v>
          </cell>
          <cell r="E55">
            <v>15</v>
          </cell>
          <cell r="F55">
            <v>5</v>
          </cell>
          <cell r="G55">
            <v>9</v>
          </cell>
          <cell r="H55">
            <v>0.35714285714285715</v>
          </cell>
          <cell r="I55">
            <v>14</v>
          </cell>
          <cell r="J55">
            <v>5</v>
          </cell>
          <cell r="K55">
            <v>13</v>
          </cell>
          <cell r="L55">
            <v>0.27777777777777779</v>
          </cell>
          <cell r="M55">
            <v>18</v>
          </cell>
          <cell r="O55">
            <v>12</v>
          </cell>
          <cell r="P55">
            <v>0</v>
          </cell>
          <cell r="Q55">
            <v>12</v>
          </cell>
          <cell r="R55">
            <v>5</v>
          </cell>
          <cell r="S55">
            <v>16</v>
          </cell>
          <cell r="T55">
            <v>0.23809523809523808</v>
          </cell>
          <cell r="U55">
            <v>21</v>
          </cell>
        </row>
        <row r="56">
          <cell r="A56" t="str">
            <v>77</v>
          </cell>
          <cell r="B56">
            <v>6</v>
          </cell>
          <cell r="C56">
            <v>6</v>
          </cell>
          <cell r="D56">
            <v>0.5</v>
          </cell>
          <cell r="E56">
            <v>12</v>
          </cell>
          <cell r="F56">
            <v>4</v>
          </cell>
          <cell r="G56">
            <v>11</v>
          </cell>
          <cell r="H56">
            <v>0.26666666666666666</v>
          </cell>
          <cell r="I56">
            <v>15</v>
          </cell>
          <cell r="J56">
            <v>5</v>
          </cell>
          <cell r="K56">
            <v>2</v>
          </cell>
          <cell r="L56">
            <v>0.7142857142857143</v>
          </cell>
          <cell r="M56">
            <v>7</v>
          </cell>
          <cell r="N56">
            <v>4</v>
          </cell>
          <cell r="O56">
            <v>3</v>
          </cell>
          <cell r="P56">
            <v>0.5714285714285714</v>
          </cell>
          <cell r="Q56">
            <v>7</v>
          </cell>
          <cell r="R56">
            <v>1</v>
          </cell>
          <cell r="S56">
            <v>3</v>
          </cell>
          <cell r="T56">
            <v>0.25</v>
          </cell>
          <cell r="U56">
            <v>4</v>
          </cell>
        </row>
        <row r="57">
          <cell r="A57" t="str">
            <v>85</v>
          </cell>
          <cell r="B57">
            <v>125</v>
          </cell>
          <cell r="C57">
            <v>94</v>
          </cell>
          <cell r="D57">
            <v>0.57077625570776258</v>
          </cell>
          <cell r="E57">
            <v>219</v>
          </cell>
          <cell r="F57">
            <v>85</v>
          </cell>
          <cell r="G57">
            <v>68</v>
          </cell>
          <cell r="H57">
            <v>0.55555555555555558</v>
          </cell>
          <cell r="I57">
            <v>153</v>
          </cell>
          <cell r="J57">
            <v>74</v>
          </cell>
          <cell r="K57">
            <v>77</v>
          </cell>
          <cell r="L57">
            <v>0.49006622516556292</v>
          </cell>
          <cell r="M57">
            <v>151</v>
          </cell>
          <cell r="N57">
            <v>74</v>
          </cell>
          <cell r="O57">
            <v>78</v>
          </cell>
          <cell r="P57">
            <v>0.48684210526315791</v>
          </cell>
          <cell r="Q57">
            <v>152</v>
          </cell>
          <cell r="R57">
            <v>89</v>
          </cell>
          <cell r="S57">
            <v>68</v>
          </cell>
          <cell r="T57">
            <v>0.56687898089171973</v>
          </cell>
          <cell r="U57">
            <v>157</v>
          </cell>
        </row>
        <row r="58">
          <cell r="A58" t="str">
            <v>86</v>
          </cell>
          <cell r="B58">
            <v>133</v>
          </cell>
          <cell r="C58">
            <v>111</v>
          </cell>
          <cell r="D58">
            <v>0.54508196721311475</v>
          </cell>
          <cell r="E58">
            <v>244</v>
          </cell>
          <cell r="F58">
            <v>113</v>
          </cell>
          <cell r="G58">
            <v>80</v>
          </cell>
          <cell r="H58">
            <v>0.58549222797927458</v>
          </cell>
          <cell r="I58">
            <v>193</v>
          </cell>
          <cell r="J58">
            <v>99</v>
          </cell>
          <cell r="K58">
            <v>85</v>
          </cell>
          <cell r="L58">
            <v>0.53804347826086951</v>
          </cell>
          <cell r="M58">
            <v>184</v>
          </cell>
          <cell r="N58">
            <v>107</v>
          </cell>
          <cell r="O58">
            <v>95</v>
          </cell>
          <cell r="P58">
            <v>0.52970297029702973</v>
          </cell>
          <cell r="Q58">
            <v>202</v>
          </cell>
          <cell r="R58">
            <v>109</v>
          </cell>
          <cell r="S58">
            <v>92</v>
          </cell>
          <cell r="T58">
            <v>0.54228855721393032</v>
          </cell>
          <cell r="U58">
            <v>201</v>
          </cell>
        </row>
        <row r="59">
          <cell r="A59" t="str">
            <v>87</v>
          </cell>
          <cell r="B59">
            <v>225</v>
          </cell>
          <cell r="C59">
            <v>151</v>
          </cell>
          <cell r="D59">
            <v>0.59840425531914898</v>
          </cell>
          <cell r="E59">
            <v>376</v>
          </cell>
          <cell r="F59">
            <v>168</v>
          </cell>
          <cell r="G59">
            <v>85</v>
          </cell>
          <cell r="H59">
            <v>0.66403162055335974</v>
          </cell>
          <cell r="I59">
            <v>253</v>
          </cell>
          <cell r="J59">
            <v>170</v>
          </cell>
          <cell r="K59">
            <v>94</v>
          </cell>
          <cell r="L59">
            <v>0.64393939393939392</v>
          </cell>
          <cell r="M59">
            <v>264</v>
          </cell>
          <cell r="N59">
            <v>166</v>
          </cell>
          <cell r="O59">
            <v>113</v>
          </cell>
          <cell r="P59">
            <v>0.59498207885304655</v>
          </cell>
          <cell r="Q59">
            <v>279</v>
          </cell>
          <cell r="R59">
            <v>195</v>
          </cell>
          <cell r="S59">
            <v>88</v>
          </cell>
          <cell r="T59">
            <v>0.68904593639575973</v>
          </cell>
          <cell r="U59">
            <v>283</v>
          </cell>
        </row>
        <row r="62">
          <cell r="B62">
            <v>2009</v>
          </cell>
          <cell r="E62" t="str">
            <v>Total 2009</v>
          </cell>
          <cell r="F62">
            <v>2010</v>
          </cell>
          <cell r="I62" t="str">
            <v>Total 2010</v>
          </cell>
          <cell r="J62">
            <v>2011</v>
          </cell>
          <cell r="M62" t="str">
            <v>Total 2011</v>
          </cell>
          <cell r="N62">
            <v>2012</v>
          </cell>
          <cell r="Q62" t="str">
            <v>Total 2012</v>
          </cell>
          <cell r="R62">
            <v>2013</v>
          </cell>
          <cell r="U62" t="str">
            <v>Total 2013</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438</v>
          </cell>
          <cell r="C64">
            <v>481</v>
          </cell>
          <cell r="D64">
            <v>0.47660500544069639</v>
          </cell>
          <cell r="E64">
            <v>919</v>
          </cell>
          <cell r="F64">
            <v>382</v>
          </cell>
          <cell r="G64">
            <v>394</v>
          </cell>
          <cell r="H64">
            <v>0.49226804123711343</v>
          </cell>
          <cell r="I64">
            <v>776</v>
          </cell>
          <cell r="J64">
            <v>400</v>
          </cell>
          <cell r="K64">
            <v>441</v>
          </cell>
          <cell r="L64">
            <v>0.47562425683709869</v>
          </cell>
          <cell r="M64">
            <v>841</v>
          </cell>
          <cell r="N64">
            <v>422</v>
          </cell>
          <cell r="O64">
            <v>459</v>
          </cell>
          <cell r="P64">
            <v>0.47900113507377978</v>
          </cell>
          <cell r="Q64">
            <v>881</v>
          </cell>
          <cell r="R64">
            <v>409</v>
          </cell>
          <cell r="S64">
            <v>478</v>
          </cell>
          <cell r="T64">
            <v>0.46110484780157834</v>
          </cell>
          <cell r="U64">
            <v>887</v>
          </cell>
        </row>
        <row r="65">
          <cell r="A65" t="str">
            <v>02</v>
          </cell>
          <cell r="B65">
            <v>314</v>
          </cell>
          <cell r="C65">
            <v>407</v>
          </cell>
          <cell r="D65">
            <v>0.43550624133148402</v>
          </cell>
          <cell r="E65">
            <v>721</v>
          </cell>
          <cell r="F65">
            <v>301</v>
          </cell>
          <cell r="G65">
            <v>356</v>
          </cell>
          <cell r="H65">
            <v>0.45814307458143072</v>
          </cell>
          <cell r="I65">
            <v>657</v>
          </cell>
          <cell r="J65">
            <v>284</v>
          </cell>
          <cell r="K65">
            <v>404</v>
          </cell>
          <cell r="L65">
            <v>0.41279069767441862</v>
          </cell>
          <cell r="M65">
            <v>688</v>
          </cell>
          <cell r="N65">
            <v>306</v>
          </cell>
          <cell r="O65">
            <v>393</v>
          </cell>
          <cell r="P65">
            <v>0.43776824034334766</v>
          </cell>
          <cell r="Q65">
            <v>699</v>
          </cell>
          <cell r="R65">
            <v>333</v>
          </cell>
          <cell r="S65">
            <v>422</v>
          </cell>
          <cell r="T65">
            <v>0.44105960264900662</v>
          </cell>
          <cell r="U65">
            <v>755</v>
          </cell>
        </row>
        <row r="66">
          <cell r="A66" t="str">
            <v>03</v>
          </cell>
          <cell r="B66">
            <v>945</v>
          </cell>
          <cell r="C66">
            <v>543</v>
          </cell>
          <cell r="D66">
            <v>0.63508064516129037</v>
          </cell>
          <cell r="E66">
            <v>1488</v>
          </cell>
          <cell r="F66">
            <v>813</v>
          </cell>
          <cell r="G66">
            <v>423</v>
          </cell>
          <cell r="H66">
            <v>0.65776699029126218</v>
          </cell>
          <cell r="I66">
            <v>1236</v>
          </cell>
          <cell r="J66">
            <v>762</v>
          </cell>
          <cell r="K66">
            <v>392</v>
          </cell>
          <cell r="L66">
            <v>0.66031195840554591</v>
          </cell>
          <cell r="M66">
            <v>1154</v>
          </cell>
          <cell r="N66">
            <v>908</v>
          </cell>
          <cell r="O66">
            <v>438</v>
          </cell>
          <cell r="P66">
            <v>0.67459138187221401</v>
          </cell>
          <cell r="Q66">
            <v>1346</v>
          </cell>
          <cell r="R66">
            <v>898</v>
          </cell>
          <cell r="S66">
            <v>449</v>
          </cell>
          <cell r="T66">
            <v>0.66666666666666663</v>
          </cell>
          <cell r="U66">
            <v>1347</v>
          </cell>
        </row>
        <row r="67">
          <cell r="A67" t="str">
            <v>04</v>
          </cell>
          <cell r="B67">
            <v>1327</v>
          </cell>
          <cell r="C67">
            <v>1328</v>
          </cell>
          <cell r="D67">
            <v>0.49981167608286253</v>
          </cell>
          <cell r="E67">
            <v>2655</v>
          </cell>
          <cell r="F67">
            <v>1167</v>
          </cell>
          <cell r="G67">
            <v>1128</v>
          </cell>
          <cell r="H67">
            <v>0.50849673202614376</v>
          </cell>
          <cell r="I67">
            <v>2295</v>
          </cell>
          <cell r="J67">
            <v>1187</v>
          </cell>
          <cell r="K67">
            <v>1169</v>
          </cell>
          <cell r="L67">
            <v>0.50382003395585739</v>
          </cell>
          <cell r="M67">
            <v>2356</v>
          </cell>
          <cell r="N67">
            <v>1301</v>
          </cell>
          <cell r="O67">
            <v>1205</v>
          </cell>
          <cell r="P67">
            <v>0.51915403032721463</v>
          </cell>
          <cell r="Q67">
            <v>2506</v>
          </cell>
          <cell r="R67">
            <v>1343</v>
          </cell>
          <cell r="S67">
            <v>1261</v>
          </cell>
          <cell r="T67">
            <v>0.51574500768049159</v>
          </cell>
          <cell r="U67">
            <v>2604</v>
          </cell>
        </row>
        <row r="68">
          <cell r="A68" t="str">
            <v>05</v>
          </cell>
          <cell r="B68">
            <v>376</v>
          </cell>
          <cell r="C68">
            <v>1202</v>
          </cell>
          <cell r="D68">
            <v>0.23827629911280102</v>
          </cell>
          <cell r="E68">
            <v>1578</v>
          </cell>
          <cell r="F68">
            <v>352</v>
          </cell>
          <cell r="G68">
            <v>1016</v>
          </cell>
          <cell r="H68">
            <v>0.25730994152046782</v>
          </cell>
          <cell r="I68">
            <v>1368</v>
          </cell>
          <cell r="J68">
            <v>317</v>
          </cell>
          <cell r="K68">
            <v>1092</v>
          </cell>
          <cell r="L68">
            <v>0.22498225691980128</v>
          </cell>
          <cell r="M68">
            <v>1409</v>
          </cell>
          <cell r="N68">
            <v>302</v>
          </cell>
          <cell r="O68">
            <v>1026</v>
          </cell>
          <cell r="P68">
            <v>0.22740963855421686</v>
          </cell>
          <cell r="Q68">
            <v>1328</v>
          </cell>
          <cell r="R68">
            <v>326</v>
          </cell>
          <cell r="S68">
            <v>1069</v>
          </cell>
          <cell r="T68">
            <v>0.23369175627240144</v>
          </cell>
          <cell r="U68">
            <v>1395</v>
          </cell>
        </row>
        <row r="69">
          <cell r="A69" t="str">
            <v>06</v>
          </cell>
          <cell r="B69">
            <v>262</v>
          </cell>
          <cell r="C69">
            <v>693</v>
          </cell>
          <cell r="D69">
            <v>0.2743455497382199</v>
          </cell>
          <cell r="E69">
            <v>955</v>
          </cell>
          <cell r="F69">
            <v>192</v>
          </cell>
          <cell r="G69">
            <v>556</v>
          </cell>
          <cell r="H69">
            <v>0.25668449197860965</v>
          </cell>
          <cell r="I69">
            <v>748</v>
          </cell>
          <cell r="J69">
            <v>229</v>
          </cell>
          <cell r="K69">
            <v>606</v>
          </cell>
          <cell r="L69">
            <v>0.274251497005988</v>
          </cell>
          <cell r="M69">
            <v>835</v>
          </cell>
          <cell r="N69">
            <v>209</v>
          </cell>
          <cell r="O69">
            <v>556</v>
          </cell>
          <cell r="P69">
            <v>0.27320261437908494</v>
          </cell>
          <cell r="Q69">
            <v>765</v>
          </cell>
          <cell r="R69">
            <v>226</v>
          </cell>
          <cell r="S69">
            <v>576</v>
          </cell>
          <cell r="T69">
            <v>0.28179551122194513</v>
          </cell>
          <cell r="U69">
            <v>802</v>
          </cell>
        </row>
        <row r="70">
          <cell r="A70" t="str">
            <v>07</v>
          </cell>
          <cell r="B70">
            <v>455</v>
          </cell>
          <cell r="C70">
            <v>662</v>
          </cell>
          <cell r="D70">
            <v>0.40734109221128023</v>
          </cell>
          <cell r="E70">
            <v>1117</v>
          </cell>
          <cell r="F70">
            <v>376</v>
          </cell>
          <cell r="G70">
            <v>573</v>
          </cell>
          <cell r="H70">
            <v>0.39620653319283455</v>
          </cell>
          <cell r="I70">
            <v>949</v>
          </cell>
          <cell r="J70">
            <v>395</v>
          </cell>
          <cell r="K70">
            <v>562</v>
          </cell>
          <cell r="L70">
            <v>0.41274817136886105</v>
          </cell>
          <cell r="M70">
            <v>957</v>
          </cell>
          <cell r="N70">
            <v>362</v>
          </cell>
          <cell r="O70">
            <v>572</v>
          </cell>
          <cell r="P70">
            <v>0.38758029978586722</v>
          </cell>
          <cell r="Q70">
            <v>934</v>
          </cell>
          <cell r="R70">
            <v>354</v>
          </cell>
          <cell r="S70">
            <v>514</v>
          </cell>
          <cell r="T70">
            <v>0.40783410138248849</v>
          </cell>
          <cell r="U70">
            <v>868</v>
          </cell>
        </row>
        <row r="71">
          <cell r="A71" t="str">
            <v>08</v>
          </cell>
          <cell r="B71">
            <v>200</v>
          </cell>
          <cell r="C71">
            <v>377</v>
          </cell>
          <cell r="D71">
            <v>0.34662045060658581</v>
          </cell>
          <cell r="E71">
            <v>577</v>
          </cell>
          <cell r="F71">
            <v>160</v>
          </cell>
          <cell r="G71">
            <v>279</v>
          </cell>
          <cell r="H71">
            <v>0.36446469248291574</v>
          </cell>
          <cell r="I71">
            <v>439</v>
          </cell>
          <cell r="J71">
            <v>200</v>
          </cell>
          <cell r="K71">
            <v>340</v>
          </cell>
          <cell r="L71">
            <v>0.37037037037037035</v>
          </cell>
          <cell r="M71">
            <v>540</v>
          </cell>
          <cell r="N71">
            <v>183</v>
          </cell>
          <cell r="O71">
            <v>288</v>
          </cell>
          <cell r="P71">
            <v>0.38853503184713378</v>
          </cell>
          <cell r="Q71">
            <v>471</v>
          </cell>
          <cell r="R71">
            <v>211</v>
          </cell>
          <cell r="S71">
            <v>288</v>
          </cell>
          <cell r="T71">
            <v>0.42284569138276551</v>
          </cell>
          <cell r="U71">
            <v>499</v>
          </cell>
        </row>
        <row r="72">
          <cell r="A72" t="str">
            <v>09</v>
          </cell>
          <cell r="B72">
            <v>419</v>
          </cell>
          <cell r="C72">
            <v>1314</v>
          </cell>
          <cell r="D72">
            <v>0.24177726485862666</v>
          </cell>
          <cell r="E72">
            <v>1733</v>
          </cell>
          <cell r="F72">
            <v>374</v>
          </cell>
          <cell r="G72">
            <v>1206</v>
          </cell>
          <cell r="H72">
            <v>0.23670886075949368</v>
          </cell>
          <cell r="I72">
            <v>1580</v>
          </cell>
          <cell r="J72">
            <v>406</v>
          </cell>
          <cell r="K72">
            <v>1298</v>
          </cell>
          <cell r="L72">
            <v>0.23826291079812206</v>
          </cell>
          <cell r="M72">
            <v>1704</v>
          </cell>
          <cell r="N72">
            <v>364</v>
          </cell>
          <cell r="O72">
            <v>1171</v>
          </cell>
          <cell r="P72">
            <v>0.23713355048859935</v>
          </cell>
          <cell r="Q72">
            <v>1535</v>
          </cell>
          <cell r="R72">
            <v>366</v>
          </cell>
          <cell r="S72">
            <v>1270</v>
          </cell>
          <cell r="T72">
            <v>0.22371638141809291</v>
          </cell>
          <cell r="U72">
            <v>1636</v>
          </cell>
        </row>
        <row r="73">
          <cell r="A73" t="str">
            <v>10</v>
          </cell>
          <cell r="B73">
            <v>1098</v>
          </cell>
          <cell r="C73">
            <v>904</v>
          </cell>
          <cell r="D73">
            <v>0.54845154845154842</v>
          </cell>
          <cell r="E73">
            <v>2002</v>
          </cell>
          <cell r="F73">
            <v>929</v>
          </cell>
          <cell r="G73">
            <v>728</v>
          </cell>
          <cell r="H73">
            <v>0.56065178032589014</v>
          </cell>
          <cell r="I73">
            <v>1657</v>
          </cell>
          <cell r="J73">
            <v>944</v>
          </cell>
          <cell r="K73">
            <v>763</v>
          </cell>
          <cell r="L73">
            <v>0.55301698886936146</v>
          </cell>
          <cell r="M73">
            <v>1707</v>
          </cell>
          <cell r="N73">
            <v>950</v>
          </cell>
          <cell r="O73">
            <v>718</v>
          </cell>
          <cell r="P73">
            <v>0.5695443645083933</v>
          </cell>
          <cell r="Q73">
            <v>1668</v>
          </cell>
          <cell r="R73">
            <v>969</v>
          </cell>
          <cell r="S73">
            <v>753</v>
          </cell>
          <cell r="T73">
            <v>0.56271777003484325</v>
          </cell>
          <cell r="U73">
            <v>1722</v>
          </cell>
        </row>
        <row r="74">
          <cell r="A74" t="str">
            <v>12</v>
          </cell>
          <cell r="B74">
            <v>511</v>
          </cell>
          <cell r="C74">
            <v>559</v>
          </cell>
          <cell r="D74">
            <v>0.47757009345794393</v>
          </cell>
          <cell r="E74">
            <v>1070</v>
          </cell>
          <cell r="F74">
            <v>410</v>
          </cell>
          <cell r="G74">
            <v>448</v>
          </cell>
          <cell r="H74">
            <v>0.47785547785547783</v>
          </cell>
          <cell r="I74">
            <v>858</v>
          </cell>
          <cell r="J74">
            <v>449</v>
          </cell>
          <cell r="K74">
            <v>447</v>
          </cell>
          <cell r="L74">
            <v>0.5011160714285714</v>
          </cell>
          <cell r="M74">
            <v>896</v>
          </cell>
          <cell r="N74">
            <v>475</v>
          </cell>
          <cell r="O74">
            <v>465</v>
          </cell>
          <cell r="P74">
            <v>0.50531914893617025</v>
          </cell>
          <cell r="Q74">
            <v>940</v>
          </cell>
          <cell r="R74">
            <v>480</v>
          </cell>
          <cell r="S74">
            <v>490</v>
          </cell>
          <cell r="T74">
            <v>0.49484536082474229</v>
          </cell>
          <cell r="U74">
            <v>970</v>
          </cell>
        </row>
        <row r="75">
          <cell r="A75" t="str">
            <v>11</v>
          </cell>
          <cell r="B75">
            <v>359</v>
          </cell>
          <cell r="C75">
            <v>274</v>
          </cell>
          <cell r="D75">
            <v>0.56714060031595581</v>
          </cell>
          <cell r="E75">
            <v>633</v>
          </cell>
          <cell r="F75">
            <v>268</v>
          </cell>
          <cell r="G75">
            <v>184</v>
          </cell>
          <cell r="H75">
            <v>0.59292035398230092</v>
          </cell>
          <cell r="I75">
            <v>452</v>
          </cell>
          <cell r="J75">
            <v>258</v>
          </cell>
          <cell r="K75">
            <v>203</v>
          </cell>
          <cell r="L75">
            <v>0.55965292841648595</v>
          </cell>
          <cell r="M75">
            <v>461</v>
          </cell>
          <cell r="N75">
            <v>266</v>
          </cell>
          <cell r="O75">
            <v>233</v>
          </cell>
          <cell r="P75">
            <v>0.53306613226452904</v>
          </cell>
          <cell r="Q75">
            <v>499</v>
          </cell>
          <cell r="R75">
            <v>293</v>
          </cell>
          <cell r="S75">
            <v>180</v>
          </cell>
          <cell r="T75">
            <v>0.61945031712473575</v>
          </cell>
          <cell r="U75">
            <v>473</v>
          </cell>
        </row>
        <row r="76">
          <cell r="A76" t="str">
            <v>Théologie</v>
          </cell>
          <cell r="B76">
            <v>12</v>
          </cell>
          <cell r="C76">
            <v>13</v>
          </cell>
          <cell r="D76">
            <v>0.48</v>
          </cell>
          <cell r="E76">
            <v>25</v>
          </cell>
          <cell r="F76">
            <v>8</v>
          </cell>
          <cell r="G76">
            <v>17</v>
          </cell>
          <cell r="H76">
            <v>0.32</v>
          </cell>
          <cell r="I76">
            <v>25</v>
          </cell>
          <cell r="J76">
            <v>10</v>
          </cell>
          <cell r="K76">
            <v>14</v>
          </cell>
          <cell r="L76">
            <v>0.41666666666666669</v>
          </cell>
          <cell r="M76">
            <v>24</v>
          </cell>
          <cell r="N76">
            <v>4</v>
          </cell>
          <cell r="O76">
            <v>14</v>
          </cell>
          <cell r="P76">
            <v>0.22222222222222221</v>
          </cell>
          <cell r="Q76">
            <v>18</v>
          </cell>
          <cell r="R76">
            <v>6</v>
          </cell>
          <cell r="S76">
            <v>17</v>
          </cell>
          <cell r="T76">
            <v>0.2608695652173913</v>
          </cell>
          <cell r="U76">
            <v>23</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741</v>
          </cell>
          <cell r="C81">
            <v>869</v>
          </cell>
          <cell r="D81">
            <v>0.46024844720496894</v>
          </cell>
          <cell r="E81">
            <v>1610</v>
          </cell>
          <cell r="F81">
            <v>671</v>
          </cell>
          <cell r="G81">
            <v>740</v>
          </cell>
          <cell r="H81">
            <v>0.4755492558469171</v>
          </cell>
          <cell r="I81">
            <v>1411</v>
          </cell>
          <cell r="J81">
            <v>670</v>
          </cell>
          <cell r="K81">
            <v>823</v>
          </cell>
          <cell r="L81">
            <v>0.44876088412592097</v>
          </cell>
          <cell r="M81">
            <v>1493</v>
          </cell>
          <cell r="N81">
            <v>714</v>
          </cell>
          <cell r="O81">
            <v>838</v>
          </cell>
          <cell r="P81">
            <v>0.46005154639175255</v>
          </cell>
          <cell r="Q81">
            <v>1552</v>
          </cell>
          <cell r="R81">
            <v>731</v>
          </cell>
          <cell r="S81">
            <v>876</v>
          </cell>
          <cell r="T81">
            <v>0.45488487865588051</v>
          </cell>
          <cell r="U81">
            <v>1607</v>
          </cell>
          <cell r="V81">
            <v>7673</v>
          </cell>
        </row>
        <row r="82">
          <cell r="A82" t="str">
            <v>Lettres</v>
          </cell>
          <cell r="B82">
            <v>2351</v>
          </cell>
          <cell r="C82">
            <v>2059</v>
          </cell>
          <cell r="D82">
            <v>0.5331065759637188</v>
          </cell>
          <cell r="E82">
            <v>4410</v>
          </cell>
          <cell r="F82">
            <v>2042</v>
          </cell>
          <cell r="G82">
            <v>1706</v>
          </cell>
          <cell r="H82">
            <v>0.54482390608324438</v>
          </cell>
          <cell r="I82">
            <v>3748</v>
          </cell>
          <cell r="J82">
            <v>2027</v>
          </cell>
          <cell r="K82">
            <v>1721</v>
          </cell>
          <cell r="L82">
            <v>0.54082177161152611</v>
          </cell>
          <cell r="M82">
            <v>3748</v>
          </cell>
          <cell r="N82">
            <v>2256</v>
          </cell>
          <cell r="O82">
            <v>1791</v>
          </cell>
          <cell r="P82">
            <v>0.55744996293550775</v>
          </cell>
          <cell r="Q82">
            <v>4047</v>
          </cell>
          <cell r="R82">
            <v>2270</v>
          </cell>
          <cell r="S82">
            <v>1867</v>
          </cell>
          <cell r="T82">
            <v>0.54870679236161468</v>
          </cell>
          <cell r="U82">
            <v>4137</v>
          </cell>
          <cell r="V82">
            <v>20090</v>
          </cell>
        </row>
        <row r="83">
          <cell r="A83" t="str">
            <v>Pharmacie</v>
          </cell>
          <cell r="B83">
            <v>359</v>
          </cell>
          <cell r="C83">
            <v>274</v>
          </cell>
          <cell r="D83">
            <v>0.56714060031595581</v>
          </cell>
          <cell r="E83">
            <v>633</v>
          </cell>
          <cell r="F83">
            <v>268</v>
          </cell>
          <cell r="G83">
            <v>184</v>
          </cell>
          <cell r="H83">
            <v>0.59292035398230092</v>
          </cell>
          <cell r="I83">
            <v>452</v>
          </cell>
          <cell r="J83">
            <v>258</v>
          </cell>
          <cell r="K83">
            <v>203</v>
          </cell>
          <cell r="L83">
            <v>0.55965292841648595</v>
          </cell>
          <cell r="M83">
            <v>461</v>
          </cell>
          <cell r="N83">
            <v>266</v>
          </cell>
          <cell r="O83">
            <v>233</v>
          </cell>
          <cell r="P83">
            <v>0.53306613226452904</v>
          </cell>
          <cell r="Q83">
            <v>499</v>
          </cell>
          <cell r="R83">
            <v>293</v>
          </cell>
          <cell r="S83">
            <v>180</v>
          </cell>
          <cell r="T83">
            <v>0.61945031712473575</v>
          </cell>
          <cell r="U83">
            <v>473</v>
          </cell>
          <cell r="V83">
            <v>2518</v>
          </cell>
        </row>
        <row r="84">
          <cell r="A84" t="str">
            <v>Sciences</v>
          </cell>
          <cell r="B84">
            <v>2348</v>
          </cell>
          <cell r="C84">
            <v>4114</v>
          </cell>
          <cell r="D84">
            <v>0.36335499845249147</v>
          </cell>
          <cell r="E84">
            <v>6462</v>
          </cell>
          <cell r="F84">
            <v>1982</v>
          </cell>
          <cell r="G84">
            <v>3509</v>
          </cell>
          <cell r="H84">
            <v>0.36095428883627756</v>
          </cell>
          <cell r="I84">
            <v>5491</v>
          </cell>
          <cell r="J84">
            <v>2058</v>
          </cell>
          <cell r="K84">
            <v>3737</v>
          </cell>
          <cell r="L84">
            <v>0.35513373597929249</v>
          </cell>
          <cell r="M84">
            <v>5795</v>
          </cell>
          <cell r="N84">
            <v>1990</v>
          </cell>
          <cell r="O84">
            <v>3520</v>
          </cell>
          <cell r="P84">
            <v>0.36116152450090744</v>
          </cell>
          <cell r="Q84">
            <v>5510</v>
          </cell>
          <cell r="R84">
            <v>2053</v>
          </cell>
          <cell r="S84">
            <v>3647</v>
          </cell>
          <cell r="T84">
            <v>0.3601754385964912</v>
          </cell>
          <cell r="U84">
            <v>5700</v>
          </cell>
          <cell r="V84">
            <v>28958</v>
          </cell>
        </row>
      </sheetData>
      <sheetData sheetId="17">
        <row r="1">
          <cell r="B1">
            <v>2009</v>
          </cell>
          <cell r="E1" t="str">
            <v>Total 2009</v>
          </cell>
          <cell r="F1">
            <v>2010</v>
          </cell>
          <cell r="I1" t="str">
            <v>Total 2010</v>
          </cell>
          <cell r="J1">
            <v>2011</v>
          </cell>
          <cell r="M1" t="str">
            <v>Total 2011</v>
          </cell>
          <cell r="N1">
            <v>2012</v>
          </cell>
          <cell r="Q1" t="str">
            <v>Total 2012</v>
          </cell>
          <cell r="R1">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44</v>
          </cell>
          <cell r="C3">
            <v>48</v>
          </cell>
          <cell r="D3">
            <v>0.47826086956521741</v>
          </cell>
          <cell r="E3">
            <v>92</v>
          </cell>
          <cell r="F3">
            <v>42</v>
          </cell>
          <cell r="G3">
            <v>43</v>
          </cell>
          <cell r="H3">
            <v>0.49411764705882355</v>
          </cell>
          <cell r="I3">
            <v>85</v>
          </cell>
          <cell r="J3">
            <v>55</v>
          </cell>
          <cell r="K3">
            <v>37</v>
          </cell>
          <cell r="L3">
            <v>0.59782608695652173</v>
          </cell>
          <cell r="M3">
            <v>92</v>
          </cell>
          <cell r="N3">
            <v>43</v>
          </cell>
          <cell r="O3">
            <v>40</v>
          </cell>
          <cell r="P3">
            <v>0.51807228915662651</v>
          </cell>
          <cell r="Q3">
            <v>83</v>
          </cell>
          <cell r="R3">
            <v>39</v>
          </cell>
          <cell r="S3">
            <v>31</v>
          </cell>
          <cell r="T3">
            <v>0.55714285714285716</v>
          </cell>
          <cell r="U3">
            <v>70</v>
          </cell>
        </row>
        <row r="4">
          <cell r="A4" t="str">
            <v>02</v>
          </cell>
          <cell r="B4">
            <v>18</v>
          </cell>
          <cell r="C4">
            <v>28</v>
          </cell>
          <cell r="D4">
            <v>0.39130434782608697</v>
          </cell>
          <cell r="E4">
            <v>46</v>
          </cell>
          <cell r="F4">
            <v>29</v>
          </cell>
          <cell r="G4">
            <v>31</v>
          </cell>
          <cell r="H4">
            <v>0.48333333333333334</v>
          </cell>
          <cell r="I4">
            <v>60</v>
          </cell>
          <cell r="J4">
            <v>25</v>
          </cell>
          <cell r="K4">
            <v>23</v>
          </cell>
          <cell r="L4">
            <v>0.52083333333333337</v>
          </cell>
          <cell r="M4">
            <v>48</v>
          </cell>
          <cell r="N4">
            <v>21</v>
          </cell>
          <cell r="O4">
            <v>36</v>
          </cell>
          <cell r="P4">
            <v>0.36842105263157893</v>
          </cell>
          <cell r="Q4">
            <v>57</v>
          </cell>
          <cell r="R4">
            <v>27</v>
          </cell>
          <cell r="S4">
            <v>22</v>
          </cell>
          <cell r="T4">
            <v>0.55102040816326525</v>
          </cell>
          <cell r="U4">
            <v>49</v>
          </cell>
        </row>
        <row r="5">
          <cell r="A5" t="str">
            <v>03</v>
          </cell>
          <cell r="B5">
            <v>11</v>
          </cell>
          <cell r="C5">
            <v>17</v>
          </cell>
          <cell r="D5">
            <v>0.39285714285714285</v>
          </cell>
          <cell r="E5">
            <v>28</v>
          </cell>
          <cell r="F5">
            <v>8</v>
          </cell>
          <cell r="G5">
            <v>5</v>
          </cell>
          <cell r="H5">
            <v>0.61538461538461542</v>
          </cell>
          <cell r="I5">
            <v>13</v>
          </cell>
          <cell r="J5">
            <v>11</v>
          </cell>
          <cell r="K5">
            <v>10</v>
          </cell>
          <cell r="L5">
            <v>0.52380952380952384</v>
          </cell>
          <cell r="M5">
            <v>21</v>
          </cell>
          <cell r="N5">
            <v>7</v>
          </cell>
          <cell r="O5">
            <v>10</v>
          </cell>
          <cell r="P5">
            <v>0.41176470588235292</v>
          </cell>
          <cell r="Q5">
            <v>17</v>
          </cell>
          <cell r="R5">
            <v>6</v>
          </cell>
          <cell r="S5">
            <v>16</v>
          </cell>
          <cell r="T5">
            <v>0.27272727272727271</v>
          </cell>
          <cell r="U5">
            <v>22</v>
          </cell>
        </row>
        <row r="6">
          <cell r="A6" t="str">
            <v>04</v>
          </cell>
          <cell r="B6">
            <v>42</v>
          </cell>
          <cell r="C6">
            <v>59</v>
          </cell>
          <cell r="D6">
            <v>0.41584158415841582</v>
          </cell>
          <cell r="E6">
            <v>101</v>
          </cell>
          <cell r="F6">
            <v>38</v>
          </cell>
          <cell r="G6">
            <v>28</v>
          </cell>
          <cell r="H6">
            <v>0.5757575757575758</v>
          </cell>
          <cell r="I6">
            <v>66</v>
          </cell>
          <cell r="J6">
            <v>55</v>
          </cell>
          <cell r="K6">
            <v>46</v>
          </cell>
          <cell r="L6">
            <v>0.54455445544554459</v>
          </cell>
          <cell r="M6">
            <v>101</v>
          </cell>
          <cell r="N6">
            <v>51</v>
          </cell>
          <cell r="O6">
            <v>54</v>
          </cell>
          <cell r="P6">
            <v>0.48571428571428571</v>
          </cell>
          <cell r="Q6">
            <v>105</v>
          </cell>
          <cell r="R6">
            <v>42</v>
          </cell>
          <cell r="S6">
            <v>58</v>
          </cell>
          <cell r="T6">
            <v>0.42</v>
          </cell>
          <cell r="U6">
            <v>100</v>
          </cell>
        </row>
        <row r="7">
          <cell r="A7" t="str">
            <v>05</v>
          </cell>
          <cell r="B7">
            <v>57</v>
          </cell>
          <cell r="C7">
            <v>74</v>
          </cell>
          <cell r="D7">
            <v>0.4351145038167939</v>
          </cell>
          <cell r="E7">
            <v>131</v>
          </cell>
          <cell r="F7">
            <v>60</v>
          </cell>
          <cell r="G7">
            <v>68</v>
          </cell>
          <cell r="H7">
            <v>0.46875</v>
          </cell>
          <cell r="I7">
            <v>128</v>
          </cell>
          <cell r="J7">
            <v>74</v>
          </cell>
          <cell r="K7">
            <v>99</v>
          </cell>
          <cell r="L7">
            <v>0.4277456647398844</v>
          </cell>
          <cell r="M7">
            <v>173</v>
          </cell>
          <cell r="N7">
            <v>78</v>
          </cell>
          <cell r="O7">
            <v>113</v>
          </cell>
          <cell r="P7">
            <v>0.40837696335078533</v>
          </cell>
          <cell r="Q7">
            <v>191</v>
          </cell>
          <cell r="R7">
            <v>61</v>
          </cell>
          <cell r="S7">
            <v>105</v>
          </cell>
          <cell r="T7">
            <v>0.36746987951807231</v>
          </cell>
          <cell r="U7">
            <v>166</v>
          </cell>
        </row>
        <row r="8">
          <cell r="A8" t="str">
            <v>06</v>
          </cell>
          <cell r="B8">
            <v>92</v>
          </cell>
          <cell r="C8">
            <v>71</v>
          </cell>
          <cell r="D8">
            <v>0.56441717791411039</v>
          </cell>
          <cell r="E8">
            <v>163</v>
          </cell>
          <cell r="F8">
            <v>103</v>
          </cell>
          <cell r="G8">
            <v>77</v>
          </cell>
          <cell r="H8">
            <v>0.57222222222222219</v>
          </cell>
          <cell r="I8">
            <v>180</v>
          </cell>
          <cell r="J8">
            <v>70</v>
          </cell>
          <cell r="K8">
            <v>64</v>
          </cell>
          <cell r="L8">
            <v>0.52238805970149249</v>
          </cell>
          <cell r="M8">
            <v>134</v>
          </cell>
          <cell r="N8">
            <v>87</v>
          </cell>
          <cell r="O8">
            <v>82</v>
          </cell>
          <cell r="P8">
            <v>0.51479289940828399</v>
          </cell>
          <cell r="Q8">
            <v>169</v>
          </cell>
          <cell r="R8">
            <v>106</v>
          </cell>
          <cell r="S8">
            <v>92</v>
          </cell>
          <cell r="T8">
            <v>0.53535353535353536</v>
          </cell>
          <cell r="U8">
            <v>198</v>
          </cell>
        </row>
        <row r="9">
          <cell r="A9" t="str">
            <v>07</v>
          </cell>
          <cell r="B9">
            <v>124</v>
          </cell>
          <cell r="C9">
            <v>67</v>
          </cell>
          <cell r="D9">
            <v>0.64921465968586389</v>
          </cell>
          <cell r="E9">
            <v>191</v>
          </cell>
          <cell r="F9">
            <v>124</v>
          </cell>
          <cell r="G9">
            <v>48</v>
          </cell>
          <cell r="H9">
            <v>0.72093023255813948</v>
          </cell>
          <cell r="I9">
            <v>172</v>
          </cell>
          <cell r="J9">
            <v>101</v>
          </cell>
          <cell r="K9">
            <v>49</v>
          </cell>
          <cell r="L9">
            <v>0.67333333333333334</v>
          </cell>
          <cell r="M9">
            <v>150</v>
          </cell>
          <cell r="N9">
            <v>144</v>
          </cell>
          <cell r="O9">
            <v>47</v>
          </cell>
          <cell r="P9">
            <v>0.75392670157068065</v>
          </cell>
          <cell r="Q9">
            <v>191</v>
          </cell>
          <cell r="R9">
            <v>148</v>
          </cell>
          <cell r="S9">
            <v>55</v>
          </cell>
          <cell r="T9">
            <v>0.72906403940886699</v>
          </cell>
          <cell r="U9">
            <v>203</v>
          </cell>
        </row>
        <row r="10">
          <cell r="A10" t="str">
            <v>08</v>
          </cell>
          <cell r="B10">
            <v>28</v>
          </cell>
          <cell r="C10">
            <v>20</v>
          </cell>
          <cell r="D10">
            <v>0.58333333333333337</v>
          </cell>
          <cell r="E10">
            <v>48</v>
          </cell>
          <cell r="F10">
            <v>32</v>
          </cell>
          <cell r="G10">
            <v>17</v>
          </cell>
          <cell r="H10">
            <v>0.65306122448979587</v>
          </cell>
          <cell r="I10">
            <v>49</v>
          </cell>
          <cell r="J10">
            <v>20</v>
          </cell>
          <cell r="K10">
            <v>16</v>
          </cell>
          <cell r="L10">
            <v>0.55555555555555558</v>
          </cell>
          <cell r="M10">
            <v>36</v>
          </cell>
          <cell r="N10">
            <v>31</v>
          </cell>
          <cell r="O10">
            <v>16</v>
          </cell>
          <cell r="P10">
            <v>0.65957446808510634</v>
          </cell>
          <cell r="Q10">
            <v>47</v>
          </cell>
          <cell r="R10">
            <v>33</v>
          </cell>
          <cell r="S10">
            <v>12</v>
          </cell>
          <cell r="T10">
            <v>0.73333333333333328</v>
          </cell>
          <cell r="U10">
            <v>45</v>
          </cell>
        </row>
        <row r="11">
          <cell r="A11" t="str">
            <v>09</v>
          </cell>
          <cell r="B11">
            <v>102</v>
          </cell>
          <cell r="C11">
            <v>54</v>
          </cell>
          <cell r="D11">
            <v>0.65384615384615385</v>
          </cell>
          <cell r="E11">
            <v>156</v>
          </cell>
          <cell r="F11">
            <v>73</v>
          </cell>
          <cell r="G11">
            <v>35</v>
          </cell>
          <cell r="H11">
            <v>0.67592592592592593</v>
          </cell>
          <cell r="I11">
            <v>108</v>
          </cell>
          <cell r="J11">
            <v>67</v>
          </cell>
          <cell r="K11">
            <v>32</v>
          </cell>
          <cell r="L11">
            <v>0.6767676767676768</v>
          </cell>
          <cell r="M11">
            <v>99</v>
          </cell>
          <cell r="N11">
            <v>103</v>
          </cell>
          <cell r="O11">
            <v>33</v>
          </cell>
          <cell r="P11">
            <v>0.75735294117647056</v>
          </cell>
          <cell r="Q11">
            <v>136</v>
          </cell>
          <cell r="R11">
            <v>89</v>
          </cell>
          <cell r="S11">
            <v>43</v>
          </cell>
          <cell r="T11">
            <v>0.6742424242424242</v>
          </cell>
          <cell r="U11">
            <v>132</v>
          </cell>
        </row>
        <row r="12">
          <cell r="A12" t="str">
            <v>10</v>
          </cell>
          <cell r="B12">
            <v>40</v>
          </cell>
          <cell r="C12">
            <v>19</v>
          </cell>
          <cell r="D12">
            <v>0.67796610169491522</v>
          </cell>
          <cell r="E12">
            <v>59</v>
          </cell>
          <cell r="F12">
            <v>39</v>
          </cell>
          <cell r="G12">
            <v>12</v>
          </cell>
          <cell r="H12">
            <v>0.76470588235294112</v>
          </cell>
          <cell r="I12">
            <v>51</v>
          </cell>
          <cell r="J12">
            <v>31</v>
          </cell>
          <cell r="K12">
            <v>8</v>
          </cell>
          <cell r="L12">
            <v>0.79487179487179482</v>
          </cell>
          <cell r="M12">
            <v>39</v>
          </cell>
          <cell r="N12">
            <v>46</v>
          </cell>
          <cell r="O12">
            <v>17</v>
          </cell>
          <cell r="P12">
            <v>0.73015873015873012</v>
          </cell>
          <cell r="Q12">
            <v>63</v>
          </cell>
          <cell r="R12">
            <v>47</v>
          </cell>
          <cell r="S12">
            <v>21</v>
          </cell>
          <cell r="T12">
            <v>0.69117647058823528</v>
          </cell>
          <cell r="U12">
            <v>68</v>
          </cell>
        </row>
        <row r="13">
          <cell r="A13" t="str">
            <v>11</v>
          </cell>
          <cell r="B13">
            <v>82</v>
          </cell>
          <cell r="C13">
            <v>41</v>
          </cell>
          <cell r="D13">
            <v>0.66666666666666663</v>
          </cell>
          <cell r="E13">
            <v>123</v>
          </cell>
          <cell r="F13">
            <v>85</v>
          </cell>
          <cell r="G13">
            <v>32</v>
          </cell>
          <cell r="H13">
            <v>0.72649572649572647</v>
          </cell>
          <cell r="I13">
            <v>117</v>
          </cell>
          <cell r="J13">
            <v>76</v>
          </cell>
          <cell r="K13">
            <v>37</v>
          </cell>
          <cell r="L13">
            <v>0.67256637168141598</v>
          </cell>
          <cell r="M13">
            <v>113</v>
          </cell>
          <cell r="N13">
            <v>109</v>
          </cell>
          <cell r="O13">
            <v>47</v>
          </cell>
          <cell r="P13">
            <v>0.69871794871794868</v>
          </cell>
          <cell r="Q13">
            <v>156</v>
          </cell>
          <cell r="R13">
            <v>87</v>
          </cell>
          <cell r="S13">
            <v>40</v>
          </cell>
          <cell r="T13">
            <v>0.68503937007874016</v>
          </cell>
          <cell r="U13">
            <v>127</v>
          </cell>
        </row>
        <row r="14">
          <cell r="A14" t="str">
            <v>12</v>
          </cell>
          <cell r="B14">
            <v>36</v>
          </cell>
          <cell r="C14">
            <v>9</v>
          </cell>
          <cell r="D14">
            <v>0.8</v>
          </cell>
          <cell r="E14">
            <v>45</v>
          </cell>
          <cell r="F14">
            <v>23</v>
          </cell>
          <cell r="G14">
            <v>9</v>
          </cell>
          <cell r="H14">
            <v>0.71875</v>
          </cell>
          <cell r="I14">
            <v>32</v>
          </cell>
          <cell r="J14">
            <v>20</v>
          </cell>
          <cell r="K14">
            <v>8</v>
          </cell>
          <cell r="L14">
            <v>0.7142857142857143</v>
          </cell>
          <cell r="M14">
            <v>28</v>
          </cell>
          <cell r="N14">
            <v>30</v>
          </cell>
          <cell r="O14">
            <v>12</v>
          </cell>
          <cell r="P14">
            <v>0.7142857142857143</v>
          </cell>
          <cell r="Q14">
            <v>42</v>
          </cell>
          <cell r="R14">
            <v>22</v>
          </cell>
          <cell r="S14">
            <v>11</v>
          </cell>
          <cell r="T14">
            <v>0.66666666666666663</v>
          </cell>
          <cell r="U14">
            <v>33</v>
          </cell>
        </row>
        <row r="15">
          <cell r="A15" t="str">
            <v>13</v>
          </cell>
          <cell r="B15">
            <v>22</v>
          </cell>
          <cell r="C15">
            <v>12</v>
          </cell>
          <cell r="D15">
            <v>0.6470588235294118</v>
          </cell>
          <cell r="E15">
            <v>34</v>
          </cell>
          <cell r="F15">
            <v>17</v>
          </cell>
          <cell r="G15">
            <v>7</v>
          </cell>
          <cell r="H15">
            <v>0.70833333333333337</v>
          </cell>
          <cell r="I15">
            <v>24</v>
          </cell>
          <cell r="J15">
            <v>20</v>
          </cell>
          <cell r="K15">
            <v>5</v>
          </cell>
          <cell r="L15">
            <v>0.8</v>
          </cell>
          <cell r="M15">
            <v>25</v>
          </cell>
          <cell r="N15">
            <v>22</v>
          </cell>
          <cell r="O15">
            <v>3</v>
          </cell>
          <cell r="P15">
            <v>0.88</v>
          </cell>
          <cell r="Q15">
            <v>25</v>
          </cell>
          <cell r="R15">
            <v>18</v>
          </cell>
          <cell r="S15">
            <v>5</v>
          </cell>
          <cell r="T15">
            <v>0.78260869565217395</v>
          </cell>
          <cell r="U15">
            <v>23</v>
          </cell>
        </row>
        <row r="16">
          <cell r="A16" t="str">
            <v>14</v>
          </cell>
          <cell r="B16">
            <v>75</v>
          </cell>
          <cell r="C16">
            <v>26</v>
          </cell>
          <cell r="D16">
            <v>0.74257425742574257</v>
          </cell>
          <cell r="E16">
            <v>101</v>
          </cell>
          <cell r="F16">
            <v>62</v>
          </cell>
          <cell r="G16">
            <v>23</v>
          </cell>
          <cell r="H16">
            <v>0.72941176470588232</v>
          </cell>
          <cell r="I16">
            <v>85</v>
          </cell>
          <cell r="J16">
            <v>71</v>
          </cell>
          <cell r="K16">
            <v>27</v>
          </cell>
          <cell r="L16">
            <v>0.72448979591836737</v>
          </cell>
          <cell r="M16">
            <v>98</v>
          </cell>
          <cell r="N16">
            <v>86</v>
          </cell>
          <cell r="O16">
            <v>34</v>
          </cell>
          <cell r="P16">
            <v>0.71666666666666667</v>
          </cell>
          <cell r="Q16">
            <v>120</v>
          </cell>
          <cell r="R16">
            <v>92</v>
          </cell>
          <cell r="S16">
            <v>35</v>
          </cell>
          <cell r="T16">
            <v>0.72440944881889768</v>
          </cell>
          <cell r="U16">
            <v>127</v>
          </cell>
        </row>
        <row r="17">
          <cell r="A17" t="str">
            <v>15</v>
          </cell>
          <cell r="B17">
            <v>48</v>
          </cell>
          <cell r="C17">
            <v>40</v>
          </cell>
          <cell r="D17">
            <v>0.54545454545454541</v>
          </cell>
          <cell r="E17">
            <v>88</v>
          </cell>
          <cell r="F17">
            <v>36</v>
          </cell>
          <cell r="G17">
            <v>27</v>
          </cell>
          <cell r="H17">
            <v>0.5714285714285714</v>
          </cell>
          <cell r="I17">
            <v>63</v>
          </cell>
          <cell r="J17">
            <v>34</v>
          </cell>
          <cell r="K17">
            <v>29</v>
          </cell>
          <cell r="L17">
            <v>0.53968253968253965</v>
          </cell>
          <cell r="M17">
            <v>63</v>
          </cell>
          <cell r="N17">
            <v>49</v>
          </cell>
          <cell r="O17">
            <v>24</v>
          </cell>
          <cell r="P17">
            <v>0.67123287671232879</v>
          </cell>
          <cell r="Q17">
            <v>73</v>
          </cell>
          <cell r="R17">
            <v>55</v>
          </cell>
          <cell r="S17">
            <v>45</v>
          </cell>
          <cell r="T17">
            <v>0.55000000000000004</v>
          </cell>
          <cell r="U17">
            <v>100</v>
          </cell>
        </row>
        <row r="18">
          <cell r="A18" t="str">
            <v>16</v>
          </cell>
          <cell r="B18">
            <v>91</v>
          </cell>
          <cell r="C18">
            <v>50</v>
          </cell>
          <cell r="D18">
            <v>0.64539007092198586</v>
          </cell>
          <cell r="E18">
            <v>141</v>
          </cell>
          <cell r="F18">
            <v>64</v>
          </cell>
          <cell r="G18">
            <v>44</v>
          </cell>
          <cell r="H18">
            <v>0.59259259259259256</v>
          </cell>
          <cell r="I18">
            <v>108</v>
          </cell>
          <cell r="J18">
            <v>72</v>
          </cell>
          <cell r="K18">
            <v>41</v>
          </cell>
          <cell r="L18">
            <v>0.63716814159292035</v>
          </cell>
          <cell r="M18">
            <v>113</v>
          </cell>
          <cell r="N18">
            <v>90</v>
          </cell>
          <cell r="O18">
            <v>47</v>
          </cell>
          <cell r="P18">
            <v>0.65693430656934304</v>
          </cell>
          <cell r="Q18">
            <v>137</v>
          </cell>
          <cell r="R18">
            <v>101</v>
          </cell>
          <cell r="S18">
            <v>63</v>
          </cell>
          <cell r="T18">
            <v>0.61585365853658536</v>
          </cell>
          <cell r="U18">
            <v>164</v>
          </cell>
        </row>
        <row r="19">
          <cell r="A19" t="str">
            <v>17</v>
          </cell>
          <cell r="B19">
            <v>40</v>
          </cell>
          <cell r="C19">
            <v>71</v>
          </cell>
          <cell r="D19">
            <v>0.36036036036036034</v>
          </cell>
          <cell r="E19">
            <v>111</v>
          </cell>
          <cell r="F19">
            <v>48</v>
          </cell>
          <cell r="G19">
            <v>66</v>
          </cell>
          <cell r="H19">
            <v>0.42105263157894735</v>
          </cell>
          <cell r="I19">
            <v>114</v>
          </cell>
          <cell r="J19">
            <v>43</v>
          </cell>
          <cell r="K19">
            <v>86</v>
          </cell>
          <cell r="L19">
            <v>0.33333333333333331</v>
          </cell>
          <cell r="M19">
            <v>129</v>
          </cell>
          <cell r="N19">
            <v>51</v>
          </cell>
          <cell r="O19">
            <v>107</v>
          </cell>
          <cell r="P19">
            <v>0.32278481012658228</v>
          </cell>
          <cell r="Q19">
            <v>158</v>
          </cell>
          <cell r="R19">
            <v>60</v>
          </cell>
          <cell r="S19">
            <v>108</v>
          </cell>
          <cell r="T19">
            <v>0.35714285714285715</v>
          </cell>
          <cell r="U19">
            <v>168</v>
          </cell>
        </row>
        <row r="20">
          <cell r="A20" t="str">
            <v>18</v>
          </cell>
          <cell r="B20">
            <v>114</v>
          </cell>
          <cell r="C20">
            <v>85</v>
          </cell>
          <cell r="D20">
            <v>0.57286432160804024</v>
          </cell>
          <cell r="E20">
            <v>199</v>
          </cell>
          <cell r="F20">
            <v>98</v>
          </cell>
          <cell r="G20">
            <v>55</v>
          </cell>
          <cell r="H20">
            <v>0.64052287581699341</v>
          </cell>
          <cell r="I20">
            <v>153</v>
          </cell>
          <cell r="J20">
            <v>107</v>
          </cell>
          <cell r="K20">
            <v>94</v>
          </cell>
          <cell r="L20">
            <v>0.53233830845771146</v>
          </cell>
          <cell r="M20">
            <v>201</v>
          </cell>
          <cell r="N20">
            <v>105</v>
          </cell>
          <cell r="O20">
            <v>75</v>
          </cell>
          <cell r="P20">
            <v>0.58333333333333337</v>
          </cell>
          <cell r="Q20">
            <v>180</v>
          </cell>
          <cell r="R20">
            <v>102</v>
          </cell>
          <cell r="S20">
            <v>86</v>
          </cell>
          <cell r="T20">
            <v>0.54255319148936165</v>
          </cell>
          <cell r="U20">
            <v>188</v>
          </cell>
        </row>
        <row r="21">
          <cell r="A21" t="str">
            <v>19</v>
          </cell>
          <cell r="B21">
            <v>135</v>
          </cell>
          <cell r="C21">
            <v>129</v>
          </cell>
          <cell r="D21">
            <v>0.51136363636363635</v>
          </cell>
          <cell r="E21">
            <v>264</v>
          </cell>
          <cell r="F21">
            <v>124</v>
          </cell>
          <cell r="G21">
            <v>97</v>
          </cell>
          <cell r="H21">
            <v>0.56108597285067874</v>
          </cell>
          <cell r="I21">
            <v>221</v>
          </cell>
          <cell r="J21">
            <v>125</v>
          </cell>
          <cell r="K21">
            <v>112</v>
          </cell>
          <cell r="L21">
            <v>0.52742616033755274</v>
          </cell>
          <cell r="M21">
            <v>237</v>
          </cell>
          <cell r="N21">
            <v>125</v>
          </cell>
          <cell r="O21">
            <v>92</v>
          </cell>
          <cell r="P21">
            <v>0.57603686635944695</v>
          </cell>
          <cell r="Q21">
            <v>217</v>
          </cell>
          <cell r="R21">
            <v>127</v>
          </cell>
          <cell r="S21">
            <v>94</v>
          </cell>
          <cell r="T21">
            <v>0.57466063348416285</v>
          </cell>
          <cell r="U21">
            <v>221</v>
          </cell>
        </row>
        <row r="22">
          <cell r="A22" t="str">
            <v>20</v>
          </cell>
          <cell r="B22">
            <v>68</v>
          </cell>
          <cell r="C22">
            <v>51</v>
          </cell>
          <cell r="D22">
            <v>0.5714285714285714</v>
          </cell>
          <cell r="E22">
            <v>119</v>
          </cell>
          <cell r="F22">
            <v>71</v>
          </cell>
          <cell r="G22">
            <v>55</v>
          </cell>
          <cell r="H22">
            <v>0.56349206349206349</v>
          </cell>
          <cell r="I22">
            <v>126</v>
          </cell>
          <cell r="J22">
            <v>72</v>
          </cell>
          <cell r="K22">
            <v>39</v>
          </cell>
          <cell r="L22">
            <v>0.64864864864864868</v>
          </cell>
          <cell r="M22">
            <v>111</v>
          </cell>
          <cell r="N22">
            <v>82</v>
          </cell>
          <cell r="O22">
            <v>48</v>
          </cell>
          <cell r="P22">
            <v>0.63076923076923075</v>
          </cell>
          <cell r="Q22">
            <v>130</v>
          </cell>
          <cell r="R22">
            <v>83</v>
          </cell>
          <cell r="S22">
            <v>53</v>
          </cell>
          <cell r="T22">
            <v>0.61029411764705888</v>
          </cell>
          <cell r="U22">
            <v>136</v>
          </cell>
        </row>
        <row r="23">
          <cell r="A23" t="str">
            <v>21</v>
          </cell>
          <cell r="B23">
            <v>79</v>
          </cell>
          <cell r="C23">
            <v>79</v>
          </cell>
          <cell r="D23">
            <v>0.5</v>
          </cell>
          <cell r="E23">
            <v>158</v>
          </cell>
          <cell r="F23">
            <v>87</v>
          </cell>
          <cell r="G23">
            <v>59</v>
          </cell>
          <cell r="H23">
            <v>0.59589041095890416</v>
          </cell>
          <cell r="I23">
            <v>146</v>
          </cell>
          <cell r="J23">
            <v>67</v>
          </cell>
          <cell r="K23">
            <v>64</v>
          </cell>
          <cell r="L23">
            <v>0.51145038167938928</v>
          </cell>
          <cell r="M23">
            <v>131</v>
          </cell>
          <cell r="N23">
            <v>85</v>
          </cell>
          <cell r="O23">
            <v>51</v>
          </cell>
          <cell r="P23">
            <v>0.625</v>
          </cell>
          <cell r="Q23">
            <v>136</v>
          </cell>
          <cell r="R23">
            <v>75</v>
          </cell>
          <cell r="S23">
            <v>59</v>
          </cell>
          <cell r="T23">
            <v>0.55970149253731338</v>
          </cell>
          <cell r="U23">
            <v>134</v>
          </cell>
        </row>
        <row r="24">
          <cell r="A24" t="str">
            <v>22</v>
          </cell>
          <cell r="B24">
            <v>154</v>
          </cell>
          <cell r="C24">
            <v>160</v>
          </cell>
          <cell r="D24">
            <v>0.49044585987261147</v>
          </cell>
          <cell r="E24">
            <v>314</v>
          </cell>
          <cell r="F24">
            <v>116</v>
          </cell>
          <cell r="G24">
            <v>117</v>
          </cell>
          <cell r="H24">
            <v>0.4978540772532189</v>
          </cell>
          <cell r="I24">
            <v>233</v>
          </cell>
          <cell r="J24">
            <v>136</v>
          </cell>
          <cell r="K24">
            <v>155</v>
          </cell>
          <cell r="L24">
            <v>0.46735395189003437</v>
          </cell>
          <cell r="M24">
            <v>291</v>
          </cell>
          <cell r="N24">
            <v>152</v>
          </cell>
          <cell r="O24">
            <v>169</v>
          </cell>
          <cell r="P24">
            <v>0.4735202492211838</v>
          </cell>
          <cell r="Q24">
            <v>321</v>
          </cell>
          <cell r="R24">
            <v>143</v>
          </cell>
          <cell r="S24">
            <v>176</v>
          </cell>
          <cell r="T24">
            <v>0.44827586206896552</v>
          </cell>
          <cell r="U24">
            <v>319</v>
          </cell>
        </row>
        <row r="25">
          <cell r="A25" t="str">
            <v>23</v>
          </cell>
          <cell r="B25">
            <v>52</v>
          </cell>
          <cell r="C25">
            <v>84</v>
          </cell>
          <cell r="D25">
            <v>0.38235294117647056</v>
          </cell>
          <cell r="E25">
            <v>136</v>
          </cell>
          <cell r="F25">
            <v>60</v>
          </cell>
          <cell r="G25">
            <v>72</v>
          </cell>
          <cell r="H25">
            <v>0.45454545454545453</v>
          </cell>
          <cell r="I25">
            <v>132</v>
          </cell>
          <cell r="J25">
            <v>64</v>
          </cell>
          <cell r="K25">
            <v>66</v>
          </cell>
          <cell r="L25">
            <v>0.49230769230769234</v>
          </cell>
          <cell r="M25">
            <v>130</v>
          </cell>
          <cell r="N25">
            <v>63</v>
          </cell>
          <cell r="O25">
            <v>61</v>
          </cell>
          <cell r="P25">
            <v>0.50806451612903225</v>
          </cell>
          <cell r="Q25">
            <v>124</v>
          </cell>
          <cell r="R25">
            <v>74</v>
          </cell>
          <cell r="S25">
            <v>69</v>
          </cell>
          <cell r="T25">
            <v>0.5174825174825175</v>
          </cell>
          <cell r="U25">
            <v>143</v>
          </cell>
        </row>
        <row r="26">
          <cell r="A26" t="str">
            <v>24</v>
          </cell>
          <cell r="B26">
            <v>43</v>
          </cell>
          <cell r="C26">
            <v>31</v>
          </cell>
          <cell r="D26">
            <v>0.58108108108108103</v>
          </cell>
          <cell r="E26">
            <v>74</v>
          </cell>
          <cell r="F26">
            <v>38</v>
          </cell>
          <cell r="G26">
            <v>39</v>
          </cell>
          <cell r="H26">
            <v>0.4935064935064935</v>
          </cell>
          <cell r="I26">
            <v>77</v>
          </cell>
          <cell r="J26">
            <v>47</v>
          </cell>
          <cell r="K26">
            <v>28</v>
          </cell>
          <cell r="L26">
            <v>0.62666666666666671</v>
          </cell>
          <cell r="M26">
            <v>75</v>
          </cell>
          <cell r="N26">
            <v>32</v>
          </cell>
          <cell r="O26">
            <v>26</v>
          </cell>
          <cell r="P26">
            <v>0.55172413793103448</v>
          </cell>
          <cell r="Q26">
            <v>58</v>
          </cell>
          <cell r="R26">
            <v>33</v>
          </cell>
          <cell r="S26">
            <v>34</v>
          </cell>
          <cell r="T26">
            <v>0.4925373134328358</v>
          </cell>
          <cell r="U26">
            <v>67</v>
          </cell>
        </row>
        <row r="27">
          <cell r="A27" t="str">
            <v>25</v>
          </cell>
          <cell r="B27">
            <v>46</v>
          </cell>
          <cell r="C27">
            <v>203</v>
          </cell>
          <cell r="D27">
            <v>0.18473895582329317</v>
          </cell>
          <cell r="E27">
            <v>249</v>
          </cell>
          <cell r="F27">
            <v>49</v>
          </cell>
          <cell r="G27">
            <v>158</v>
          </cell>
          <cell r="H27">
            <v>0.23671497584541062</v>
          </cell>
          <cell r="I27">
            <v>207</v>
          </cell>
          <cell r="J27">
            <v>38</v>
          </cell>
          <cell r="K27">
            <v>163</v>
          </cell>
          <cell r="L27">
            <v>0.1890547263681592</v>
          </cell>
          <cell r="M27">
            <v>201</v>
          </cell>
          <cell r="N27">
            <v>51</v>
          </cell>
          <cell r="O27">
            <v>172</v>
          </cell>
          <cell r="P27">
            <v>0.22869955156950672</v>
          </cell>
          <cell r="Q27">
            <v>223</v>
          </cell>
          <cell r="R27">
            <v>42</v>
          </cell>
          <cell r="S27">
            <v>200</v>
          </cell>
          <cell r="T27">
            <v>0.17355371900826447</v>
          </cell>
          <cell r="U27">
            <v>242</v>
          </cell>
        </row>
        <row r="28">
          <cell r="A28" t="str">
            <v>26</v>
          </cell>
          <cell r="B28">
            <v>77</v>
          </cell>
          <cell r="C28">
            <v>179</v>
          </cell>
          <cell r="D28">
            <v>0.30078125</v>
          </cell>
          <cell r="E28">
            <v>256</v>
          </cell>
          <cell r="F28">
            <v>65</v>
          </cell>
          <cell r="G28">
            <v>186</v>
          </cell>
          <cell r="H28">
            <v>0.25896414342629481</v>
          </cell>
          <cell r="I28">
            <v>251</v>
          </cell>
          <cell r="J28">
            <v>78</v>
          </cell>
          <cell r="K28">
            <v>211</v>
          </cell>
          <cell r="L28">
            <v>0.26989619377162632</v>
          </cell>
          <cell r="M28">
            <v>289</v>
          </cell>
          <cell r="N28">
            <v>79</v>
          </cell>
          <cell r="O28">
            <v>192</v>
          </cell>
          <cell r="P28">
            <v>0.29151291512915128</v>
          </cell>
          <cell r="Q28">
            <v>271</v>
          </cell>
          <cell r="R28">
            <v>72</v>
          </cell>
          <cell r="S28">
            <v>218</v>
          </cell>
          <cell r="T28">
            <v>0.24827586206896551</v>
          </cell>
          <cell r="U28">
            <v>290</v>
          </cell>
        </row>
        <row r="29">
          <cell r="A29" t="str">
            <v>27</v>
          </cell>
          <cell r="B29">
            <v>100</v>
          </cell>
          <cell r="C29">
            <v>366</v>
          </cell>
          <cell r="D29">
            <v>0.21459227467811159</v>
          </cell>
          <cell r="E29">
            <v>466</v>
          </cell>
          <cell r="F29">
            <v>116</v>
          </cell>
          <cell r="G29">
            <v>324</v>
          </cell>
          <cell r="H29">
            <v>0.26363636363636361</v>
          </cell>
          <cell r="I29">
            <v>440</v>
          </cell>
          <cell r="J29">
            <v>92</v>
          </cell>
          <cell r="K29">
            <v>358</v>
          </cell>
          <cell r="L29">
            <v>0.20444444444444446</v>
          </cell>
          <cell r="M29">
            <v>450</v>
          </cell>
          <cell r="N29">
            <v>90</v>
          </cell>
          <cell r="O29">
            <v>360</v>
          </cell>
          <cell r="P29">
            <v>0.2</v>
          </cell>
          <cell r="Q29">
            <v>450</v>
          </cell>
          <cell r="R29">
            <v>102</v>
          </cell>
          <cell r="S29">
            <v>347</v>
          </cell>
          <cell r="T29">
            <v>0.22717149220489977</v>
          </cell>
          <cell r="U29">
            <v>449</v>
          </cell>
        </row>
        <row r="30">
          <cell r="A30" t="str">
            <v>28</v>
          </cell>
          <cell r="B30">
            <v>120</v>
          </cell>
          <cell r="C30">
            <v>253</v>
          </cell>
          <cell r="D30">
            <v>0.32171581769436997</v>
          </cell>
          <cell r="E30">
            <v>373</v>
          </cell>
          <cell r="F30">
            <v>72</v>
          </cell>
          <cell r="G30">
            <v>220</v>
          </cell>
          <cell r="H30">
            <v>0.24657534246575341</v>
          </cell>
          <cell r="I30">
            <v>292</v>
          </cell>
          <cell r="J30">
            <v>96</v>
          </cell>
          <cell r="K30">
            <v>239</v>
          </cell>
          <cell r="L30">
            <v>0.28656716417910449</v>
          </cell>
          <cell r="M30">
            <v>335</v>
          </cell>
          <cell r="N30">
            <v>78</v>
          </cell>
          <cell r="O30">
            <v>244</v>
          </cell>
          <cell r="P30">
            <v>0.24223602484472051</v>
          </cell>
          <cell r="Q30">
            <v>322</v>
          </cell>
          <cell r="R30">
            <v>83</v>
          </cell>
          <cell r="S30">
            <v>231</v>
          </cell>
          <cell r="T30">
            <v>0.2643312101910828</v>
          </cell>
          <cell r="U30">
            <v>314</v>
          </cell>
        </row>
        <row r="31">
          <cell r="A31" t="str">
            <v>29</v>
          </cell>
          <cell r="B31">
            <v>24</v>
          </cell>
          <cell r="C31">
            <v>93</v>
          </cell>
          <cell r="D31">
            <v>0.20512820512820512</v>
          </cell>
          <cell r="E31">
            <v>117</v>
          </cell>
          <cell r="F31">
            <v>27</v>
          </cell>
          <cell r="G31">
            <v>72</v>
          </cell>
          <cell r="H31">
            <v>0.27272727272727271</v>
          </cell>
          <cell r="I31">
            <v>99</v>
          </cell>
          <cell r="J31">
            <v>27</v>
          </cell>
          <cell r="K31">
            <v>96</v>
          </cell>
          <cell r="L31">
            <v>0.21951219512195122</v>
          </cell>
          <cell r="M31">
            <v>123</v>
          </cell>
          <cell r="N31">
            <v>29</v>
          </cell>
          <cell r="O31">
            <v>82</v>
          </cell>
          <cell r="P31">
            <v>0.26126126126126126</v>
          </cell>
          <cell r="Q31">
            <v>111</v>
          </cell>
          <cell r="R31">
            <v>23</v>
          </cell>
          <cell r="S31">
            <v>83</v>
          </cell>
          <cell r="T31">
            <v>0.21698113207547171</v>
          </cell>
          <cell r="U31">
            <v>106</v>
          </cell>
        </row>
        <row r="32">
          <cell r="A32" t="str">
            <v>30</v>
          </cell>
          <cell r="B32">
            <v>65</v>
          </cell>
          <cell r="C32">
            <v>167</v>
          </cell>
          <cell r="D32">
            <v>0.28017241379310343</v>
          </cell>
          <cell r="E32">
            <v>232</v>
          </cell>
          <cell r="F32">
            <v>39</v>
          </cell>
          <cell r="G32">
            <v>129</v>
          </cell>
          <cell r="H32">
            <v>0.23214285714285715</v>
          </cell>
          <cell r="I32">
            <v>168</v>
          </cell>
          <cell r="J32">
            <v>42</v>
          </cell>
          <cell r="K32">
            <v>156</v>
          </cell>
          <cell r="L32">
            <v>0.21212121212121213</v>
          </cell>
          <cell r="M32">
            <v>198</v>
          </cell>
          <cell r="N32">
            <v>44</v>
          </cell>
          <cell r="O32">
            <v>141</v>
          </cell>
          <cell r="P32">
            <v>0.23783783783783785</v>
          </cell>
          <cell r="Q32">
            <v>185</v>
          </cell>
          <cell r="R32">
            <v>55</v>
          </cell>
          <cell r="S32">
            <v>135</v>
          </cell>
          <cell r="T32">
            <v>0.28947368421052633</v>
          </cell>
          <cell r="U32">
            <v>190</v>
          </cell>
        </row>
        <row r="33">
          <cell r="A33" t="str">
            <v>31</v>
          </cell>
          <cell r="B33">
            <v>129</v>
          </cell>
          <cell r="C33">
            <v>165</v>
          </cell>
          <cell r="D33">
            <v>0.43877551020408162</v>
          </cell>
          <cell r="E33">
            <v>294</v>
          </cell>
          <cell r="F33">
            <v>112</v>
          </cell>
          <cell r="G33">
            <v>152</v>
          </cell>
          <cell r="H33">
            <v>0.42424242424242425</v>
          </cell>
          <cell r="I33">
            <v>264</v>
          </cell>
          <cell r="J33">
            <v>112</v>
          </cell>
          <cell r="K33">
            <v>144</v>
          </cell>
          <cell r="L33">
            <v>0.4375</v>
          </cell>
          <cell r="M33">
            <v>256</v>
          </cell>
          <cell r="N33">
            <v>134</v>
          </cell>
          <cell r="O33">
            <v>209</v>
          </cell>
          <cell r="P33">
            <v>0.39067055393586003</v>
          </cell>
          <cell r="Q33">
            <v>343</v>
          </cell>
          <cell r="R33">
            <v>113</v>
          </cell>
          <cell r="S33">
            <v>148</v>
          </cell>
          <cell r="T33">
            <v>0.43295019157088122</v>
          </cell>
          <cell r="U33">
            <v>261</v>
          </cell>
        </row>
        <row r="34">
          <cell r="A34" t="str">
            <v>32</v>
          </cell>
          <cell r="B34">
            <v>118</v>
          </cell>
          <cell r="C34">
            <v>160</v>
          </cell>
          <cell r="D34">
            <v>0.42446043165467628</v>
          </cell>
          <cell r="E34">
            <v>278</v>
          </cell>
          <cell r="F34">
            <v>123</v>
          </cell>
          <cell r="G34">
            <v>174</v>
          </cell>
          <cell r="H34">
            <v>0.41414141414141414</v>
          </cell>
          <cell r="I34">
            <v>297</v>
          </cell>
          <cell r="J34">
            <v>128</v>
          </cell>
          <cell r="K34">
            <v>152</v>
          </cell>
          <cell r="L34">
            <v>0.45714285714285713</v>
          </cell>
          <cell r="M34">
            <v>280</v>
          </cell>
          <cell r="N34">
            <v>109</v>
          </cell>
          <cell r="O34">
            <v>189</v>
          </cell>
          <cell r="P34">
            <v>0.36577181208053694</v>
          </cell>
          <cell r="Q34">
            <v>298</v>
          </cell>
          <cell r="R34">
            <v>96</v>
          </cell>
          <cell r="S34">
            <v>139</v>
          </cell>
          <cell r="T34">
            <v>0.40851063829787232</v>
          </cell>
          <cell r="U34">
            <v>235</v>
          </cell>
        </row>
        <row r="35">
          <cell r="A35" t="str">
            <v>33</v>
          </cell>
          <cell r="B35">
            <v>128</v>
          </cell>
          <cell r="C35">
            <v>176</v>
          </cell>
          <cell r="D35">
            <v>0.42105263157894735</v>
          </cell>
          <cell r="E35">
            <v>304</v>
          </cell>
          <cell r="F35">
            <v>104</v>
          </cell>
          <cell r="G35">
            <v>147</v>
          </cell>
          <cell r="H35">
            <v>0.41434262948207173</v>
          </cell>
          <cell r="I35">
            <v>251</v>
          </cell>
          <cell r="J35">
            <v>100</v>
          </cell>
          <cell r="K35">
            <v>128</v>
          </cell>
          <cell r="L35">
            <v>0.43859649122807015</v>
          </cell>
          <cell r="M35">
            <v>228</v>
          </cell>
          <cell r="N35">
            <v>93</v>
          </cell>
          <cell r="O35">
            <v>141</v>
          </cell>
          <cell r="P35">
            <v>0.39743589743589741</v>
          </cell>
          <cell r="Q35">
            <v>234</v>
          </cell>
          <cell r="R35">
            <v>98</v>
          </cell>
          <cell r="S35">
            <v>140</v>
          </cell>
          <cell r="T35">
            <v>0.41176470588235292</v>
          </cell>
          <cell r="U35">
            <v>238</v>
          </cell>
        </row>
        <row r="36">
          <cell r="A36" t="str">
            <v>34</v>
          </cell>
          <cell r="B36">
            <v>24</v>
          </cell>
          <cell r="C36">
            <v>97</v>
          </cell>
          <cell r="D36">
            <v>0.19834710743801653</v>
          </cell>
          <cell r="E36">
            <v>121</v>
          </cell>
          <cell r="F36">
            <v>13</v>
          </cell>
          <cell r="G36">
            <v>39</v>
          </cell>
          <cell r="H36">
            <v>0.25</v>
          </cell>
          <cell r="I36">
            <v>52</v>
          </cell>
          <cell r="J36">
            <v>20</v>
          </cell>
          <cell r="K36">
            <v>58</v>
          </cell>
          <cell r="L36">
            <v>0.25641025641025639</v>
          </cell>
          <cell r="M36">
            <v>78</v>
          </cell>
          <cell r="N36">
            <v>24</v>
          </cell>
          <cell r="O36">
            <v>37</v>
          </cell>
          <cell r="P36">
            <v>0.39344262295081966</v>
          </cell>
          <cell r="Q36">
            <v>61</v>
          </cell>
          <cell r="R36">
            <v>27</v>
          </cell>
          <cell r="S36">
            <v>65</v>
          </cell>
          <cell r="T36">
            <v>0.29347826086956524</v>
          </cell>
          <cell r="U36">
            <v>92</v>
          </cell>
        </row>
        <row r="37">
          <cell r="A37" t="str">
            <v>35</v>
          </cell>
          <cell r="B37">
            <v>55</v>
          </cell>
          <cell r="C37">
            <v>86</v>
          </cell>
          <cell r="D37">
            <v>0.39007092198581561</v>
          </cell>
          <cell r="E37">
            <v>141</v>
          </cell>
          <cell r="F37">
            <v>46</v>
          </cell>
          <cell r="G37">
            <v>75</v>
          </cell>
          <cell r="H37">
            <v>0.38016528925619836</v>
          </cell>
          <cell r="I37">
            <v>121</v>
          </cell>
          <cell r="J37">
            <v>57</v>
          </cell>
          <cell r="K37">
            <v>95</v>
          </cell>
          <cell r="L37">
            <v>0.375</v>
          </cell>
          <cell r="M37">
            <v>152</v>
          </cell>
          <cell r="N37">
            <v>69</v>
          </cell>
          <cell r="O37">
            <v>101</v>
          </cell>
          <cell r="P37">
            <v>0.40588235294117647</v>
          </cell>
          <cell r="Q37">
            <v>170</v>
          </cell>
          <cell r="R37">
            <v>65</v>
          </cell>
          <cell r="S37">
            <v>70</v>
          </cell>
          <cell r="T37">
            <v>0.48148148148148145</v>
          </cell>
          <cell r="U37">
            <v>135</v>
          </cell>
        </row>
        <row r="38">
          <cell r="A38" t="str">
            <v>36</v>
          </cell>
          <cell r="B38">
            <v>53</v>
          </cell>
          <cell r="C38">
            <v>75</v>
          </cell>
          <cell r="D38">
            <v>0.4140625</v>
          </cell>
          <cell r="E38">
            <v>128</v>
          </cell>
          <cell r="F38">
            <v>60</v>
          </cell>
          <cell r="G38">
            <v>83</v>
          </cell>
          <cell r="H38">
            <v>0.41958041958041958</v>
          </cell>
          <cell r="I38">
            <v>143</v>
          </cell>
          <cell r="J38">
            <v>68</v>
          </cell>
          <cell r="K38">
            <v>101</v>
          </cell>
          <cell r="L38">
            <v>0.40236686390532544</v>
          </cell>
          <cell r="M38">
            <v>169</v>
          </cell>
          <cell r="N38">
            <v>62</v>
          </cell>
          <cell r="O38">
            <v>99</v>
          </cell>
          <cell r="P38">
            <v>0.38509316770186336</v>
          </cell>
          <cell r="Q38">
            <v>161</v>
          </cell>
          <cell r="R38">
            <v>78</v>
          </cell>
          <cell r="S38">
            <v>87</v>
          </cell>
          <cell r="T38">
            <v>0.47272727272727272</v>
          </cell>
          <cell r="U38">
            <v>165</v>
          </cell>
        </row>
        <row r="39">
          <cell r="A39" t="str">
            <v>37</v>
          </cell>
          <cell r="B39">
            <v>34</v>
          </cell>
          <cell r="C39">
            <v>59</v>
          </cell>
          <cell r="D39">
            <v>0.36559139784946237</v>
          </cell>
          <cell r="E39">
            <v>93</v>
          </cell>
          <cell r="F39">
            <v>25</v>
          </cell>
          <cell r="G39">
            <v>37</v>
          </cell>
          <cell r="H39">
            <v>0.40322580645161288</v>
          </cell>
          <cell r="I39">
            <v>62</v>
          </cell>
          <cell r="J39">
            <v>28</v>
          </cell>
          <cell r="K39">
            <v>42</v>
          </cell>
          <cell r="L39">
            <v>0.4</v>
          </cell>
          <cell r="M39">
            <v>70</v>
          </cell>
          <cell r="N39">
            <v>29</v>
          </cell>
          <cell r="O39">
            <v>47</v>
          </cell>
          <cell r="P39">
            <v>0.38157894736842107</v>
          </cell>
          <cell r="Q39">
            <v>76</v>
          </cell>
          <cell r="R39">
            <v>28</v>
          </cell>
          <cell r="S39">
            <v>43</v>
          </cell>
          <cell r="T39">
            <v>0.39436619718309857</v>
          </cell>
          <cell r="U39">
            <v>71</v>
          </cell>
        </row>
        <row r="40">
          <cell r="A40" t="str">
            <v>60</v>
          </cell>
          <cell r="B40">
            <v>70</v>
          </cell>
          <cell r="C40">
            <v>243</v>
          </cell>
          <cell r="D40">
            <v>0.22364217252396165</v>
          </cell>
          <cell r="E40">
            <v>313</v>
          </cell>
          <cell r="F40">
            <v>51</v>
          </cell>
          <cell r="G40">
            <v>238</v>
          </cell>
          <cell r="H40">
            <v>0.17647058823529413</v>
          </cell>
          <cell r="I40">
            <v>289</v>
          </cell>
          <cell r="J40">
            <v>77</v>
          </cell>
          <cell r="K40">
            <v>286</v>
          </cell>
          <cell r="L40">
            <v>0.21212121212121213</v>
          </cell>
          <cell r="M40">
            <v>363</v>
          </cell>
          <cell r="N40">
            <v>62</v>
          </cell>
          <cell r="O40">
            <v>274</v>
          </cell>
          <cell r="P40">
            <v>0.18452380952380953</v>
          </cell>
          <cell r="Q40">
            <v>336</v>
          </cell>
          <cell r="R40">
            <v>62</v>
          </cell>
          <cell r="S40">
            <v>259</v>
          </cell>
          <cell r="T40">
            <v>0.19314641744548286</v>
          </cell>
          <cell r="U40">
            <v>321</v>
          </cell>
        </row>
        <row r="41">
          <cell r="A41" t="str">
            <v>61</v>
          </cell>
          <cell r="B41">
            <v>43</v>
          </cell>
          <cell r="C41">
            <v>177</v>
          </cell>
          <cell r="D41">
            <v>0.19545454545454546</v>
          </cell>
          <cell r="E41">
            <v>220</v>
          </cell>
          <cell r="F41">
            <v>49</v>
          </cell>
          <cell r="G41">
            <v>174</v>
          </cell>
          <cell r="H41">
            <v>0.21973094170403587</v>
          </cell>
          <cell r="I41">
            <v>223</v>
          </cell>
          <cell r="J41">
            <v>54</v>
          </cell>
          <cell r="K41">
            <v>182</v>
          </cell>
          <cell r="L41">
            <v>0.2288135593220339</v>
          </cell>
          <cell r="M41">
            <v>236</v>
          </cell>
          <cell r="N41">
            <v>65</v>
          </cell>
          <cell r="O41">
            <v>203</v>
          </cell>
          <cell r="P41">
            <v>0.24253731343283583</v>
          </cell>
          <cell r="Q41">
            <v>268</v>
          </cell>
          <cell r="R41">
            <v>42</v>
          </cell>
          <cell r="S41">
            <v>177</v>
          </cell>
          <cell r="T41">
            <v>0.19178082191780821</v>
          </cell>
          <cell r="U41">
            <v>219</v>
          </cell>
        </row>
        <row r="42">
          <cell r="A42" t="str">
            <v>62</v>
          </cell>
          <cell r="B42">
            <v>57</v>
          </cell>
          <cell r="C42">
            <v>129</v>
          </cell>
          <cell r="D42">
            <v>0.30645161290322581</v>
          </cell>
          <cell r="E42">
            <v>186</v>
          </cell>
          <cell r="F42">
            <v>56</v>
          </cell>
          <cell r="G42">
            <v>119</v>
          </cell>
          <cell r="H42">
            <v>0.32</v>
          </cell>
          <cell r="I42">
            <v>175</v>
          </cell>
          <cell r="J42">
            <v>57</v>
          </cell>
          <cell r="K42">
            <v>127</v>
          </cell>
          <cell r="L42">
            <v>0.30978260869565216</v>
          </cell>
          <cell r="M42">
            <v>184</v>
          </cell>
          <cell r="N42">
            <v>61</v>
          </cell>
          <cell r="O42">
            <v>128</v>
          </cell>
          <cell r="P42">
            <v>0.32275132275132273</v>
          </cell>
          <cell r="Q42">
            <v>189</v>
          </cell>
          <cell r="R42">
            <v>41</v>
          </cell>
          <cell r="S42">
            <v>117</v>
          </cell>
          <cell r="T42">
            <v>0.25949367088607594</v>
          </cell>
          <cell r="U42">
            <v>158</v>
          </cell>
        </row>
        <row r="43">
          <cell r="A43" t="str">
            <v>63</v>
          </cell>
          <cell r="B43">
            <v>28</v>
          </cell>
          <cell r="C43">
            <v>128</v>
          </cell>
          <cell r="D43">
            <v>0.17948717948717949</v>
          </cell>
          <cell r="E43">
            <v>156</v>
          </cell>
          <cell r="F43">
            <v>28</v>
          </cell>
          <cell r="G43">
            <v>120</v>
          </cell>
          <cell r="H43">
            <v>0.1891891891891892</v>
          </cell>
          <cell r="I43">
            <v>148</v>
          </cell>
          <cell r="J43">
            <v>30</v>
          </cell>
          <cell r="K43">
            <v>136</v>
          </cell>
          <cell r="L43">
            <v>0.18072289156626506</v>
          </cell>
          <cell r="M43">
            <v>166</v>
          </cell>
          <cell r="N43">
            <v>33</v>
          </cell>
          <cell r="O43">
            <v>128</v>
          </cell>
          <cell r="P43">
            <v>0.20496894409937888</v>
          </cell>
          <cell r="Q43">
            <v>161</v>
          </cell>
          <cell r="R43">
            <v>31</v>
          </cell>
          <cell r="S43">
            <v>163</v>
          </cell>
          <cell r="T43">
            <v>0.15979381443298968</v>
          </cell>
          <cell r="U43">
            <v>194</v>
          </cell>
        </row>
        <row r="44">
          <cell r="A44" t="str">
            <v>64</v>
          </cell>
          <cell r="B44">
            <v>296</v>
          </cell>
          <cell r="C44">
            <v>218</v>
          </cell>
          <cell r="D44">
            <v>0.57587548638132291</v>
          </cell>
          <cell r="E44">
            <v>514</v>
          </cell>
          <cell r="F44">
            <v>215</v>
          </cell>
          <cell r="G44">
            <v>157</v>
          </cell>
          <cell r="H44">
            <v>0.57795698924731187</v>
          </cell>
          <cell r="I44">
            <v>372</v>
          </cell>
          <cell r="J44">
            <v>241</v>
          </cell>
          <cell r="K44">
            <v>202</v>
          </cell>
          <cell r="L44">
            <v>0.54401805869074493</v>
          </cell>
          <cell r="M44">
            <v>443</v>
          </cell>
          <cell r="N44">
            <v>243</v>
          </cell>
          <cell r="O44">
            <v>176</v>
          </cell>
          <cell r="P44">
            <v>0.57995226730310268</v>
          </cell>
          <cell r="Q44">
            <v>419</v>
          </cell>
          <cell r="R44">
            <v>259</v>
          </cell>
          <cell r="S44">
            <v>190</v>
          </cell>
          <cell r="T44">
            <v>0.57683741648106901</v>
          </cell>
          <cell r="U44">
            <v>449</v>
          </cell>
        </row>
        <row r="45">
          <cell r="A45" t="str">
            <v>65</v>
          </cell>
          <cell r="B45">
            <v>389</v>
          </cell>
          <cell r="C45">
            <v>273</v>
          </cell>
          <cell r="D45">
            <v>0.58761329305135956</v>
          </cell>
          <cell r="E45">
            <v>662</v>
          </cell>
          <cell r="F45">
            <v>287</v>
          </cell>
          <cell r="G45">
            <v>203</v>
          </cell>
          <cell r="H45">
            <v>0.58571428571428574</v>
          </cell>
          <cell r="I45">
            <v>490</v>
          </cell>
          <cell r="J45">
            <v>282</v>
          </cell>
          <cell r="K45">
            <v>191</v>
          </cell>
          <cell r="L45">
            <v>0.59619450317124734</v>
          </cell>
          <cell r="M45">
            <v>473</v>
          </cell>
          <cell r="N45">
            <v>282</v>
          </cell>
          <cell r="O45">
            <v>183</v>
          </cell>
          <cell r="P45">
            <v>0.6064516129032258</v>
          </cell>
          <cell r="Q45">
            <v>465</v>
          </cell>
          <cell r="R45">
            <v>289</v>
          </cell>
          <cell r="S45">
            <v>196</v>
          </cell>
          <cell r="T45">
            <v>0.59587628865979381</v>
          </cell>
          <cell r="U45">
            <v>485</v>
          </cell>
        </row>
        <row r="46">
          <cell r="A46" t="str">
            <v>66</v>
          </cell>
          <cell r="B46">
            <v>156</v>
          </cell>
          <cell r="C46">
            <v>116</v>
          </cell>
          <cell r="D46">
            <v>0.57352941176470584</v>
          </cell>
          <cell r="E46">
            <v>272</v>
          </cell>
          <cell r="F46">
            <v>118</v>
          </cell>
          <cell r="G46">
            <v>84</v>
          </cell>
          <cell r="H46">
            <v>0.58415841584158412</v>
          </cell>
          <cell r="I46">
            <v>202</v>
          </cell>
          <cell r="J46">
            <v>104</v>
          </cell>
          <cell r="K46">
            <v>78</v>
          </cell>
          <cell r="L46">
            <v>0.5714285714285714</v>
          </cell>
          <cell r="M46">
            <v>182</v>
          </cell>
          <cell r="N46">
            <v>111</v>
          </cell>
          <cell r="O46">
            <v>82</v>
          </cell>
          <cell r="P46">
            <v>0.57512953367875652</v>
          </cell>
          <cell r="Q46">
            <v>193</v>
          </cell>
          <cell r="R46">
            <v>136</v>
          </cell>
          <cell r="S46">
            <v>111</v>
          </cell>
          <cell r="T46">
            <v>0.55060728744939269</v>
          </cell>
          <cell r="U46">
            <v>247</v>
          </cell>
        </row>
        <row r="47">
          <cell r="A47" t="str">
            <v>67</v>
          </cell>
          <cell r="B47">
            <v>108</v>
          </cell>
          <cell r="C47">
            <v>97</v>
          </cell>
          <cell r="D47">
            <v>0.52682926829268295</v>
          </cell>
          <cell r="E47">
            <v>205</v>
          </cell>
          <cell r="F47">
            <v>72</v>
          </cell>
          <cell r="G47">
            <v>66</v>
          </cell>
          <cell r="H47">
            <v>0.52173913043478259</v>
          </cell>
          <cell r="I47">
            <v>138</v>
          </cell>
          <cell r="J47">
            <v>110</v>
          </cell>
          <cell r="K47">
            <v>108</v>
          </cell>
          <cell r="L47">
            <v>0.50458715596330272</v>
          </cell>
          <cell r="M47">
            <v>218</v>
          </cell>
          <cell r="N47">
            <v>116</v>
          </cell>
          <cell r="O47">
            <v>92</v>
          </cell>
          <cell r="P47">
            <v>0.55769230769230771</v>
          </cell>
          <cell r="Q47">
            <v>208</v>
          </cell>
          <cell r="R47">
            <v>126</v>
          </cell>
          <cell r="S47">
            <v>123</v>
          </cell>
          <cell r="T47">
            <v>0.50602409638554213</v>
          </cell>
          <cell r="U47">
            <v>249</v>
          </cell>
        </row>
        <row r="48">
          <cell r="A48" t="str">
            <v>68</v>
          </cell>
          <cell r="B48">
            <v>148</v>
          </cell>
          <cell r="C48">
            <v>108</v>
          </cell>
          <cell r="D48">
            <v>0.578125</v>
          </cell>
          <cell r="E48">
            <v>256</v>
          </cell>
          <cell r="F48">
            <v>128</v>
          </cell>
          <cell r="G48">
            <v>121</v>
          </cell>
          <cell r="H48">
            <v>0.51405622489959835</v>
          </cell>
          <cell r="I48">
            <v>249</v>
          </cell>
          <cell r="J48">
            <v>146</v>
          </cell>
          <cell r="K48">
            <v>100</v>
          </cell>
          <cell r="L48">
            <v>0.5934959349593496</v>
          </cell>
          <cell r="M48">
            <v>246</v>
          </cell>
          <cell r="N48">
            <v>154</v>
          </cell>
          <cell r="O48">
            <v>115</v>
          </cell>
          <cell r="P48">
            <v>0.57249070631970256</v>
          </cell>
          <cell r="Q48">
            <v>269</v>
          </cell>
          <cell r="R48">
            <v>141</v>
          </cell>
          <cell r="S48">
            <v>122</v>
          </cell>
          <cell r="T48">
            <v>0.53612167300380231</v>
          </cell>
          <cell r="U48">
            <v>263</v>
          </cell>
        </row>
        <row r="49">
          <cell r="A49" t="str">
            <v>69</v>
          </cell>
          <cell r="B49">
            <v>143</v>
          </cell>
          <cell r="C49">
            <v>116</v>
          </cell>
          <cell r="D49">
            <v>0.55212355212355213</v>
          </cell>
          <cell r="E49">
            <v>259</v>
          </cell>
          <cell r="F49">
            <v>89</v>
          </cell>
          <cell r="G49">
            <v>74</v>
          </cell>
          <cell r="H49">
            <v>0.54601226993865026</v>
          </cell>
          <cell r="I49">
            <v>163</v>
          </cell>
          <cell r="J49">
            <v>74</v>
          </cell>
          <cell r="K49">
            <v>86</v>
          </cell>
          <cell r="L49">
            <v>0.46250000000000002</v>
          </cell>
          <cell r="M49">
            <v>160</v>
          </cell>
          <cell r="N49">
            <v>104</v>
          </cell>
          <cell r="O49">
            <v>74</v>
          </cell>
          <cell r="P49">
            <v>0.5842696629213483</v>
          </cell>
          <cell r="Q49">
            <v>178</v>
          </cell>
          <cell r="R49">
            <v>83</v>
          </cell>
          <cell r="S49">
            <v>84</v>
          </cell>
          <cell r="T49">
            <v>0.49700598802395207</v>
          </cell>
          <cell r="U49">
            <v>167</v>
          </cell>
        </row>
        <row r="50">
          <cell r="A50" t="str">
            <v>70</v>
          </cell>
          <cell r="B50">
            <v>65</v>
          </cell>
          <cell r="C50">
            <v>44</v>
          </cell>
          <cell r="D50">
            <v>0.59633027522935778</v>
          </cell>
          <cell r="E50">
            <v>109</v>
          </cell>
          <cell r="F50">
            <v>45</v>
          </cell>
          <cell r="G50">
            <v>42</v>
          </cell>
          <cell r="H50">
            <v>0.51724137931034486</v>
          </cell>
          <cell r="I50">
            <v>87</v>
          </cell>
          <cell r="J50">
            <v>60</v>
          </cell>
          <cell r="K50">
            <v>39</v>
          </cell>
          <cell r="L50">
            <v>0.60606060606060608</v>
          </cell>
          <cell r="M50">
            <v>99</v>
          </cell>
          <cell r="N50">
            <v>46</v>
          </cell>
          <cell r="O50">
            <v>32</v>
          </cell>
          <cell r="P50">
            <v>0.58974358974358976</v>
          </cell>
          <cell r="Q50">
            <v>78</v>
          </cell>
          <cell r="R50">
            <v>71</v>
          </cell>
          <cell r="S50">
            <v>52</v>
          </cell>
          <cell r="T50">
            <v>0.57723577235772361</v>
          </cell>
          <cell r="U50">
            <v>123</v>
          </cell>
        </row>
        <row r="51">
          <cell r="A51" t="str">
            <v>71</v>
          </cell>
          <cell r="B51">
            <v>38</v>
          </cell>
          <cell r="C51">
            <v>34</v>
          </cell>
          <cell r="D51">
            <v>0.52777777777777779</v>
          </cell>
          <cell r="E51">
            <v>72</v>
          </cell>
          <cell r="F51">
            <v>41</v>
          </cell>
          <cell r="G51">
            <v>19</v>
          </cell>
          <cell r="H51">
            <v>0.68333333333333335</v>
          </cell>
          <cell r="I51">
            <v>60</v>
          </cell>
          <cell r="J51">
            <v>44</v>
          </cell>
          <cell r="K51">
            <v>27</v>
          </cell>
          <cell r="L51">
            <v>0.61971830985915488</v>
          </cell>
          <cell r="M51">
            <v>71</v>
          </cell>
          <cell r="N51">
            <v>44</v>
          </cell>
          <cell r="O51">
            <v>28</v>
          </cell>
          <cell r="P51">
            <v>0.61111111111111116</v>
          </cell>
          <cell r="Q51">
            <v>72</v>
          </cell>
          <cell r="R51">
            <v>49</v>
          </cell>
          <cell r="S51">
            <v>38</v>
          </cell>
          <cell r="T51">
            <v>0.56321839080459768</v>
          </cell>
          <cell r="U51">
            <v>87</v>
          </cell>
        </row>
        <row r="52">
          <cell r="A52" t="str">
            <v>72</v>
          </cell>
          <cell r="B52">
            <v>22</v>
          </cell>
          <cell r="C52">
            <v>50</v>
          </cell>
          <cell r="D52">
            <v>0.30555555555555558</v>
          </cell>
          <cell r="E52">
            <v>72</v>
          </cell>
          <cell r="F52">
            <v>21</v>
          </cell>
          <cell r="G52">
            <v>27</v>
          </cell>
          <cell r="H52">
            <v>0.4375</v>
          </cell>
          <cell r="I52">
            <v>48</v>
          </cell>
          <cell r="J52">
            <v>29</v>
          </cell>
          <cell r="K52">
            <v>38</v>
          </cell>
          <cell r="L52">
            <v>0.43283582089552236</v>
          </cell>
          <cell r="M52">
            <v>67</v>
          </cell>
          <cell r="N52">
            <v>32</v>
          </cell>
          <cell r="O52">
            <v>49</v>
          </cell>
          <cell r="P52">
            <v>0.39506172839506171</v>
          </cell>
          <cell r="Q52">
            <v>81</v>
          </cell>
          <cell r="R52">
            <v>24</v>
          </cell>
          <cell r="S52">
            <v>42</v>
          </cell>
          <cell r="T52">
            <v>0.36363636363636365</v>
          </cell>
          <cell r="U52">
            <v>66</v>
          </cell>
        </row>
        <row r="53">
          <cell r="A53" t="str">
            <v>73</v>
          </cell>
          <cell r="B53">
            <v>10</v>
          </cell>
          <cell r="C53">
            <v>15</v>
          </cell>
          <cell r="D53">
            <v>0.4</v>
          </cell>
          <cell r="E53">
            <v>25</v>
          </cell>
          <cell r="F53">
            <v>3</v>
          </cell>
          <cell r="G53">
            <v>10</v>
          </cell>
          <cell r="H53">
            <v>0.23076923076923078</v>
          </cell>
          <cell r="I53">
            <v>13</v>
          </cell>
          <cell r="J53">
            <v>3</v>
          </cell>
          <cell r="K53">
            <v>6</v>
          </cell>
          <cell r="L53">
            <v>0.33333333333333331</v>
          </cell>
          <cell r="M53">
            <v>9</v>
          </cell>
          <cell r="N53">
            <v>10</v>
          </cell>
          <cell r="O53">
            <v>12</v>
          </cell>
          <cell r="P53">
            <v>0.45454545454545453</v>
          </cell>
          <cell r="Q53">
            <v>22</v>
          </cell>
          <cell r="R53">
            <v>7</v>
          </cell>
          <cell r="S53">
            <v>12</v>
          </cell>
          <cell r="T53">
            <v>0.36842105263157893</v>
          </cell>
          <cell r="U53">
            <v>19</v>
          </cell>
        </row>
        <row r="54">
          <cell r="A54" t="str">
            <v>74</v>
          </cell>
          <cell r="B54">
            <v>34</v>
          </cell>
          <cell r="C54">
            <v>64</v>
          </cell>
          <cell r="D54">
            <v>0.34693877551020408</v>
          </cell>
          <cell r="E54">
            <v>98</v>
          </cell>
          <cell r="F54">
            <v>21</v>
          </cell>
          <cell r="G54">
            <v>65</v>
          </cell>
          <cell r="H54">
            <v>0.2441860465116279</v>
          </cell>
          <cell r="I54">
            <v>86</v>
          </cell>
          <cell r="J54">
            <v>33</v>
          </cell>
          <cell r="K54">
            <v>59</v>
          </cell>
          <cell r="L54">
            <v>0.35869565217391303</v>
          </cell>
          <cell r="M54">
            <v>92</v>
          </cell>
          <cell r="N54">
            <v>29</v>
          </cell>
          <cell r="O54">
            <v>48</v>
          </cell>
          <cell r="P54">
            <v>0.37662337662337664</v>
          </cell>
          <cell r="Q54">
            <v>77</v>
          </cell>
          <cell r="R54">
            <v>25</v>
          </cell>
          <cell r="S54">
            <v>65</v>
          </cell>
          <cell r="T54">
            <v>0.27777777777777779</v>
          </cell>
          <cell r="U54">
            <v>90</v>
          </cell>
        </row>
        <row r="55">
          <cell r="A55" t="str">
            <v>76</v>
          </cell>
          <cell r="B55">
            <v>2</v>
          </cell>
          <cell r="C55">
            <v>3</v>
          </cell>
          <cell r="D55">
            <v>0.4</v>
          </cell>
          <cell r="E55">
            <v>5</v>
          </cell>
          <cell r="F55">
            <v>1</v>
          </cell>
          <cell r="G55">
            <v>3</v>
          </cell>
          <cell r="H55">
            <v>0.25</v>
          </cell>
          <cell r="I55">
            <v>4</v>
          </cell>
          <cell r="J55">
            <v>1</v>
          </cell>
          <cell r="K55">
            <v>9</v>
          </cell>
          <cell r="L55">
            <v>0.1</v>
          </cell>
          <cell r="M55">
            <v>10</v>
          </cell>
          <cell r="O55">
            <v>6</v>
          </cell>
          <cell r="P55">
            <v>0</v>
          </cell>
          <cell r="Q55">
            <v>6</v>
          </cell>
          <cell r="R55">
            <v>3</v>
          </cell>
          <cell r="S55">
            <v>6</v>
          </cell>
          <cell r="T55">
            <v>0.33333333333333331</v>
          </cell>
          <cell r="U55">
            <v>9</v>
          </cell>
        </row>
        <row r="56">
          <cell r="A56" t="str">
            <v>77</v>
          </cell>
          <cell r="B56">
            <v>1</v>
          </cell>
          <cell r="C56">
            <v>4</v>
          </cell>
          <cell r="D56">
            <v>0.2</v>
          </cell>
          <cell r="E56">
            <v>5</v>
          </cell>
          <cell r="F56">
            <v>1</v>
          </cell>
          <cell r="G56">
            <v>6</v>
          </cell>
          <cell r="H56">
            <v>0.14285714285714285</v>
          </cell>
          <cell r="I56">
            <v>7</v>
          </cell>
          <cell r="J56">
            <v>3</v>
          </cell>
          <cell r="L56">
            <v>1</v>
          </cell>
          <cell r="M56">
            <v>3</v>
          </cell>
          <cell r="N56">
            <v>2</v>
          </cell>
          <cell r="O56">
            <v>2</v>
          </cell>
          <cell r="P56">
            <v>0.5</v>
          </cell>
          <cell r="Q56">
            <v>4</v>
          </cell>
          <cell r="R56">
            <v>1</v>
          </cell>
          <cell r="T56">
            <v>1</v>
          </cell>
          <cell r="U56">
            <v>1</v>
          </cell>
        </row>
        <row r="57">
          <cell r="A57" t="str">
            <v>85</v>
          </cell>
          <cell r="B57">
            <v>58</v>
          </cell>
          <cell r="C57">
            <v>54</v>
          </cell>
          <cell r="D57">
            <v>0.5178571428571429</v>
          </cell>
          <cell r="E57">
            <v>112</v>
          </cell>
          <cell r="F57">
            <v>35</v>
          </cell>
          <cell r="G57">
            <v>31</v>
          </cell>
          <cell r="H57">
            <v>0.53030303030303028</v>
          </cell>
          <cell r="I57">
            <v>66</v>
          </cell>
          <cell r="J57">
            <v>40</v>
          </cell>
          <cell r="K57">
            <v>36</v>
          </cell>
          <cell r="L57">
            <v>0.52631578947368418</v>
          </cell>
          <cell r="M57">
            <v>76</v>
          </cell>
          <cell r="N57">
            <v>27</v>
          </cell>
          <cell r="O57">
            <v>47</v>
          </cell>
          <cell r="P57">
            <v>0.36486486486486486</v>
          </cell>
          <cell r="Q57">
            <v>74</v>
          </cell>
          <cell r="R57">
            <v>42</v>
          </cell>
          <cell r="S57">
            <v>32</v>
          </cell>
          <cell r="T57">
            <v>0.56756756756756754</v>
          </cell>
          <cell r="U57">
            <v>74</v>
          </cell>
        </row>
        <row r="58">
          <cell r="A58" t="str">
            <v>86</v>
          </cell>
          <cell r="B58">
            <v>64</v>
          </cell>
          <cell r="C58">
            <v>61</v>
          </cell>
          <cell r="D58">
            <v>0.51200000000000001</v>
          </cell>
          <cell r="E58">
            <v>125</v>
          </cell>
          <cell r="F58">
            <v>53</v>
          </cell>
          <cell r="G58">
            <v>39</v>
          </cell>
          <cell r="H58">
            <v>0.57608695652173914</v>
          </cell>
          <cell r="I58">
            <v>92</v>
          </cell>
          <cell r="J58">
            <v>53</v>
          </cell>
          <cell r="K58">
            <v>51</v>
          </cell>
          <cell r="L58">
            <v>0.50961538461538458</v>
          </cell>
          <cell r="M58">
            <v>104</v>
          </cell>
          <cell r="N58">
            <v>55</v>
          </cell>
          <cell r="O58">
            <v>38</v>
          </cell>
          <cell r="P58">
            <v>0.59139784946236562</v>
          </cell>
          <cell r="Q58">
            <v>93</v>
          </cell>
          <cell r="R58">
            <v>49</v>
          </cell>
          <cell r="S58">
            <v>35</v>
          </cell>
          <cell r="T58">
            <v>0.58333333333333337</v>
          </cell>
          <cell r="U58">
            <v>84</v>
          </cell>
        </row>
        <row r="59">
          <cell r="A59" t="str">
            <v>87</v>
          </cell>
          <cell r="B59">
            <v>121</v>
          </cell>
          <cell r="C59">
            <v>77</v>
          </cell>
          <cell r="D59">
            <v>0.61111111111111116</v>
          </cell>
          <cell r="E59">
            <v>198</v>
          </cell>
          <cell r="F59">
            <v>84</v>
          </cell>
          <cell r="G59">
            <v>32</v>
          </cell>
          <cell r="H59">
            <v>0.72413793103448276</v>
          </cell>
          <cell r="I59">
            <v>116</v>
          </cell>
          <cell r="J59">
            <v>108</v>
          </cell>
          <cell r="K59">
            <v>52</v>
          </cell>
          <cell r="L59">
            <v>0.67500000000000004</v>
          </cell>
          <cell r="M59">
            <v>160</v>
          </cell>
          <cell r="N59">
            <v>97</v>
          </cell>
          <cell r="O59">
            <v>59</v>
          </cell>
          <cell r="P59">
            <v>0.62179487179487181</v>
          </cell>
          <cell r="Q59">
            <v>156</v>
          </cell>
          <cell r="R59">
            <v>75</v>
          </cell>
          <cell r="S59">
            <v>40</v>
          </cell>
          <cell r="T59">
            <v>0.65217391304347827</v>
          </cell>
          <cell r="U59">
            <v>115</v>
          </cell>
        </row>
        <row r="62">
          <cell r="B62">
            <v>2009</v>
          </cell>
          <cell r="E62" t="str">
            <v>Total 2009</v>
          </cell>
          <cell r="F62">
            <v>2010</v>
          </cell>
          <cell r="I62" t="str">
            <v>Total 2010</v>
          </cell>
          <cell r="J62">
            <v>2011</v>
          </cell>
          <cell r="M62" t="str">
            <v>Total 2011</v>
          </cell>
          <cell r="N62">
            <v>2012</v>
          </cell>
          <cell r="Q62" t="str">
            <v>Total 2012</v>
          </cell>
          <cell r="R62">
            <v>2013</v>
          </cell>
          <cell r="U62" t="str">
            <v>Total 2013</v>
          </cell>
          <cell r="V62" t="str">
            <v>Total général</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115</v>
          </cell>
          <cell r="C64">
            <v>150</v>
          </cell>
          <cell r="D64">
            <v>0.43396226415094341</v>
          </cell>
          <cell r="E64">
            <v>265</v>
          </cell>
          <cell r="F64">
            <v>117</v>
          </cell>
          <cell r="G64">
            <v>107</v>
          </cell>
          <cell r="H64">
            <v>0.5223214285714286</v>
          </cell>
          <cell r="I64">
            <v>224</v>
          </cell>
          <cell r="J64">
            <v>146</v>
          </cell>
          <cell r="K64">
            <v>114</v>
          </cell>
          <cell r="L64">
            <v>0.56153846153846154</v>
          </cell>
          <cell r="M64">
            <v>260</v>
          </cell>
          <cell r="N64">
            <v>120</v>
          </cell>
          <cell r="O64">
            <v>139</v>
          </cell>
          <cell r="P64">
            <v>0.46332046332046334</v>
          </cell>
          <cell r="Q64">
            <v>259</v>
          </cell>
          <cell r="R64">
            <v>113</v>
          </cell>
          <cell r="S64">
            <v>127</v>
          </cell>
          <cell r="T64">
            <v>0.47083333333333333</v>
          </cell>
          <cell r="U64">
            <v>240</v>
          </cell>
          <cell r="V64">
            <v>1248</v>
          </cell>
        </row>
        <row r="65">
          <cell r="A65" t="str">
            <v>02</v>
          </cell>
          <cell r="B65">
            <v>148</v>
          </cell>
          <cell r="C65">
            <v>142</v>
          </cell>
          <cell r="D65">
            <v>0.51034482758620692</v>
          </cell>
          <cell r="E65">
            <v>290</v>
          </cell>
          <cell r="F65">
            <v>162</v>
          </cell>
          <cell r="G65">
            <v>139</v>
          </cell>
          <cell r="H65">
            <v>0.53820598006644516</v>
          </cell>
          <cell r="I65">
            <v>301</v>
          </cell>
          <cell r="J65">
            <v>138</v>
          </cell>
          <cell r="K65">
            <v>162</v>
          </cell>
          <cell r="L65">
            <v>0.46</v>
          </cell>
          <cell r="M65">
            <v>300</v>
          </cell>
          <cell r="N65">
            <v>162</v>
          </cell>
          <cell r="O65">
            <v>191</v>
          </cell>
          <cell r="P65">
            <v>0.45892351274787535</v>
          </cell>
          <cell r="Q65">
            <v>353</v>
          </cell>
          <cell r="R65">
            <v>167</v>
          </cell>
          <cell r="S65">
            <v>193</v>
          </cell>
          <cell r="T65">
            <v>0.46388888888888891</v>
          </cell>
          <cell r="U65">
            <v>360</v>
          </cell>
          <cell r="V65">
            <v>1604</v>
          </cell>
        </row>
        <row r="66">
          <cell r="A66" t="str">
            <v>03</v>
          </cell>
          <cell r="B66">
            <v>505</v>
          </cell>
          <cell r="C66">
            <v>257</v>
          </cell>
          <cell r="D66">
            <v>0.66272965879265089</v>
          </cell>
          <cell r="E66">
            <v>762</v>
          </cell>
          <cell r="F66">
            <v>454</v>
          </cell>
          <cell r="G66">
            <v>190</v>
          </cell>
          <cell r="H66">
            <v>0.70496894409937894</v>
          </cell>
          <cell r="I66">
            <v>644</v>
          </cell>
          <cell r="J66">
            <v>408</v>
          </cell>
          <cell r="K66">
            <v>194</v>
          </cell>
          <cell r="L66">
            <v>0.67774086378737541</v>
          </cell>
          <cell r="M66">
            <v>602</v>
          </cell>
          <cell r="N66">
            <v>553</v>
          </cell>
          <cell r="O66">
            <v>216</v>
          </cell>
          <cell r="P66">
            <v>0.71911573472041612</v>
          </cell>
          <cell r="Q66">
            <v>769</v>
          </cell>
          <cell r="R66">
            <v>527</v>
          </cell>
          <cell r="S66">
            <v>247</v>
          </cell>
          <cell r="T66">
            <v>0.68087855297157618</v>
          </cell>
          <cell r="U66">
            <v>774</v>
          </cell>
          <cell r="V66">
            <v>3551</v>
          </cell>
        </row>
        <row r="67">
          <cell r="A67" t="str">
            <v>04</v>
          </cell>
          <cell r="B67">
            <v>702</v>
          </cell>
          <cell r="C67">
            <v>674</v>
          </cell>
          <cell r="D67">
            <v>0.51017441860465118</v>
          </cell>
          <cell r="E67">
            <v>1376</v>
          </cell>
          <cell r="F67">
            <v>633</v>
          </cell>
          <cell r="G67">
            <v>549</v>
          </cell>
          <cell r="H67">
            <v>0.53553299492385786</v>
          </cell>
          <cell r="I67">
            <v>1182</v>
          </cell>
          <cell r="J67">
            <v>650</v>
          </cell>
          <cell r="K67">
            <v>632</v>
          </cell>
          <cell r="L67">
            <v>0.5070202808112324</v>
          </cell>
          <cell r="M67">
            <v>1282</v>
          </cell>
          <cell r="N67">
            <v>707</v>
          </cell>
          <cell r="O67">
            <v>629</v>
          </cell>
          <cell r="P67">
            <v>0.52919161676646709</v>
          </cell>
          <cell r="Q67">
            <v>1336</v>
          </cell>
          <cell r="R67">
            <v>731</v>
          </cell>
          <cell r="S67">
            <v>683</v>
          </cell>
          <cell r="T67">
            <v>0.516973125884017</v>
          </cell>
          <cell r="U67">
            <v>1414</v>
          </cell>
          <cell r="V67">
            <v>6590</v>
          </cell>
        </row>
        <row r="68">
          <cell r="A68" t="str">
            <v>05</v>
          </cell>
          <cell r="B68">
            <v>206</v>
          </cell>
          <cell r="C68">
            <v>673</v>
          </cell>
          <cell r="D68">
            <v>0.23435722411831628</v>
          </cell>
          <cell r="E68">
            <v>879</v>
          </cell>
          <cell r="F68">
            <v>211</v>
          </cell>
          <cell r="G68">
            <v>607</v>
          </cell>
          <cell r="H68">
            <v>0.25794621026894865</v>
          </cell>
          <cell r="I68">
            <v>818</v>
          </cell>
          <cell r="J68">
            <v>194</v>
          </cell>
          <cell r="K68">
            <v>656</v>
          </cell>
          <cell r="L68">
            <v>0.22823529411764706</v>
          </cell>
          <cell r="M68">
            <v>850</v>
          </cell>
          <cell r="N68">
            <v>189</v>
          </cell>
          <cell r="O68">
            <v>649</v>
          </cell>
          <cell r="P68">
            <v>0.22553699284009546</v>
          </cell>
          <cell r="Q68">
            <v>838</v>
          </cell>
          <cell r="R68">
            <v>197</v>
          </cell>
          <cell r="S68">
            <v>670</v>
          </cell>
          <cell r="T68">
            <v>0.22722029988465975</v>
          </cell>
          <cell r="U68">
            <v>867</v>
          </cell>
          <cell r="V68">
            <v>4252</v>
          </cell>
        </row>
        <row r="69">
          <cell r="A69" t="str">
            <v>06</v>
          </cell>
          <cell r="B69">
            <v>174</v>
          </cell>
          <cell r="C69">
            <v>429</v>
          </cell>
          <cell r="D69">
            <v>0.28855721393034828</v>
          </cell>
          <cell r="E69">
            <v>603</v>
          </cell>
          <cell r="F69">
            <v>112</v>
          </cell>
          <cell r="G69">
            <v>343</v>
          </cell>
          <cell r="H69">
            <v>0.24615384615384617</v>
          </cell>
          <cell r="I69">
            <v>455</v>
          </cell>
          <cell r="J69">
            <v>148</v>
          </cell>
          <cell r="K69">
            <v>419</v>
          </cell>
          <cell r="L69">
            <v>0.26102292768959434</v>
          </cell>
          <cell r="M69">
            <v>567</v>
          </cell>
          <cell r="N69">
            <v>132</v>
          </cell>
          <cell r="O69">
            <v>385</v>
          </cell>
          <cell r="P69">
            <v>0.25531914893617019</v>
          </cell>
          <cell r="Q69">
            <v>517</v>
          </cell>
          <cell r="R69">
            <v>136</v>
          </cell>
          <cell r="S69">
            <v>389</v>
          </cell>
          <cell r="T69">
            <v>0.25904761904761903</v>
          </cell>
          <cell r="U69">
            <v>525</v>
          </cell>
          <cell r="V69">
            <v>2667</v>
          </cell>
        </row>
        <row r="70">
          <cell r="A70" t="str">
            <v>07</v>
          </cell>
          <cell r="B70">
            <v>291</v>
          </cell>
          <cell r="C70">
            <v>403</v>
          </cell>
          <cell r="D70">
            <v>0.41930835734870314</v>
          </cell>
          <cell r="E70">
            <v>694</v>
          </cell>
          <cell r="F70">
            <v>258</v>
          </cell>
          <cell r="G70">
            <v>374</v>
          </cell>
          <cell r="H70">
            <v>0.40822784810126583</v>
          </cell>
          <cell r="I70">
            <v>632</v>
          </cell>
          <cell r="J70">
            <v>267</v>
          </cell>
          <cell r="K70">
            <v>354</v>
          </cell>
          <cell r="L70">
            <v>0.42995169082125606</v>
          </cell>
          <cell r="M70">
            <v>621</v>
          </cell>
          <cell r="N70">
            <v>256</v>
          </cell>
          <cell r="O70">
            <v>421</v>
          </cell>
          <cell r="P70">
            <v>0.37813884785819796</v>
          </cell>
          <cell r="Q70">
            <v>677</v>
          </cell>
          <cell r="R70">
            <v>237</v>
          </cell>
          <cell r="S70">
            <v>335</v>
          </cell>
          <cell r="T70">
            <v>0.41433566433566432</v>
          </cell>
          <cell r="U70">
            <v>572</v>
          </cell>
          <cell r="V70">
            <v>3196</v>
          </cell>
        </row>
        <row r="71">
          <cell r="A71" t="str">
            <v>08</v>
          </cell>
          <cell r="B71">
            <v>121</v>
          </cell>
          <cell r="C71">
            <v>252</v>
          </cell>
          <cell r="D71">
            <v>0.32439678284182305</v>
          </cell>
          <cell r="E71">
            <v>373</v>
          </cell>
          <cell r="F71">
            <v>102</v>
          </cell>
          <cell r="G71">
            <v>176</v>
          </cell>
          <cell r="H71">
            <v>0.36690647482014388</v>
          </cell>
          <cell r="I71">
            <v>278</v>
          </cell>
          <cell r="J71">
            <v>121</v>
          </cell>
          <cell r="K71">
            <v>223</v>
          </cell>
          <cell r="L71">
            <v>0.35174418604651164</v>
          </cell>
          <cell r="M71">
            <v>344</v>
          </cell>
          <cell r="N71">
            <v>129</v>
          </cell>
          <cell r="O71">
            <v>205</v>
          </cell>
          <cell r="P71">
            <v>0.38622754491017963</v>
          </cell>
          <cell r="Q71">
            <v>334</v>
          </cell>
          <cell r="R71">
            <v>141</v>
          </cell>
          <cell r="S71">
            <v>205</v>
          </cell>
          <cell r="T71">
            <v>0.40751445086705201</v>
          </cell>
          <cell r="U71">
            <v>346</v>
          </cell>
          <cell r="V71">
            <v>1675</v>
          </cell>
        </row>
        <row r="72">
          <cell r="A72" t="str">
            <v>09</v>
          </cell>
          <cell r="B72">
            <v>182</v>
          </cell>
          <cell r="C72">
            <v>614</v>
          </cell>
          <cell r="D72">
            <v>0.228643216080402</v>
          </cell>
          <cell r="E72">
            <v>796</v>
          </cell>
          <cell r="F72">
            <v>171</v>
          </cell>
          <cell r="G72">
            <v>594</v>
          </cell>
          <cell r="H72">
            <v>0.22352941176470589</v>
          </cell>
          <cell r="I72">
            <v>765</v>
          </cell>
          <cell r="J72">
            <v>206</v>
          </cell>
          <cell r="K72">
            <v>661</v>
          </cell>
          <cell r="L72">
            <v>0.23760092272202998</v>
          </cell>
          <cell r="M72">
            <v>867</v>
          </cell>
          <cell r="N72">
            <v>204</v>
          </cell>
          <cell r="O72">
            <v>655</v>
          </cell>
          <cell r="P72">
            <v>0.23748544819557627</v>
          </cell>
          <cell r="Q72">
            <v>859</v>
          </cell>
          <cell r="R72">
            <v>164</v>
          </cell>
          <cell r="S72">
            <v>653</v>
          </cell>
          <cell r="T72">
            <v>0.200734394124847</v>
          </cell>
          <cell r="U72">
            <v>817</v>
          </cell>
          <cell r="V72">
            <v>4104</v>
          </cell>
        </row>
        <row r="73">
          <cell r="A73" t="str">
            <v>10</v>
          </cell>
          <cell r="B73">
            <v>754</v>
          </cell>
          <cell r="C73">
            <v>592</v>
          </cell>
          <cell r="D73">
            <v>0.56017830609212482</v>
          </cell>
          <cell r="E73">
            <v>1346</v>
          </cell>
          <cell r="F73">
            <v>580</v>
          </cell>
          <cell r="G73">
            <v>452</v>
          </cell>
          <cell r="H73">
            <v>0.56201550387596899</v>
          </cell>
          <cell r="I73">
            <v>1032</v>
          </cell>
          <cell r="J73">
            <v>604</v>
          </cell>
          <cell r="K73">
            <v>502</v>
          </cell>
          <cell r="L73">
            <v>0.54611211573236895</v>
          </cell>
          <cell r="M73">
            <v>1106</v>
          </cell>
          <cell r="N73">
            <v>626</v>
          </cell>
          <cell r="O73">
            <v>465</v>
          </cell>
          <cell r="P73">
            <v>0.57378551787351051</v>
          </cell>
          <cell r="Q73">
            <v>1091</v>
          </cell>
          <cell r="R73">
            <v>625</v>
          </cell>
          <cell r="S73">
            <v>517</v>
          </cell>
          <cell r="T73">
            <v>0.54728546409807355</v>
          </cell>
          <cell r="U73">
            <v>1142</v>
          </cell>
          <cell r="V73">
            <v>5717</v>
          </cell>
        </row>
        <row r="74">
          <cell r="A74" t="str">
            <v>12</v>
          </cell>
          <cell r="B74">
            <v>168</v>
          </cell>
          <cell r="C74">
            <v>203</v>
          </cell>
          <cell r="D74">
            <v>0.45283018867924529</v>
          </cell>
          <cell r="E74">
            <v>371</v>
          </cell>
          <cell r="F74">
            <v>131</v>
          </cell>
          <cell r="G74">
            <v>161</v>
          </cell>
          <cell r="H74">
            <v>0.44863013698630139</v>
          </cell>
          <cell r="I74">
            <v>292</v>
          </cell>
          <cell r="J74">
            <v>165</v>
          </cell>
          <cell r="K74">
            <v>162</v>
          </cell>
          <cell r="L74">
            <v>0.50458715596330272</v>
          </cell>
          <cell r="M74">
            <v>327</v>
          </cell>
          <cell r="N74">
            <v>158</v>
          </cell>
          <cell r="O74">
            <v>165</v>
          </cell>
          <cell r="P74">
            <v>0.48916408668730649</v>
          </cell>
          <cell r="Q74">
            <v>323</v>
          </cell>
          <cell r="R74">
            <v>174</v>
          </cell>
          <cell r="S74">
            <v>201</v>
          </cell>
          <cell r="T74">
            <v>0.46400000000000002</v>
          </cell>
          <cell r="U74">
            <v>375</v>
          </cell>
          <cell r="V74">
            <v>1688</v>
          </cell>
        </row>
        <row r="75">
          <cell r="A75" t="str">
            <v>11</v>
          </cell>
          <cell r="B75">
            <v>210</v>
          </cell>
          <cell r="C75">
            <v>168</v>
          </cell>
          <cell r="D75">
            <v>0.55555555555555558</v>
          </cell>
          <cell r="E75">
            <v>378</v>
          </cell>
          <cell r="F75">
            <v>148</v>
          </cell>
          <cell r="G75">
            <v>88</v>
          </cell>
          <cell r="H75">
            <v>0.6271186440677966</v>
          </cell>
          <cell r="I75">
            <v>236</v>
          </cell>
          <cell r="J75">
            <v>174</v>
          </cell>
          <cell r="K75">
            <v>123</v>
          </cell>
          <cell r="L75">
            <v>0.58585858585858586</v>
          </cell>
          <cell r="M75">
            <v>297</v>
          </cell>
          <cell r="N75">
            <v>155</v>
          </cell>
          <cell r="O75">
            <v>133</v>
          </cell>
          <cell r="P75">
            <v>0.53819444444444442</v>
          </cell>
          <cell r="Q75">
            <v>288</v>
          </cell>
          <cell r="R75">
            <v>143</v>
          </cell>
          <cell r="S75">
            <v>92</v>
          </cell>
          <cell r="T75">
            <v>0.60851063829787233</v>
          </cell>
          <cell r="U75">
            <v>235</v>
          </cell>
          <cell r="V75">
            <v>1434</v>
          </cell>
        </row>
        <row r="76">
          <cell r="A76" t="str">
            <v>Théologie</v>
          </cell>
          <cell r="B76">
            <v>3</v>
          </cell>
          <cell r="C76">
            <v>7</v>
          </cell>
          <cell r="D76">
            <v>0.3</v>
          </cell>
          <cell r="E76">
            <v>10</v>
          </cell>
          <cell r="F76">
            <v>2</v>
          </cell>
          <cell r="G76">
            <v>9</v>
          </cell>
          <cell r="H76">
            <v>0.18181818181818182</v>
          </cell>
          <cell r="I76">
            <v>11</v>
          </cell>
          <cell r="J76">
            <v>4</v>
          </cell>
          <cell r="K76">
            <v>9</v>
          </cell>
          <cell r="L76">
            <v>0.30769230769230771</v>
          </cell>
          <cell r="M76">
            <v>13</v>
          </cell>
          <cell r="N76">
            <v>2</v>
          </cell>
          <cell r="O76">
            <v>7</v>
          </cell>
          <cell r="P76">
            <v>0.22222222222222221</v>
          </cell>
          <cell r="Q76">
            <v>9</v>
          </cell>
          <cell r="R76">
            <v>4</v>
          </cell>
          <cell r="S76">
            <v>6</v>
          </cell>
          <cell r="T76">
            <v>0.4</v>
          </cell>
          <cell r="U76">
            <v>10</v>
          </cell>
          <cell r="V76">
            <v>53</v>
          </cell>
        </row>
        <row r="79">
          <cell r="B79">
            <v>2009</v>
          </cell>
          <cell r="E79" t="str">
            <v>Total 2009</v>
          </cell>
          <cell r="F79">
            <v>2010</v>
          </cell>
          <cell r="I79" t="str">
            <v>Total 2010</v>
          </cell>
          <cell r="J79">
            <v>2011</v>
          </cell>
          <cell r="M79" t="str">
            <v>Total 2011</v>
          </cell>
          <cell r="N79">
            <v>2012</v>
          </cell>
          <cell r="Q79" t="str">
            <v>Total 2012</v>
          </cell>
          <cell r="R79">
            <v>2013</v>
          </cell>
          <cell r="U79" t="str">
            <v>Total 2013</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263</v>
          </cell>
          <cell r="C81">
            <v>292</v>
          </cell>
          <cell r="D81">
            <v>0.47387387387387386</v>
          </cell>
          <cell r="E81">
            <v>555</v>
          </cell>
          <cell r="F81">
            <v>279</v>
          </cell>
          <cell r="G81">
            <v>246</v>
          </cell>
          <cell r="H81">
            <v>0.53142857142857147</v>
          </cell>
          <cell r="I81">
            <v>525</v>
          </cell>
          <cell r="J81">
            <v>284</v>
          </cell>
          <cell r="K81">
            <v>274</v>
          </cell>
          <cell r="L81">
            <v>0.50896057347670254</v>
          </cell>
          <cell r="M81">
            <v>558</v>
          </cell>
          <cell r="N81">
            <v>281</v>
          </cell>
          <cell r="O81">
            <v>330</v>
          </cell>
          <cell r="P81">
            <v>0.45990180032733224</v>
          </cell>
          <cell r="Q81">
            <v>611</v>
          </cell>
          <cell r="R81">
            <v>280</v>
          </cell>
          <cell r="S81">
            <v>320</v>
          </cell>
          <cell r="T81">
            <v>0.46666666666666667</v>
          </cell>
          <cell r="U81">
            <v>600</v>
          </cell>
        </row>
        <row r="82">
          <cell r="A82" t="str">
            <v>Lettres</v>
          </cell>
          <cell r="B82">
            <v>1285</v>
          </cell>
          <cell r="C82">
            <v>1060</v>
          </cell>
          <cell r="D82">
            <v>0.54797441364605548</v>
          </cell>
          <cell r="E82">
            <v>2345</v>
          </cell>
          <cell r="F82">
            <v>1142</v>
          </cell>
          <cell r="G82">
            <v>856</v>
          </cell>
          <cell r="H82">
            <v>0.57157157157157157</v>
          </cell>
          <cell r="I82">
            <v>1998</v>
          </cell>
          <cell r="J82">
            <v>1138</v>
          </cell>
          <cell r="K82">
            <v>923</v>
          </cell>
          <cell r="L82">
            <v>0.5521591460456089</v>
          </cell>
          <cell r="M82">
            <v>2061</v>
          </cell>
          <cell r="N82">
            <v>1325</v>
          </cell>
          <cell r="O82">
            <v>933</v>
          </cell>
          <cell r="P82">
            <v>0.58680248007085922</v>
          </cell>
          <cell r="Q82">
            <v>2258</v>
          </cell>
          <cell r="R82">
            <v>1341</v>
          </cell>
          <cell r="S82">
            <v>1039</v>
          </cell>
          <cell r="T82">
            <v>0.5634453781512605</v>
          </cell>
          <cell r="U82">
            <v>2380</v>
          </cell>
        </row>
        <row r="83">
          <cell r="A83" t="str">
            <v>Pharmacie</v>
          </cell>
          <cell r="B83">
            <v>210</v>
          </cell>
          <cell r="C83">
            <v>168</v>
          </cell>
          <cell r="D83">
            <v>0.55555555555555558</v>
          </cell>
          <cell r="E83">
            <v>378</v>
          </cell>
          <cell r="F83">
            <v>148</v>
          </cell>
          <cell r="G83">
            <v>88</v>
          </cell>
          <cell r="H83">
            <v>0.6271186440677966</v>
          </cell>
          <cell r="I83">
            <v>236</v>
          </cell>
          <cell r="J83">
            <v>174</v>
          </cell>
          <cell r="K83">
            <v>123</v>
          </cell>
          <cell r="L83">
            <v>0.58585858585858586</v>
          </cell>
          <cell r="M83">
            <v>297</v>
          </cell>
          <cell r="N83">
            <v>155</v>
          </cell>
          <cell r="O83">
            <v>133</v>
          </cell>
          <cell r="P83">
            <v>0.53819444444444442</v>
          </cell>
          <cell r="Q83">
            <v>288</v>
          </cell>
          <cell r="R83">
            <v>143</v>
          </cell>
          <cell r="S83">
            <v>92</v>
          </cell>
          <cell r="T83">
            <v>0.60851063829787233</v>
          </cell>
          <cell r="U83">
            <v>235</v>
          </cell>
        </row>
        <row r="84">
          <cell r="A84" t="str">
            <v>Sciences</v>
          </cell>
          <cell r="B84">
            <v>1565</v>
          </cell>
          <cell r="C84">
            <v>2641</v>
          </cell>
          <cell r="D84">
            <v>0.3720874940561103</v>
          </cell>
          <cell r="E84">
            <v>4206</v>
          </cell>
          <cell r="F84">
            <v>1304</v>
          </cell>
          <cell r="G84">
            <v>2277</v>
          </cell>
          <cell r="H84">
            <v>0.36414409382853952</v>
          </cell>
          <cell r="I84">
            <v>3581</v>
          </cell>
          <cell r="J84">
            <v>1392</v>
          </cell>
          <cell r="K84">
            <v>2508</v>
          </cell>
          <cell r="L84">
            <v>0.3569230769230769</v>
          </cell>
          <cell r="M84">
            <v>3900</v>
          </cell>
          <cell r="N84">
            <v>1390</v>
          </cell>
          <cell r="O84">
            <v>2465</v>
          </cell>
          <cell r="P84">
            <v>0.36057068741893644</v>
          </cell>
          <cell r="Q84">
            <v>3855</v>
          </cell>
          <cell r="R84">
            <v>1387</v>
          </cell>
          <cell r="S84">
            <v>2502</v>
          </cell>
          <cell r="T84">
            <v>0.35664695294420157</v>
          </cell>
          <cell r="U84">
            <v>3889</v>
          </cell>
        </row>
        <row r="85">
          <cell r="A85" t="str">
            <v>Total général</v>
          </cell>
          <cell r="B85">
            <v>3323</v>
          </cell>
          <cell r="C85">
            <v>4161</v>
          </cell>
          <cell r="D85">
            <v>0.44401389631213256</v>
          </cell>
          <cell r="E85">
            <v>7484</v>
          </cell>
          <cell r="F85">
            <v>2873</v>
          </cell>
          <cell r="G85">
            <v>3467</v>
          </cell>
          <cell r="H85">
            <v>0.45315457413249211</v>
          </cell>
          <cell r="I85">
            <v>6340</v>
          </cell>
          <cell r="J85">
            <v>2988</v>
          </cell>
          <cell r="K85">
            <v>3828</v>
          </cell>
          <cell r="L85">
            <v>0.43838028169014087</v>
          </cell>
          <cell r="M85">
            <v>6816</v>
          </cell>
          <cell r="N85">
            <v>3151</v>
          </cell>
          <cell r="O85">
            <v>3861</v>
          </cell>
          <cell r="P85">
            <v>0.44937250427837994</v>
          </cell>
          <cell r="Q85">
            <v>7012</v>
          </cell>
          <cell r="R85">
            <v>3151</v>
          </cell>
          <cell r="S85">
            <v>3953</v>
          </cell>
          <cell r="T85">
            <v>0.44355292792792794</v>
          </cell>
          <cell r="U85">
            <v>7104</v>
          </cell>
        </row>
      </sheetData>
      <sheetData sheetId="18">
        <row r="2">
          <cell r="B2" t="str">
            <v>2009</v>
          </cell>
          <cell r="D2" t="str">
            <v>2010</v>
          </cell>
          <cell r="F2" t="str">
            <v>2011</v>
          </cell>
          <cell r="H2" t="str">
            <v>2012</v>
          </cell>
          <cell r="J2" t="str">
            <v>2013</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37</v>
          </cell>
          <cell r="C4">
            <v>65</v>
          </cell>
          <cell r="D4">
            <v>47</v>
          </cell>
          <cell r="E4">
            <v>73</v>
          </cell>
          <cell r="F4">
            <v>33</v>
          </cell>
          <cell r="G4">
            <v>76</v>
          </cell>
          <cell r="H4">
            <v>37</v>
          </cell>
          <cell r="I4">
            <v>97</v>
          </cell>
          <cell r="J4">
            <v>26</v>
          </cell>
          <cell r="K4">
            <v>75</v>
          </cell>
        </row>
        <row r="5">
          <cell r="A5" t="str">
            <v>02</v>
          </cell>
          <cell r="B5">
            <v>29</v>
          </cell>
          <cell r="C5">
            <v>58</v>
          </cell>
          <cell r="D5">
            <v>36</v>
          </cell>
          <cell r="E5">
            <v>47</v>
          </cell>
          <cell r="F5">
            <v>34</v>
          </cell>
          <cell r="G5">
            <v>67</v>
          </cell>
          <cell r="H5">
            <v>35</v>
          </cell>
          <cell r="I5">
            <v>49</v>
          </cell>
          <cell r="J5">
            <v>26</v>
          </cell>
          <cell r="K5">
            <v>71</v>
          </cell>
        </row>
        <row r="6">
          <cell r="A6" t="str">
            <v>03</v>
          </cell>
          <cell r="B6">
            <v>12</v>
          </cell>
          <cell r="C6">
            <v>10</v>
          </cell>
          <cell r="D6">
            <v>6</v>
          </cell>
          <cell r="E6">
            <v>8</v>
          </cell>
          <cell r="F6">
            <v>5</v>
          </cell>
          <cell r="G6">
            <v>11</v>
          </cell>
          <cell r="H6">
            <v>4</v>
          </cell>
          <cell r="I6">
            <v>10</v>
          </cell>
          <cell r="J6">
            <v>7</v>
          </cell>
          <cell r="K6">
            <v>16</v>
          </cell>
        </row>
        <row r="7">
          <cell r="A7" t="str">
            <v>04</v>
          </cell>
          <cell r="B7">
            <v>8</v>
          </cell>
          <cell r="C7">
            <v>16</v>
          </cell>
          <cell r="D7">
            <v>8</v>
          </cell>
          <cell r="E7">
            <v>17</v>
          </cell>
          <cell r="F7">
            <v>11</v>
          </cell>
          <cell r="G7">
            <v>11</v>
          </cell>
          <cell r="H7">
            <v>14</v>
          </cell>
          <cell r="I7">
            <v>21</v>
          </cell>
          <cell r="J7">
            <v>6</v>
          </cell>
          <cell r="K7">
            <v>16</v>
          </cell>
        </row>
        <row r="8">
          <cell r="A8" t="str">
            <v>05</v>
          </cell>
          <cell r="B8">
            <v>54</v>
          </cell>
          <cell r="C8">
            <v>97</v>
          </cell>
          <cell r="D8">
            <v>46</v>
          </cell>
          <cell r="E8">
            <v>88</v>
          </cell>
          <cell r="F8">
            <v>52</v>
          </cell>
          <cell r="G8">
            <v>89</v>
          </cell>
          <cell r="H8">
            <v>38</v>
          </cell>
          <cell r="I8">
            <v>87</v>
          </cell>
          <cell r="J8">
            <v>27</v>
          </cell>
          <cell r="K8">
            <v>72</v>
          </cell>
        </row>
        <row r="9">
          <cell r="A9" t="str">
            <v>06</v>
          </cell>
          <cell r="B9">
            <v>37</v>
          </cell>
          <cell r="C9">
            <v>126</v>
          </cell>
          <cell r="D9">
            <v>43</v>
          </cell>
          <cell r="E9">
            <v>159</v>
          </cell>
          <cell r="F9">
            <v>46</v>
          </cell>
          <cell r="G9">
            <v>121</v>
          </cell>
          <cell r="H9">
            <v>46</v>
          </cell>
          <cell r="I9">
            <v>134</v>
          </cell>
          <cell r="J9">
            <v>26</v>
          </cell>
          <cell r="K9">
            <v>121</v>
          </cell>
        </row>
        <row r="10">
          <cell r="A10" t="str">
            <v>07</v>
          </cell>
          <cell r="B10">
            <v>18</v>
          </cell>
          <cell r="C10">
            <v>35</v>
          </cell>
          <cell r="D10">
            <v>30</v>
          </cell>
          <cell r="E10">
            <v>40</v>
          </cell>
          <cell r="F10">
            <v>25</v>
          </cell>
          <cell r="G10">
            <v>39</v>
          </cell>
          <cell r="H10">
            <v>29</v>
          </cell>
          <cell r="I10">
            <v>42</v>
          </cell>
          <cell r="J10">
            <v>27</v>
          </cell>
          <cell r="K10">
            <v>49</v>
          </cell>
        </row>
        <row r="11">
          <cell r="A11" t="str">
            <v>08</v>
          </cell>
          <cell r="B11">
            <v>6</v>
          </cell>
          <cell r="C11">
            <v>10</v>
          </cell>
          <cell r="D11">
            <v>6</v>
          </cell>
          <cell r="E11">
            <v>10</v>
          </cell>
          <cell r="F11">
            <v>4</v>
          </cell>
          <cell r="G11">
            <v>6</v>
          </cell>
          <cell r="H11">
            <v>6</v>
          </cell>
          <cell r="I11">
            <v>8</v>
          </cell>
          <cell r="J11">
            <v>6</v>
          </cell>
          <cell r="K11">
            <v>3</v>
          </cell>
        </row>
        <row r="12">
          <cell r="A12" t="str">
            <v>09</v>
          </cell>
          <cell r="B12">
            <v>22</v>
          </cell>
          <cell r="C12">
            <v>47</v>
          </cell>
          <cell r="D12">
            <v>23</v>
          </cell>
          <cell r="E12">
            <v>40</v>
          </cell>
          <cell r="F12">
            <v>29</v>
          </cell>
          <cell r="G12">
            <v>37</v>
          </cell>
          <cell r="H12">
            <v>29</v>
          </cell>
          <cell r="I12">
            <v>27</v>
          </cell>
          <cell r="J12">
            <v>23</v>
          </cell>
          <cell r="K12">
            <v>37</v>
          </cell>
        </row>
        <row r="13">
          <cell r="A13" t="str">
            <v>10</v>
          </cell>
          <cell r="B13">
            <v>9</v>
          </cell>
          <cell r="C13">
            <v>5</v>
          </cell>
          <cell r="D13">
            <v>6</v>
          </cell>
          <cell r="E13">
            <v>5</v>
          </cell>
          <cell r="F13">
            <v>7</v>
          </cell>
          <cell r="G13">
            <v>6</v>
          </cell>
          <cell r="H13">
            <v>9</v>
          </cell>
          <cell r="I13">
            <v>3</v>
          </cell>
          <cell r="J13">
            <v>7</v>
          </cell>
          <cell r="K13">
            <v>7</v>
          </cell>
        </row>
        <row r="14">
          <cell r="A14" t="str">
            <v>11</v>
          </cell>
          <cell r="B14">
            <v>56</v>
          </cell>
          <cell r="C14">
            <v>96</v>
          </cell>
          <cell r="D14">
            <v>50</v>
          </cell>
          <cell r="E14">
            <v>74</v>
          </cell>
          <cell r="F14">
            <v>52</v>
          </cell>
          <cell r="G14">
            <v>65</v>
          </cell>
          <cell r="H14">
            <v>46</v>
          </cell>
          <cell r="I14">
            <v>68</v>
          </cell>
          <cell r="J14">
            <v>31</v>
          </cell>
          <cell r="K14">
            <v>67</v>
          </cell>
        </row>
        <row r="15">
          <cell r="A15" t="str">
            <v>12</v>
          </cell>
          <cell r="B15">
            <v>11</v>
          </cell>
          <cell r="C15">
            <v>20</v>
          </cell>
          <cell r="D15">
            <v>12</v>
          </cell>
          <cell r="E15">
            <v>16</v>
          </cell>
          <cell r="F15">
            <v>7</v>
          </cell>
          <cell r="G15">
            <v>17</v>
          </cell>
          <cell r="H15">
            <v>8</v>
          </cell>
          <cell r="I15">
            <v>13</v>
          </cell>
          <cell r="J15">
            <v>9</v>
          </cell>
          <cell r="K15">
            <v>10</v>
          </cell>
        </row>
        <row r="16">
          <cell r="A16" t="str">
            <v>13</v>
          </cell>
          <cell r="B16">
            <v>3</v>
          </cell>
          <cell r="C16">
            <v>4</v>
          </cell>
          <cell r="D16">
            <v>5</v>
          </cell>
          <cell r="E16">
            <v>6</v>
          </cell>
          <cell r="F16">
            <v>1</v>
          </cell>
          <cell r="G16">
            <v>4</v>
          </cell>
          <cell r="H16">
            <v>7</v>
          </cell>
          <cell r="I16">
            <v>3</v>
          </cell>
          <cell r="K16">
            <v>5</v>
          </cell>
        </row>
        <row r="17">
          <cell r="A17" t="str">
            <v>14</v>
          </cell>
          <cell r="B17">
            <v>33</v>
          </cell>
          <cell r="C17">
            <v>58</v>
          </cell>
          <cell r="D17">
            <v>35</v>
          </cell>
          <cell r="E17">
            <v>45</v>
          </cell>
          <cell r="F17">
            <v>32</v>
          </cell>
          <cell r="G17">
            <v>52</v>
          </cell>
          <cell r="H17">
            <v>26</v>
          </cell>
          <cell r="I17">
            <v>36</v>
          </cell>
          <cell r="J17">
            <v>22</v>
          </cell>
          <cell r="K17">
            <v>45</v>
          </cell>
        </row>
        <row r="18">
          <cell r="A18" t="str">
            <v>15</v>
          </cell>
          <cell r="B18">
            <v>16</v>
          </cell>
          <cell r="C18">
            <v>18</v>
          </cell>
          <cell r="D18">
            <v>11</v>
          </cell>
          <cell r="E18">
            <v>22</v>
          </cell>
          <cell r="F18">
            <v>11</v>
          </cell>
          <cell r="G18">
            <v>21</v>
          </cell>
          <cell r="H18">
            <v>9</v>
          </cell>
          <cell r="I18">
            <v>26</v>
          </cell>
          <cell r="J18">
            <v>4</v>
          </cell>
          <cell r="K18">
            <v>22</v>
          </cell>
        </row>
        <row r="19">
          <cell r="A19" t="str">
            <v>16</v>
          </cell>
          <cell r="B19">
            <v>42</v>
          </cell>
          <cell r="C19">
            <v>66</v>
          </cell>
          <cell r="D19">
            <v>36</v>
          </cell>
          <cell r="E19">
            <v>66</v>
          </cell>
          <cell r="F19">
            <v>40</v>
          </cell>
          <cell r="G19">
            <v>76</v>
          </cell>
          <cell r="H19">
            <v>37</v>
          </cell>
          <cell r="I19">
            <v>64</v>
          </cell>
          <cell r="J19">
            <v>29</v>
          </cell>
          <cell r="K19">
            <v>64</v>
          </cell>
        </row>
        <row r="20">
          <cell r="A20" t="str">
            <v>17</v>
          </cell>
          <cell r="B20">
            <v>11</v>
          </cell>
          <cell r="C20">
            <v>13</v>
          </cell>
          <cell r="D20">
            <v>17</v>
          </cell>
          <cell r="E20">
            <v>14</v>
          </cell>
          <cell r="F20">
            <v>13</v>
          </cell>
          <cell r="G20">
            <v>18</v>
          </cell>
          <cell r="H20">
            <v>15</v>
          </cell>
          <cell r="I20">
            <v>12</v>
          </cell>
          <cell r="J20">
            <v>15</v>
          </cell>
          <cell r="K20">
            <v>7</v>
          </cell>
        </row>
        <row r="21">
          <cell r="A21" t="str">
            <v>18</v>
          </cell>
          <cell r="B21">
            <v>23</v>
          </cell>
          <cell r="C21">
            <v>34</v>
          </cell>
          <cell r="D21">
            <v>26</v>
          </cell>
          <cell r="E21">
            <v>35</v>
          </cell>
          <cell r="F21">
            <v>30</v>
          </cell>
          <cell r="G21">
            <v>49</v>
          </cell>
          <cell r="H21">
            <v>23</v>
          </cell>
          <cell r="I21">
            <v>30</v>
          </cell>
          <cell r="J21">
            <v>16</v>
          </cell>
          <cell r="K21">
            <v>42</v>
          </cell>
        </row>
        <row r="22">
          <cell r="A22" t="str">
            <v>19</v>
          </cell>
          <cell r="B22">
            <v>28</v>
          </cell>
          <cell r="C22">
            <v>42</v>
          </cell>
          <cell r="D22">
            <v>29</v>
          </cell>
          <cell r="E22">
            <v>48</v>
          </cell>
          <cell r="F22">
            <v>33</v>
          </cell>
          <cell r="G22">
            <v>31</v>
          </cell>
          <cell r="H22">
            <v>28</v>
          </cell>
          <cell r="I22">
            <v>46</v>
          </cell>
          <cell r="J22">
            <v>24</v>
          </cell>
          <cell r="K22">
            <v>28</v>
          </cell>
        </row>
        <row r="23">
          <cell r="A23" t="str">
            <v>20</v>
          </cell>
          <cell r="B23">
            <v>5</v>
          </cell>
          <cell r="C23">
            <v>7</v>
          </cell>
          <cell r="D23">
            <v>4</v>
          </cell>
          <cell r="E23">
            <v>3</v>
          </cell>
          <cell r="F23">
            <v>10</v>
          </cell>
          <cell r="G23">
            <v>8</v>
          </cell>
          <cell r="H23">
            <v>6</v>
          </cell>
          <cell r="I23">
            <v>12</v>
          </cell>
          <cell r="J23">
            <v>4</v>
          </cell>
          <cell r="K23">
            <v>6</v>
          </cell>
        </row>
        <row r="24">
          <cell r="A24" t="str">
            <v>21</v>
          </cell>
          <cell r="B24">
            <v>17</v>
          </cell>
          <cell r="C24">
            <v>26</v>
          </cell>
          <cell r="D24">
            <v>22</v>
          </cell>
          <cell r="E24">
            <v>33</v>
          </cell>
          <cell r="F24">
            <v>24</v>
          </cell>
          <cell r="G24">
            <v>26</v>
          </cell>
          <cell r="H24">
            <v>32</v>
          </cell>
          <cell r="I24">
            <v>30</v>
          </cell>
          <cell r="J24">
            <v>17</v>
          </cell>
          <cell r="K24">
            <v>29</v>
          </cell>
        </row>
        <row r="25">
          <cell r="A25" t="str">
            <v>22</v>
          </cell>
          <cell r="B25">
            <v>32</v>
          </cell>
          <cell r="C25">
            <v>41</v>
          </cell>
          <cell r="D25">
            <v>40</v>
          </cell>
          <cell r="E25">
            <v>42</v>
          </cell>
          <cell r="F25">
            <v>36</v>
          </cell>
          <cell r="G25">
            <v>46</v>
          </cell>
          <cell r="H25">
            <v>40</v>
          </cell>
          <cell r="I25">
            <v>48</v>
          </cell>
          <cell r="J25">
            <v>28</v>
          </cell>
          <cell r="K25">
            <v>33</v>
          </cell>
        </row>
        <row r="26">
          <cell r="A26" t="str">
            <v>23</v>
          </cell>
          <cell r="B26">
            <v>28</v>
          </cell>
          <cell r="C26">
            <v>44</v>
          </cell>
          <cell r="D26">
            <v>26</v>
          </cell>
          <cell r="E26">
            <v>47</v>
          </cell>
          <cell r="F26">
            <v>23</v>
          </cell>
          <cell r="G26">
            <v>31</v>
          </cell>
          <cell r="H26">
            <v>15</v>
          </cell>
          <cell r="I26">
            <v>28</v>
          </cell>
          <cell r="J26">
            <v>32</v>
          </cell>
          <cell r="K26">
            <v>27</v>
          </cell>
        </row>
        <row r="27">
          <cell r="A27" t="str">
            <v>24</v>
          </cell>
          <cell r="B27">
            <v>12</v>
          </cell>
          <cell r="C27">
            <v>14</v>
          </cell>
          <cell r="D27">
            <v>9</v>
          </cell>
          <cell r="E27">
            <v>15</v>
          </cell>
          <cell r="F27">
            <v>10</v>
          </cell>
          <cell r="G27">
            <v>14</v>
          </cell>
          <cell r="H27">
            <v>8</v>
          </cell>
          <cell r="I27">
            <v>11</v>
          </cell>
          <cell r="J27">
            <v>7</v>
          </cell>
          <cell r="K27">
            <v>12</v>
          </cell>
        </row>
        <row r="28">
          <cell r="A28" t="str">
            <v>25</v>
          </cell>
          <cell r="B28">
            <v>31</v>
          </cell>
          <cell r="C28">
            <v>61</v>
          </cell>
          <cell r="D28">
            <v>26</v>
          </cell>
          <cell r="E28">
            <v>46</v>
          </cell>
          <cell r="F28">
            <v>36</v>
          </cell>
          <cell r="G28">
            <v>57</v>
          </cell>
          <cell r="H28">
            <v>34</v>
          </cell>
          <cell r="I28">
            <v>42</v>
          </cell>
          <cell r="J28">
            <v>17</v>
          </cell>
          <cell r="K28">
            <v>32</v>
          </cell>
        </row>
        <row r="29">
          <cell r="A29" t="str">
            <v>26</v>
          </cell>
          <cell r="B29">
            <v>41</v>
          </cell>
          <cell r="C29">
            <v>86</v>
          </cell>
          <cell r="D29">
            <v>38</v>
          </cell>
          <cell r="E29">
            <v>84</v>
          </cell>
          <cell r="F29">
            <v>37</v>
          </cell>
          <cell r="G29">
            <v>75</v>
          </cell>
          <cell r="H29">
            <v>28</v>
          </cell>
          <cell r="I29">
            <v>56</v>
          </cell>
          <cell r="J29">
            <v>33</v>
          </cell>
          <cell r="K29">
            <v>49</v>
          </cell>
        </row>
        <row r="30">
          <cell r="A30" t="str">
            <v>27</v>
          </cell>
          <cell r="B30">
            <v>74</v>
          </cell>
          <cell r="C30">
            <v>141</v>
          </cell>
          <cell r="D30">
            <v>53</v>
          </cell>
          <cell r="E30">
            <v>139</v>
          </cell>
          <cell r="F30">
            <v>69</v>
          </cell>
          <cell r="G30">
            <v>108</v>
          </cell>
          <cell r="H30">
            <v>70</v>
          </cell>
          <cell r="I30">
            <v>119</v>
          </cell>
          <cell r="J30">
            <v>41</v>
          </cell>
          <cell r="K30">
            <v>97</v>
          </cell>
        </row>
        <row r="31">
          <cell r="A31" t="str">
            <v>28</v>
          </cell>
          <cell r="B31">
            <v>32</v>
          </cell>
          <cell r="C31">
            <v>43</v>
          </cell>
          <cell r="D31">
            <v>21</v>
          </cell>
          <cell r="E31">
            <v>39</v>
          </cell>
          <cell r="F31">
            <v>33</v>
          </cell>
          <cell r="G31">
            <v>42</v>
          </cell>
          <cell r="H31">
            <v>24</v>
          </cell>
          <cell r="I31">
            <v>28</v>
          </cell>
          <cell r="J31">
            <v>16</v>
          </cell>
          <cell r="K31">
            <v>36</v>
          </cell>
        </row>
        <row r="32">
          <cell r="A32" t="str">
            <v>29</v>
          </cell>
          <cell r="B32">
            <v>9</v>
          </cell>
          <cell r="C32">
            <v>16</v>
          </cell>
          <cell r="D32">
            <v>10</v>
          </cell>
          <cell r="E32">
            <v>12</v>
          </cell>
          <cell r="F32">
            <v>7</v>
          </cell>
          <cell r="G32">
            <v>9</v>
          </cell>
          <cell r="H32">
            <v>6</v>
          </cell>
          <cell r="I32">
            <v>7</v>
          </cell>
          <cell r="J32">
            <v>4</v>
          </cell>
          <cell r="K32">
            <v>6</v>
          </cell>
        </row>
        <row r="33">
          <cell r="A33" t="str">
            <v>30</v>
          </cell>
          <cell r="B33">
            <v>16</v>
          </cell>
          <cell r="C33">
            <v>20</v>
          </cell>
          <cell r="D33">
            <v>13</v>
          </cell>
          <cell r="E33">
            <v>13</v>
          </cell>
          <cell r="F33">
            <v>9</v>
          </cell>
          <cell r="G33">
            <v>12</v>
          </cell>
          <cell r="H33">
            <v>10</v>
          </cell>
          <cell r="I33">
            <v>12</v>
          </cell>
          <cell r="J33">
            <v>9</v>
          </cell>
          <cell r="K33">
            <v>10</v>
          </cell>
        </row>
        <row r="34">
          <cell r="A34" t="str">
            <v>31</v>
          </cell>
          <cell r="B34">
            <v>25</v>
          </cell>
          <cell r="C34">
            <v>52</v>
          </cell>
          <cell r="D34">
            <v>28</v>
          </cell>
          <cell r="E34">
            <v>43</v>
          </cell>
          <cell r="F34">
            <v>25</v>
          </cell>
          <cell r="G34">
            <v>39</v>
          </cell>
          <cell r="H34">
            <v>26</v>
          </cell>
          <cell r="I34">
            <v>38</v>
          </cell>
          <cell r="J34">
            <v>14</v>
          </cell>
          <cell r="K34">
            <v>28</v>
          </cell>
        </row>
        <row r="35">
          <cell r="A35" t="str">
            <v>32</v>
          </cell>
          <cell r="B35">
            <v>28</v>
          </cell>
          <cell r="C35">
            <v>50</v>
          </cell>
          <cell r="D35">
            <v>21</v>
          </cell>
          <cell r="E35">
            <v>47</v>
          </cell>
          <cell r="F35">
            <v>15</v>
          </cell>
          <cell r="G35">
            <v>43</v>
          </cell>
          <cell r="H35">
            <v>15</v>
          </cell>
          <cell r="I35">
            <v>25</v>
          </cell>
          <cell r="J35">
            <v>10</v>
          </cell>
          <cell r="K35">
            <v>23</v>
          </cell>
        </row>
        <row r="36">
          <cell r="A36" t="str">
            <v>33</v>
          </cell>
          <cell r="B36">
            <v>15</v>
          </cell>
          <cell r="C36">
            <v>37</v>
          </cell>
          <cell r="D36">
            <v>18</v>
          </cell>
          <cell r="E36">
            <v>25</v>
          </cell>
          <cell r="F36">
            <v>20</v>
          </cell>
          <cell r="G36">
            <v>37</v>
          </cell>
          <cell r="H36">
            <v>16</v>
          </cell>
          <cell r="I36">
            <v>28</v>
          </cell>
          <cell r="J36">
            <v>12</v>
          </cell>
          <cell r="K36">
            <v>17</v>
          </cell>
        </row>
        <row r="37">
          <cell r="A37" t="str">
            <v>34</v>
          </cell>
          <cell r="B37">
            <v>5</v>
          </cell>
          <cell r="C37">
            <v>11</v>
          </cell>
          <cell r="E37">
            <v>7</v>
          </cell>
          <cell r="F37">
            <v>3</v>
          </cell>
          <cell r="G37">
            <v>4</v>
          </cell>
          <cell r="H37">
            <v>3</v>
          </cell>
          <cell r="I37">
            <v>5</v>
          </cell>
          <cell r="J37">
            <v>1</v>
          </cell>
          <cell r="K37">
            <v>9</v>
          </cell>
        </row>
        <row r="38">
          <cell r="A38" t="str">
            <v>35</v>
          </cell>
          <cell r="B38">
            <v>16</v>
          </cell>
          <cell r="C38">
            <v>29</v>
          </cell>
          <cell r="D38">
            <v>12</v>
          </cell>
          <cell r="E38">
            <v>31</v>
          </cell>
          <cell r="F38">
            <v>19</v>
          </cell>
          <cell r="G38">
            <v>22</v>
          </cell>
          <cell r="H38">
            <v>14</v>
          </cell>
          <cell r="I38">
            <v>27</v>
          </cell>
          <cell r="J38">
            <v>17</v>
          </cell>
          <cell r="K38">
            <v>17</v>
          </cell>
        </row>
        <row r="39">
          <cell r="A39" t="str">
            <v>36</v>
          </cell>
          <cell r="B39">
            <v>5</v>
          </cell>
          <cell r="C39">
            <v>7</v>
          </cell>
          <cell r="D39">
            <v>2</v>
          </cell>
          <cell r="E39">
            <v>8</v>
          </cell>
          <cell r="F39">
            <v>6</v>
          </cell>
          <cell r="G39">
            <v>9</v>
          </cell>
          <cell r="H39">
            <v>2</v>
          </cell>
          <cell r="I39">
            <v>13</v>
          </cell>
          <cell r="J39">
            <v>8</v>
          </cell>
          <cell r="K39">
            <v>6</v>
          </cell>
        </row>
        <row r="40">
          <cell r="A40" t="str">
            <v>37</v>
          </cell>
          <cell r="B40">
            <v>5</v>
          </cell>
          <cell r="C40">
            <v>10</v>
          </cell>
          <cell r="D40">
            <v>3</v>
          </cell>
          <cell r="E40">
            <v>9</v>
          </cell>
          <cell r="F40">
            <v>5</v>
          </cell>
          <cell r="G40">
            <v>5</v>
          </cell>
          <cell r="H40">
            <v>2</v>
          </cell>
          <cell r="I40">
            <v>3</v>
          </cell>
          <cell r="J40">
            <v>2</v>
          </cell>
          <cell r="K40">
            <v>4</v>
          </cell>
        </row>
        <row r="41">
          <cell r="A41" t="str">
            <v>39</v>
          </cell>
        </row>
        <row r="42">
          <cell r="A42" t="str">
            <v>40</v>
          </cell>
        </row>
        <row r="43">
          <cell r="A43" t="str">
            <v>41</v>
          </cell>
        </row>
        <row r="44">
          <cell r="A44" t="str">
            <v>60</v>
          </cell>
          <cell r="B44">
            <v>55</v>
          </cell>
          <cell r="C44">
            <v>118</v>
          </cell>
          <cell r="D44">
            <v>53</v>
          </cell>
          <cell r="E44">
            <v>114</v>
          </cell>
          <cell r="F44">
            <v>60</v>
          </cell>
          <cell r="G44">
            <v>83</v>
          </cell>
          <cell r="H44">
            <v>58</v>
          </cell>
          <cell r="I44">
            <v>99</v>
          </cell>
          <cell r="J44">
            <v>39</v>
          </cell>
          <cell r="K44">
            <v>92</v>
          </cell>
        </row>
        <row r="45">
          <cell r="A45" t="str">
            <v>61</v>
          </cell>
          <cell r="B45">
            <v>32</v>
          </cell>
          <cell r="C45">
            <v>58</v>
          </cell>
          <cell r="D45">
            <v>36</v>
          </cell>
          <cell r="E45">
            <v>56</v>
          </cell>
          <cell r="F45">
            <v>37</v>
          </cell>
          <cell r="G45">
            <v>64</v>
          </cell>
          <cell r="H45">
            <v>36</v>
          </cell>
          <cell r="I45">
            <v>51</v>
          </cell>
          <cell r="J45">
            <v>14</v>
          </cell>
          <cell r="K45">
            <v>52</v>
          </cell>
        </row>
        <row r="46">
          <cell r="A46" t="str">
            <v>62</v>
          </cell>
          <cell r="B46">
            <v>24</v>
          </cell>
          <cell r="C46">
            <v>45</v>
          </cell>
          <cell r="D46">
            <v>32</v>
          </cell>
          <cell r="E46">
            <v>41</v>
          </cell>
          <cell r="F46">
            <v>23</v>
          </cell>
          <cell r="G46">
            <v>44</v>
          </cell>
          <cell r="H46">
            <v>16</v>
          </cell>
          <cell r="I46">
            <v>40</v>
          </cell>
          <cell r="J46">
            <v>21</v>
          </cell>
          <cell r="K46">
            <v>26</v>
          </cell>
        </row>
        <row r="47">
          <cell r="A47" t="str">
            <v>63</v>
          </cell>
          <cell r="B47">
            <v>36</v>
          </cell>
          <cell r="C47">
            <v>52</v>
          </cell>
          <cell r="D47">
            <v>29</v>
          </cell>
          <cell r="E47">
            <v>50</v>
          </cell>
          <cell r="F47">
            <v>20</v>
          </cell>
          <cell r="G47">
            <v>56</v>
          </cell>
          <cell r="H47">
            <v>26</v>
          </cell>
          <cell r="I47">
            <v>35</v>
          </cell>
          <cell r="J47">
            <v>20</v>
          </cell>
          <cell r="K47">
            <v>36</v>
          </cell>
        </row>
        <row r="48">
          <cell r="A48" t="str">
            <v>64</v>
          </cell>
          <cell r="B48">
            <v>18</v>
          </cell>
          <cell r="C48">
            <v>48</v>
          </cell>
          <cell r="D48">
            <v>13</v>
          </cell>
          <cell r="E48">
            <v>46</v>
          </cell>
          <cell r="F48">
            <v>17</v>
          </cell>
          <cell r="G48">
            <v>54</v>
          </cell>
          <cell r="H48">
            <v>11</v>
          </cell>
          <cell r="I48">
            <v>36</v>
          </cell>
          <cell r="J48">
            <v>10</v>
          </cell>
          <cell r="K48">
            <v>31</v>
          </cell>
        </row>
        <row r="49">
          <cell r="A49" t="str">
            <v>65</v>
          </cell>
          <cell r="B49">
            <v>22</v>
          </cell>
          <cell r="C49">
            <v>45</v>
          </cell>
          <cell r="D49">
            <v>21</v>
          </cell>
          <cell r="E49">
            <v>45</v>
          </cell>
          <cell r="F49">
            <v>20</v>
          </cell>
          <cell r="G49">
            <v>30</v>
          </cell>
          <cell r="H49">
            <v>18</v>
          </cell>
          <cell r="I49">
            <v>35</v>
          </cell>
          <cell r="J49">
            <v>11</v>
          </cell>
          <cell r="K49">
            <v>25</v>
          </cell>
        </row>
        <row r="50">
          <cell r="A50" t="str">
            <v>66</v>
          </cell>
          <cell r="B50">
            <v>17</v>
          </cell>
          <cell r="C50">
            <v>35</v>
          </cell>
          <cell r="D50">
            <v>13</v>
          </cell>
          <cell r="E50">
            <v>33</v>
          </cell>
          <cell r="F50">
            <v>14</v>
          </cell>
          <cell r="G50">
            <v>21</v>
          </cell>
          <cell r="H50">
            <v>7</v>
          </cell>
          <cell r="I50">
            <v>20</v>
          </cell>
          <cell r="J50">
            <v>6</v>
          </cell>
          <cell r="K50">
            <v>7</v>
          </cell>
        </row>
        <row r="51">
          <cell r="A51" t="str">
            <v>67</v>
          </cell>
          <cell r="B51">
            <v>21</v>
          </cell>
          <cell r="C51">
            <v>33</v>
          </cell>
          <cell r="D51">
            <v>8</v>
          </cell>
          <cell r="E51">
            <v>41</v>
          </cell>
          <cell r="F51">
            <v>15</v>
          </cell>
          <cell r="G51">
            <v>30</v>
          </cell>
          <cell r="H51">
            <v>15</v>
          </cell>
          <cell r="I51">
            <v>26</v>
          </cell>
          <cell r="J51">
            <v>6</v>
          </cell>
          <cell r="K51">
            <v>18</v>
          </cell>
        </row>
        <row r="52">
          <cell r="A52" t="str">
            <v>68</v>
          </cell>
          <cell r="B52">
            <v>9</v>
          </cell>
          <cell r="C52">
            <v>21</v>
          </cell>
          <cell r="D52">
            <v>8</v>
          </cell>
          <cell r="E52">
            <v>12</v>
          </cell>
          <cell r="F52">
            <v>5</v>
          </cell>
          <cell r="G52">
            <v>15</v>
          </cell>
          <cell r="H52">
            <v>7</v>
          </cell>
          <cell r="I52">
            <v>16</v>
          </cell>
          <cell r="J52">
            <v>7</v>
          </cell>
          <cell r="K52">
            <v>11</v>
          </cell>
        </row>
        <row r="53">
          <cell r="A53" t="str">
            <v>69</v>
          </cell>
          <cell r="B53">
            <v>9</v>
          </cell>
          <cell r="C53">
            <v>10</v>
          </cell>
          <cell r="D53">
            <v>12</v>
          </cell>
          <cell r="E53">
            <v>11</v>
          </cell>
          <cell r="F53">
            <v>12</v>
          </cell>
          <cell r="G53">
            <v>18</v>
          </cell>
          <cell r="H53">
            <v>4</v>
          </cell>
          <cell r="I53">
            <v>13</v>
          </cell>
          <cell r="J53">
            <v>5</v>
          </cell>
          <cell r="K53">
            <v>7</v>
          </cell>
        </row>
        <row r="54">
          <cell r="A54" t="str">
            <v>70</v>
          </cell>
          <cell r="B54">
            <v>29</v>
          </cell>
          <cell r="C54">
            <v>47</v>
          </cell>
          <cell r="D54">
            <v>17</v>
          </cell>
          <cell r="E54">
            <v>47</v>
          </cell>
          <cell r="F54">
            <v>21</v>
          </cell>
          <cell r="G54">
            <v>45</v>
          </cell>
          <cell r="H54">
            <v>25</v>
          </cell>
          <cell r="I54">
            <v>37</v>
          </cell>
          <cell r="J54">
            <v>29</v>
          </cell>
          <cell r="K54">
            <v>45</v>
          </cell>
        </row>
        <row r="55">
          <cell r="A55" t="str">
            <v>71</v>
          </cell>
          <cell r="B55">
            <v>18</v>
          </cell>
          <cell r="C55">
            <v>46</v>
          </cell>
          <cell r="D55">
            <v>24</v>
          </cell>
          <cell r="E55">
            <v>42</v>
          </cell>
          <cell r="F55">
            <v>24</v>
          </cell>
          <cell r="G55">
            <v>45</v>
          </cell>
          <cell r="H55">
            <v>16</v>
          </cell>
          <cell r="I55">
            <v>36</v>
          </cell>
          <cell r="J55">
            <v>9</v>
          </cell>
          <cell r="K55">
            <v>50</v>
          </cell>
        </row>
        <row r="56">
          <cell r="A56" t="str">
            <v>72</v>
          </cell>
          <cell r="B56">
            <v>2</v>
          </cell>
          <cell r="C56">
            <v>4</v>
          </cell>
          <cell r="D56">
            <v>1</v>
          </cell>
          <cell r="E56">
            <v>4</v>
          </cell>
          <cell r="F56">
            <v>5</v>
          </cell>
          <cell r="G56">
            <v>4</v>
          </cell>
          <cell r="I56">
            <v>3</v>
          </cell>
          <cell r="J56">
            <v>1</v>
          </cell>
          <cell r="K56">
            <v>3</v>
          </cell>
        </row>
        <row r="57">
          <cell r="A57" t="str">
            <v>73</v>
          </cell>
          <cell r="B57">
            <v>4</v>
          </cell>
          <cell r="C57">
            <v>2</v>
          </cell>
          <cell r="D57">
            <v>2</v>
          </cell>
          <cell r="E57">
            <v>4</v>
          </cell>
          <cell r="F57">
            <v>2</v>
          </cell>
          <cell r="G57">
            <v>2</v>
          </cell>
          <cell r="H57">
            <v>3</v>
          </cell>
          <cell r="I57">
            <v>3</v>
          </cell>
          <cell r="J57">
            <v>3</v>
          </cell>
          <cell r="K57">
            <v>1</v>
          </cell>
        </row>
        <row r="58">
          <cell r="A58" t="str">
            <v>74</v>
          </cell>
          <cell r="B58">
            <v>14</v>
          </cell>
          <cell r="C58">
            <v>41</v>
          </cell>
          <cell r="D58">
            <v>20</v>
          </cell>
          <cell r="E58">
            <v>36</v>
          </cell>
          <cell r="F58">
            <v>12</v>
          </cell>
          <cell r="G58">
            <v>43</v>
          </cell>
          <cell r="H58">
            <v>9</v>
          </cell>
          <cell r="I58">
            <v>43</v>
          </cell>
          <cell r="J58">
            <v>7</v>
          </cell>
          <cell r="K58">
            <v>42</v>
          </cell>
        </row>
        <row r="59">
          <cell r="A59" t="str">
            <v>76</v>
          </cell>
          <cell r="B59">
            <v>1</v>
          </cell>
          <cell r="C59">
            <v>1</v>
          </cell>
          <cell r="D59">
            <v>1</v>
          </cell>
          <cell r="H59">
            <v>1</v>
          </cell>
          <cell r="I59">
            <v>1</v>
          </cell>
          <cell r="J59">
            <v>1</v>
          </cell>
          <cell r="K59">
            <v>1</v>
          </cell>
        </row>
        <row r="60">
          <cell r="A60" t="str">
            <v>77</v>
          </cell>
          <cell r="B60">
            <v>1</v>
          </cell>
          <cell r="C60">
            <v>3</v>
          </cell>
          <cell r="E60">
            <v>1</v>
          </cell>
          <cell r="G60">
            <v>1</v>
          </cell>
          <cell r="H60">
            <v>1</v>
          </cell>
        </row>
        <row r="61">
          <cell r="A61" t="str">
            <v>85</v>
          </cell>
          <cell r="B61">
            <v>5</v>
          </cell>
          <cell r="C61">
            <v>22</v>
          </cell>
          <cell r="D61">
            <v>8</v>
          </cell>
          <cell r="E61">
            <v>20</v>
          </cell>
          <cell r="F61">
            <v>5</v>
          </cell>
          <cell r="G61">
            <v>13</v>
          </cell>
          <cell r="H61">
            <v>8</v>
          </cell>
          <cell r="I61">
            <v>14</v>
          </cell>
          <cell r="J61">
            <v>7</v>
          </cell>
          <cell r="K61">
            <v>10</v>
          </cell>
        </row>
        <row r="62">
          <cell r="A62" t="str">
            <v>86</v>
          </cell>
          <cell r="B62">
            <v>8</v>
          </cell>
          <cell r="C62">
            <v>31</v>
          </cell>
          <cell r="D62">
            <v>9</v>
          </cell>
          <cell r="E62">
            <v>13</v>
          </cell>
          <cell r="F62">
            <v>13</v>
          </cell>
          <cell r="G62">
            <v>20</v>
          </cell>
          <cell r="H62">
            <v>11</v>
          </cell>
          <cell r="I62">
            <v>24</v>
          </cell>
          <cell r="J62">
            <v>7</v>
          </cell>
          <cell r="K62">
            <v>12</v>
          </cell>
        </row>
        <row r="63">
          <cell r="A63" t="str">
            <v>87</v>
          </cell>
          <cell r="B63">
            <v>9</v>
          </cell>
          <cell r="C63">
            <v>17</v>
          </cell>
          <cell r="D63">
            <v>4</v>
          </cell>
          <cell r="E63">
            <v>29</v>
          </cell>
          <cell r="F63">
            <v>5</v>
          </cell>
          <cell r="G63">
            <v>18</v>
          </cell>
          <cell r="H63">
            <v>6</v>
          </cell>
          <cell r="I63">
            <v>12</v>
          </cell>
          <cell r="J63">
            <v>11</v>
          </cell>
          <cell r="K63">
            <v>8</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177</v>
          </cell>
          <cell r="C69">
            <v>372</v>
          </cell>
          <cell r="D69">
            <v>186</v>
          </cell>
          <cell r="E69">
            <v>392</v>
          </cell>
          <cell r="F69">
            <v>181</v>
          </cell>
          <cell r="G69">
            <v>375</v>
          </cell>
          <cell r="H69">
            <v>174</v>
          </cell>
          <cell r="I69">
            <v>398</v>
          </cell>
          <cell r="J69">
            <v>118</v>
          </cell>
          <cell r="K69">
            <v>371</v>
          </cell>
        </row>
        <row r="70">
          <cell r="A70" t="str">
            <v>Lettres</v>
          </cell>
          <cell r="B70">
            <v>441</v>
          </cell>
          <cell r="C70">
            <v>724</v>
          </cell>
          <cell r="D70">
            <v>452</v>
          </cell>
          <cell r="E70">
            <v>695</v>
          </cell>
          <cell r="F70">
            <v>451</v>
          </cell>
          <cell r="G70">
            <v>686</v>
          </cell>
          <cell r="H70">
            <v>428</v>
          </cell>
          <cell r="I70">
            <v>630</v>
          </cell>
          <cell r="J70">
            <v>351</v>
          </cell>
          <cell r="K70">
            <v>635</v>
          </cell>
        </row>
        <row r="71">
          <cell r="A71" t="str">
            <v>Pharmacie</v>
          </cell>
          <cell r="B71">
            <v>22</v>
          </cell>
          <cell r="C71">
            <v>70</v>
          </cell>
          <cell r="D71">
            <v>21</v>
          </cell>
          <cell r="E71">
            <v>62</v>
          </cell>
          <cell r="F71">
            <v>23</v>
          </cell>
          <cell r="G71">
            <v>50</v>
          </cell>
          <cell r="H71">
            <v>25</v>
          </cell>
          <cell r="I71">
            <v>50</v>
          </cell>
          <cell r="J71">
            <v>25</v>
          </cell>
          <cell r="K71">
            <v>30</v>
          </cell>
        </row>
        <row r="72">
          <cell r="A72" t="str">
            <v>Sciences</v>
          </cell>
          <cell r="B72">
            <v>545</v>
          </cell>
          <cell r="C72">
            <v>1028</v>
          </cell>
          <cell r="D72">
            <v>470</v>
          </cell>
          <cell r="E72">
            <v>952</v>
          </cell>
          <cell r="F72">
            <v>507</v>
          </cell>
          <cell r="G72">
            <v>878</v>
          </cell>
          <cell r="H72">
            <v>448</v>
          </cell>
          <cell r="I72">
            <v>774</v>
          </cell>
          <cell r="J72">
            <v>323</v>
          </cell>
          <cell r="K72">
            <v>639</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86</v>
          </cell>
          <cell r="C77">
            <v>149</v>
          </cell>
          <cell r="D77">
            <v>97</v>
          </cell>
          <cell r="E77">
            <v>145</v>
          </cell>
          <cell r="F77">
            <v>83</v>
          </cell>
          <cell r="G77">
            <v>165</v>
          </cell>
          <cell r="H77">
            <v>90</v>
          </cell>
          <cell r="I77">
            <v>177</v>
          </cell>
          <cell r="J77">
            <v>65</v>
          </cell>
          <cell r="K77">
            <v>178</v>
          </cell>
        </row>
        <row r="78">
          <cell r="A78" t="str">
            <v>02</v>
          </cell>
          <cell r="B78">
            <v>91</v>
          </cell>
          <cell r="C78">
            <v>223</v>
          </cell>
          <cell r="D78">
            <v>89</v>
          </cell>
          <cell r="E78">
            <v>247</v>
          </cell>
          <cell r="F78">
            <v>98</v>
          </cell>
          <cell r="G78">
            <v>210</v>
          </cell>
          <cell r="H78">
            <v>84</v>
          </cell>
          <cell r="I78">
            <v>221</v>
          </cell>
          <cell r="J78">
            <v>53</v>
          </cell>
          <cell r="K78">
            <v>193</v>
          </cell>
        </row>
        <row r="79">
          <cell r="A79" t="str">
            <v>03</v>
          </cell>
          <cell r="B79">
            <v>174</v>
          </cell>
          <cell r="C79">
            <v>293</v>
          </cell>
          <cell r="D79">
            <v>178</v>
          </cell>
          <cell r="E79">
            <v>258</v>
          </cell>
          <cell r="F79">
            <v>168</v>
          </cell>
          <cell r="G79">
            <v>247</v>
          </cell>
          <cell r="H79">
            <v>169</v>
          </cell>
          <cell r="I79">
            <v>226</v>
          </cell>
          <cell r="J79">
            <v>129</v>
          </cell>
          <cell r="K79">
            <v>245</v>
          </cell>
        </row>
        <row r="80">
          <cell r="A80" t="str">
            <v>04</v>
          </cell>
          <cell r="B80">
            <v>198</v>
          </cell>
          <cell r="C80">
            <v>287</v>
          </cell>
          <cell r="D80">
            <v>209</v>
          </cell>
          <cell r="E80">
            <v>303</v>
          </cell>
          <cell r="F80">
            <v>219</v>
          </cell>
          <cell r="G80">
            <v>299</v>
          </cell>
          <cell r="H80">
            <v>204</v>
          </cell>
          <cell r="I80">
            <v>281</v>
          </cell>
          <cell r="J80">
            <v>172</v>
          </cell>
          <cell r="K80">
            <v>248</v>
          </cell>
        </row>
        <row r="81">
          <cell r="A81" t="str">
            <v>05</v>
          </cell>
          <cell r="B81">
            <v>146</v>
          </cell>
          <cell r="C81">
            <v>288</v>
          </cell>
          <cell r="D81">
            <v>117</v>
          </cell>
          <cell r="E81">
            <v>269</v>
          </cell>
          <cell r="F81">
            <v>142</v>
          </cell>
          <cell r="G81">
            <v>240</v>
          </cell>
          <cell r="H81">
            <v>132</v>
          </cell>
          <cell r="I81">
            <v>217</v>
          </cell>
          <cell r="J81">
            <v>91</v>
          </cell>
          <cell r="K81">
            <v>178</v>
          </cell>
        </row>
        <row r="82">
          <cell r="A82" t="str">
            <v>06</v>
          </cell>
          <cell r="B82">
            <v>57</v>
          </cell>
          <cell r="C82">
            <v>79</v>
          </cell>
          <cell r="D82">
            <v>44</v>
          </cell>
          <cell r="E82">
            <v>64</v>
          </cell>
          <cell r="F82">
            <v>49</v>
          </cell>
          <cell r="G82">
            <v>63</v>
          </cell>
          <cell r="H82">
            <v>40</v>
          </cell>
          <cell r="I82">
            <v>47</v>
          </cell>
          <cell r="J82">
            <v>29</v>
          </cell>
          <cell r="K82">
            <v>52</v>
          </cell>
        </row>
        <row r="83">
          <cell r="A83" t="str">
            <v>07</v>
          </cell>
          <cell r="B83">
            <v>68</v>
          </cell>
          <cell r="C83">
            <v>139</v>
          </cell>
          <cell r="D83">
            <v>67</v>
          </cell>
          <cell r="E83">
            <v>115</v>
          </cell>
          <cell r="F83">
            <v>60</v>
          </cell>
          <cell r="G83">
            <v>119</v>
          </cell>
          <cell r="H83">
            <v>57</v>
          </cell>
          <cell r="I83">
            <v>91</v>
          </cell>
          <cell r="J83">
            <v>36</v>
          </cell>
          <cell r="K83">
            <v>68</v>
          </cell>
        </row>
        <row r="84">
          <cell r="A84" t="str">
            <v>08</v>
          </cell>
          <cell r="B84">
            <v>31</v>
          </cell>
          <cell r="C84">
            <v>57</v>
          </cell>
          <cell r="D84">
            <v>17</v>
          </cell>
          <cell r="E84">
            <v>55</v>
          </cell>
          <cell r="F84">
            <v>33</v>
          </cell>
          <cell r="G84">
            <v>40</v>
          </cell>
          <cell r="H84">
            <v>21</v>
          </cell>
          <cell r="I84">
            <v>48</v>
          </cell>
          <cell r="J84">
            <v>28</v>
          </cell>
          <cell r="K84">
            <v>36</v>
          </cell>
        </row>
        <row r="85">
          <cell r="A85" t="str">
            <v>09</v>
          </cell>
          <cell r="B85">
            <v>147</v>
          </cell>
          <cell r="C85">
            <v>273</v>
          </cell>
          <cell r="D85">
            <v>150</v>
          </cell>
          <cell r="E85">
            <v>261</v>
          </cell>
          <cell r="F85">
            <v>140</v>
          </cell>
          <cell r="G85">
            <v>247</v>
          </cell>
          <cell r="H85">
            <v>136</v>
          </cell>
          <cell r="I85">
            <v>225</v>
          </cell>
          <cell r="J85">
            <v>94</v>
          </cell>
          <cell r="K85">
            <v>206</v>
          </cell>
        </row>
        <row r="86">
          <cell r="A86" t="str">
            <v>10</v>
          </cell>
          <cell r="B86">
            <v>96</v>
          </cell>
          <cell r="C86">
            <v>192</v>
          </cell>
          <cell r="D86">
            <v>75</v>
          </cell>
          <cell r="E86">
            <v>188</v>
          </cell>
          <cell r="F86">
            <v>83</v>
          </cell>
          <cell r="G86">
            <v>168</v>
          </cell>
          <cell r="H86">
            <v>62</v>
          </cell>
          <cell r="I86">
            <v>146</v>
          </cell>
          <cell r="J86">
            <v>45</v>
          </cell>
          <cell r="K86">
            <v>99</v>
          </cell>
        </row>
        <row r="87">
          <cell r="A87" t="str">
            <v>11</v>
          </cell>
          <cell r="B87">
            <v>22</v>
          </cell>
          <cell r="C87">
            <v>70</v>
          </cell>
          <cell r="D87">
            <v>21</v>
          </cell>
          <cell r="E87">
            <v>62</v>
          </cell>
          <cell r="F87">
            <v>23</v>
          </cell>
          <cell r="G87">
            <v>51</v>
          </cell>
          <cell r="H87">
            <v>25</v>
          </cell>
          <cell r="I87">
            <v>50</v>
          </cell>
          <cell r="J87">
            <v>25</v>
          </cell>
          <cell r="K87">
            <v>30</v>
          </cell>
        </row>
        <row r="88">
          <cell r="A88" t="str">
            <v>12</v>
          </cell>
          <cell r="B88">
            <v>67</v>
          </cell>
          <cell r="C88">
            <v>140</v>
          </cell>
          <cell r="D88">
            <v>64</v>
          </cell>
          <cell r="E88">
            <v>133</v>
          </cell>
          <cell r="F88">
            <v>64</v>
          </cell>
          <cell r="G88">
            <v>139</v>
          </cell>
          <cell r="H88">
            <v>53</v>
          </cell>
          <cell r="I88">
            <v>122</v>
          </cell>
          <cell r="J88">
            <v>49</v>
          </cell>
          <cell r="K88">
            <v>141</v>
          </cell>
        </row>
        <row r="89">
          <cell r="A89" t="str">
            <v>Théologie</v>
          </cell>
          <cell r="B89">
            <v>2</v>
          </cell>
          <cell r="C89">
            <v>4</v>
          </cell>
          <cell r="D89">
            <v>1</v>
          </cell>
          <cell r="E89">
            <v>1</v>
          </cell>
          <cell r="G89">
            <v>1</v>
          </cell>
          <cell r="H89">
            <v>2</v>
          </cell>
          <cell r="I89">
            <v>1</v>
          </cell>
          <cell r="J89">
            <v>3</v>
          </cell>
          <cell r="K89">
            <v>1</v>
          </cell>
        </row>
      </sheetData>
      <sheetData sheetId="19">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16</v>
          </cell>
          <cell r="D3">
            <v>0.40740740740740738</v>
          </cell>
          <cell r="E3">
            <v>27</v>
          </cell>
          <cell r="F3">
            <v>9</v>
          </cell>
          <cell r="G3">
            <v>21</v>
          </cell>
          <cell r="H3">
            <v>0.3</v>
          </cell>
          <cell r="I3">
            <v>30</v>
          </cell>
          <cell r="J3">
            <v>8</v>
          </cell>
          <cell r="K3">
            <v>13</v>
          </cell>
          <cell r="L3">
            <v>0.38095238095238093</v>
          </cell>
          <cell r="M3">
            <v>21</v>
          </cell>
          <cell r="N3">
            <v>11</v>
          </cell>
          <cell r="O3">
            <v>14</v>
          </cell>
          <cell r="P3">
            <v>0.44</v>
          </cell>
          <cell r="Q3">
            <v>25</v>
          </cell>
          <cell r="R3">
            <v>10</v>
          </cell>
          <cell r="S3">
            <v>14</v>
          </cell>
          <cell r="T3">
            <v>0.41666666666666669</v>
          </cell>
          <cell r="U3">
            <v>24</v>
          </cell>
        </row>
        <row r="4">
          <cell r="A4" t="str">
            <v>02</v>
          </cell>
          <cell r="B4">
            <v>3</v>
          </cell>
          <cell r="C4">
            <v>12</v>
          </cell>
          <cell r="D4">
            <v>0.2</v>
          </cell>
          <cell r="E4">
            <v>15</v>
          </cell>
          <cell r="F4">
            <v>9</v>
          </cell>
          <cell r="G4">
            <v>15</v>
          </cell>
          <cell r="H4">
            <v>0.375</v>
          </cell>
          <cell r="I4">
            <v>24</v>
          </cell>
          <cell r="J4">
            <v>7</v>
          </cell>
          <cell r="K4">
            <v>15</v>
          </cell>
          <cell r="L4">
            <v>0.31818181818181818</v>
          </cell>
          <cell r="M4">
            <v>22</v>
          </cell>
          <cell r="N4">
            <v>6</v>
          </cell>
          <cell r="O4">
            <v>18</v>
          </cell>
          <cell r="P4">
            <v>0.25</v>
          </cell>
          <cell r="Q4">
            <v>24</v>
          </cell>
          <cell r="R4">
            <v>9</v>
          </cell>
          <cell r="S4">
            <v>10</v>
          </cell>
          <cell r="T4">
            <v>0.47368421052631576</v>
          </cell>
          <cell r="U4">
            <v>19</v>
          </cell>
        </row>
        <row r="5">
          <cell r="A5" t="str">
            <v>03</v>
          </cell>
          <cell r="B5">
            <v>4</v>
          </cell>
          <cell r="C5">
            <v>4</v>
          </cell>
          <cell r="D5">
            <v>0.5</v>
          </cell>
          <cell r="E5">
            <v>8</v>
          </cell>
          <cell r="F5">
            <v>1</v>
          </cell>
          <cell r="G5">
            <v>4</v>
          </cell>
          <cell r="H5">
            <v>0.2</v>
          </cell>
          <cell r="I5">
            <v>5</v>
          </cell>
          <cell r="J5">
            <v>2</v>
          </cell>
          <cell r="K5">
            <v>2</v>
          </cell>
          <cell r="L5">
            <v>0.5</v>
          </cell>
          <cell r="M5">
            <v>4</v>
          </cell>
          <cell r="O5">
            <v>2</v>
          </cell>
          <cell r="P5">
            <v>0</v>
          </cell>
          <cell r="Q5">
            <v>2</v>
          </cell>
          <cell r="R5">
            <v>2</v>
          </cell>
          <cell r="S5">
            <v>5</v>
          </cell>
          <cell r="T5">
            <v>0.2857142857142857</v>
          </cell>
          <cell r="U5">
            <v>7</v>
          </cell>
        </row>
        <row r="6">
          <cell r="A6" t="str">
            <v>04</v>
          </cell>
          <cell r="C6">
            <v>6</v>
          </cell>
          <cell r="D6">
            <v>0</v>
          </cell>
          <cell r="E6">
            <v>6</v>
          </cell>
          <cell r="G6">
            <v>4</v>
          </cell>
          <cell r="H6">
            <v>0</v>
          </cell>
          <cell r="I6">
            <v>4</v>
          </cell>
          <cell r="J6">
            <v>2</v>
          </cell>
          <cell r="K6">
            <v>5</v>
          </cell>
          <cell r="L6">
            <v>0.2857142857142857</v>
          </cell>
          <cell r="M6">
            <v>7</v>
          </cell>
          <cell r="N6">
            <v>1</v>
          </cell>
          <cell r="O6">
            <v>6</v>
          </cell>
          <cell r="P6">
            <v>0.14285714285714285</v>
          </cell>
          <cell r="Q6">
            <v>7</v>
          </cell>
          <cell r="R6">
            <v>1</v>
          </cell>
          <cell r="S6">
            <v>4</v>
          </cell>
          <cell r="T6">
            <v>0.2</v>
          </cell>
          <cell r="U6">
            <v>5</v>
          </cell>
        </row>
        <row r="7">
          <cell r="A7" t="str">
            <v>05</v>
          </cell>
          <cell r="B7">
            <v>9</v>
          </cell>
          <cell r="C7">
            <v>25</v>
          </cell>
          <cell r="D7">
            <v>0.26470588235294118</v>
          </cell>
          <cell r="E7">
            <v>34</v>
          </cell>
          <cell r="F7">
            <v>7</v>
          </cell>
          <cell r="G7">
            <v>20</v>
          </cell>
          <cell r="H7">
            <v>0.25925925925925924</v>
          </cell>
          <cell r="I7">
            <v>27</v>
          </cell>
          <cell r="J7">
            <v>10</v>
          </cell>
          <cell r="K7">
            <v>24</v>
          </cell>
          <cell r="L7">
            <v>0.29411764705882354</v>
          </cell>
          <cell r="M7">
            <v>34</v>
          </cell>
          <cell r="N7">
            <v>3</v>
          </cell>
          <cell r="O7">
            <v>16</v>
          </cell>
          <cell r="P7">
            <v>0.15789473684210525</v>
          </cell>
          <cell r="Q7">
            <v>19</v>
          </cell>
          <cell r="R7">
            <v>1</v>
          </cell>
          <cell r="S7">
            <v>18</v>
          </cell>
          <cell r="T7">
            <v>5.2631578947368418E-2</v>
          </cell>
          <cell r="U7">
            <v>19</v>
          </cell>
        </row>
        <row r="8">
          <cell r="A8" t="str">
            <v>06</v>
          </cell>
          <cell r="B8">
            <v>5</v>
          </cell>
          <cell r="C8">
            <v>12</v>
          </cell>
          <cell r="D8">
            <v>0.29411764705882354</v>
          </cell>
          <cell r="E8">
            <v>17</v>
          </cell>
          <cell r="F8">
            <v>5</v>
          </cell>
          <cell r="G8">
            <v>10</v>
          </cell>
          <cell r="H8">
            <v>0.33333333333333331</v>
          </cell>
          <cell r="I8">
            <v>15</v>
          </cell>
          <cell r="J8">
            <v>4</v>
          </cell>
          <cell r="K8">
            <v>19</v>
          </cell>
          <cell r="L8">
            <v>0.17391304347826086</v>
          </cell>
          <cell r="M8">
            <v>23</v>
          </cell>
          <cell r="N8">
            <v>3</v>
          </cell>
          <cell r="O8">
            <v>10</v>
          </cell>
          <cell r="P8">
            <v>0.23076923076923078</v>
          </cell>
          <cell r="Q8">
            <v>13</v>
          </cell>
          <cell r="R8">
            <v>5</v>
          </cell>
          <cell r="S8">
            <v>11</v>
          </cell>
          <cell r="T8">
            <v>0.3125</v>
          </cell>
          <cell r="U8">
            <v>16</v>
          </cell>
        </row>
        <row r="9">
          <cell r="A9" t="str">
            <v>07</v>
          </cell>
          <cell r="B9">
            <v>5</v>
          </cell>
          <cell r="C9">
            <v>10</v>
          </cell>
          <cell r="D9">
            <v>0.33333333333333331</v>
          </cell>
          <cell r="E9">
            <v>15</v>
          </cell>
          <cell r="F9">
            <v>19</v>
          </cell>
          <cell r="G9">
            <v>4</v>
          </cell>
          <cell r="H9">
            <v>0.82608695652173914</v>
          </cell>
          <cell r="I9">
            <v>23</v>
          </cell>
          <cell r="J9">
            <v>13</v>
          </cell>
          <cell r="K9">
            <v>7</v>
          </cell>
          <cell r="L9">
            <v>0.65</v>
          </cell>
          <cell r="M9">
            <v>20</v>
          </cell>
          <cell r="N9">
            <v>14</v>
          </cell>
          <cell r="O9">
            <v>11</v>
          </cell>
          <cell r="P9">
            <v>0.56000000000000005</v>
          </cell>
          <cell r="Q9">
            <v>25</v>
          </cell>
          <cell r="R9">
            <v>15</v>
          </cell>
          <cell r="S9">
            <v>8</v>
          </cell>
          <cell r="T9">
            <v>0.65217391304347827</v>
          </cell>
          <cell r="U9">
            <v>23</v>
          </cell>
        </row>
        <row r="10">
          <cell r="A10" t="str">
            <v>08</v>
          </cell>
          <cell r="B10">
            <v>3</v>
          </cell>
          <cell r="C10">
            <v>2</v>
          </cell>
          <cell r="D10">
            <v>0.6</v>
          </cell>
          <cell r="E10">
            <v>5</v>
          </cell>
          <cell r="F10">
            <v>3</v>
          </cell>
          <cell r="G10">
            <v>3</v>
          </cell>
          <cell r="H10">
            <v>0.5</v>
          </cell>
          <cell r="I10">
            <v>6</v>
          </cell>
          <cell r="J10">
            <v>1</v>
          </cell>
          <cell r="K10">
            <v>3</v>
          </cell>
          <cell r="L10">
            <v>0.25</v>
          </cell>
          <cell r="M10">
            <v>4</v>
          </cell>
          <cell r="N10">
            <v>3</v>
          </cell>
          <cell r="O10">
            <v>3</v>
          </cell>
          <cell r="P10">
            <v>0.5</v>
          </cell>
          <cell r="Q10">
            <v>6</v>
          </cell>
          <cell r="R10">
            <v>5</v>
          </cell>
          <cell r="S10">
            <v>1</v>
          </cell>
          <cell r="T10">
            <v>0.83333333333333337</v>
          </cell>
          <cell r="U10">
            <v>6</v>
          </cell>
        </row>
        <row r="11">
          <cell r="A11" t="str">
            <v>09</v>
          </cell>
          <cell r="B11">
            <v>9</v>
          </cell>
          <cell r="C11">
            <v>12</v>
          </cell>
          <cell r="D11">
            <v>0.42857142857142855</v>
          </cell>
          <cell r="E11">
            <v>21</v>
          </cell>
          <cell r="F11">
            <v>12</v>
          </cell>
          <cell r="G11">
            <v>8</v>
          </cell>
          <cell r="H11">
            <v>0.6</v>
          </cell>
          <cell r="I11">
            <v>20</v>
          </cell>
          <cell r="J11">
            <v>15</v>
          </cell>
          <cell r="K11">
            <v>13</v>
          </cell>
          <cell r="L11">
            <v>0.5357142857142857</v>
          </cell>
          <cell r="M11">
            <v>28</v>
          </cell>
          <cell r="N11">
            <v>13</v>
          </cell>
          <cell r="O11">
            <v>13</v>
          </cell>
          <cell r="P11">
            <v>0.5</v>
          </cell>
          <cell r="Q11">
            <v>26</v>
          </cell>
          <cell r="R11">
            <v>9</v>
          </cell>
          <cell r="S11">
            <v>13</v>
          </cell>
          <cell r="T11">
            <v>0.40909090909090912</v>
          </cell>
          <cell r="U11">
            <v>22</v>
          </cell>
        </row>
        <row r="12">
          <cell r="A12" t="str">
            <v>10</v>
          </cell>
          <cell r="B12">
            <v>6</v>
          </cell>
          <cell r="C12">
            <v>2</v>
          </cell>
          <cell r="D12">
            <v>0.75</v>
          </cell>
          <cell r="E12">
            <v>8</v>
          </cell>
          <cell r="F12">
            <v>3</v>
          </cell>
          <cell r="G12">
            <v>3</v>
          </cell>
          <cell r="H12">
            <v>0.5</v>
          </cell>
          <cell r="I12">
            <v>6</v>
          </cell>
          <cell r="J12">
            <v>3</v>
          </cell>
          <cell r="K12">
            <v>2</v>
          </cell>
          <cell r="L12">
            <v>0.6</v>
          </cell>
          <cell r="M12">
            <v>5</v>
          </cell>
          <cell r="N12">
            <v>5</v>
          </cell>
          <cell r="O12">
            <v>4</v>
          </cell>
          <cell r="P12">
            <v>0.55555555555555558</v>
          </cell>
          <cell r="Q12">
            <v>9</v>
          </cell>
          <cell r="R12">
            <v>2</v>
          </cell>
          <cell r="S12">
            <v>4</v>
          </cell>
          <cell r="T12">
            <v>0.33333333333333331</v>
          </cell>
          <cell r="U12">
            <v>6</v>
          </cell>
        </row>
        <row r="13">
          <cell r="A13" t="str">
            <v>11</v>
          </cell>
          <cell r="B13">
            <v>21</v>
          </cell>
          <cell r="C13">
            <v>16</v>
          </cell>
          <cell r="D13">
            <v>0.56756756756756754</v>
          </cell>
          <cell r="E13">
            <v>37</v>
          </cell>
          <cell r="F13">
            <v>18</v>
          </cell>
          <cell r="G13">
            <v>15</v>
          </cell>
          <cell r="H13">
            <v>0.54545454545454541</v>
          </cell>
          <cell r="I13">
            <v>33</v>
          </cell>
          <cell r="J13">
            <v>14</v>
          </cell>
          <cell r="K13">
            <v>14</v>
          </cell>
          <cell r="L13">
            <v>0.5</v>
          </cell>
          <cell r="M13">
            <v>28</v>
          </cell>
          <cell r="N13">
            <v>28</v>
          </cell>
          <cell r="O13">
            <v>10</v>
          </cell>
          <cell r="P13">
            <v>0.73684210526315785</v>
          </cell>
          <cell r="Q13">
            <v>38</v>
          </cell>
          <cell r="R13">
            <v>13</v>
          </cell>
          <cell r="S13">
            <v>14</v>
          </cell>
          <cell r="T13">
            <v>0.48148148148148145</v>
          </cell>
          <cell r="U13">
            <v>27</v>
          </cell>
        </row>
        <row r="14">
          <cell r="A14" t="str">
            <v>12</v>
          </cell>
          <cell r="B14">
            <v>4</v>
          </cell>
          <cell r="C14">
            <v>5</v>
          </cell>
          <cell r="D14">
            <v>0.44444444444444442</v>
          </cell>
          <cell r="E14">
            <v>9</v>
          </cell>
          <cell r="F14">
            <v>2</v>
          </cell>
          <cell r="G14">
            <v>5</v>
          </cell>
          <cell r="H14">
            <v>0.2857142857142857</v>
          </cell>
          <cell r="I14">
            <v>7</v>
          </cell>
          <cell r="J14">
            <v>2</v>
          </cell>
          <cell r="K14">
            <v>5</v>
          </cell>
          <cell r="L14">
            <v>0.2857142857142857</v>
          </cell>
          <cell r="M14">
            <v>7</v>
          </cell>
          <cell r="N14">
            <v>3</v>
          </cell>
          <cell r="O14">
            <v>5</v>
          </cell>
          <cell r="P14">
            <v>0.375</v>
          </cell>
          <cell r="Q14">
            <v>8</v>
          </cell>
          <cell r="R14">
            <v>3</v>
          </cell>
          <cell r="S14">
            <v>5</v>
          </cell>
          <cell r="T14">
            <v>0.375</v>
          </cell>
          <cell r="U14">
            <v>8</v>
          </cell>
        </row>
        <row r="15">
          <cell r="A15" t="str">
            <v>13</v>
          </cell>
          <cell r="C15">
            <v>2</v>
          </cell>
          <cell r="D15">
            <v>0</v>
          </cell>
          <cell r="E15">
            <v>2</v>
          </cell>
          <cell r="F15">
            <v>3</v>
          </cell>
          <cell r="G15">
            <v>2</v>
          </cell>
          <cell r="H15">
            <v>0.6</v>
          </cell>
          <cell r="I15">
            <v>5</v>
          </cell>
          <cell r="J15">
            <v>1</v>
          </cell>
          <cell r="L15">
            <v>1</v>
          </cell>
          <cell r="M15">
            <v>1</v>
          </cell>
          <cell r="N15">
            <v>3</v>
          </cell>
          <cell r="O15">
            <v>4</v>
          </cell>
          <cell r="P15">
            <v>0.42857142857142855</v>
          </cell>
          <cell r="Q15">
            <v>7</v>
          </cell>
        </row>
        <row r="16">
          <cell r="A16" t="str">
            <v>14</v>
          </cell>
          <cell r="B16">
            <v>10</v>
          </cell>
          <cell r="C16">
            <v>6</v>
          </cell>
          <cell r="D16">
            <v>0.625</v>
          </cell>
          <cell r="E16">
            <v>16</v>
          </cell>
          <cell r="F16">
            <v>16</v>
          </cell>
          <cell r="G16">
            <v>9</v>
          </cell>
          <cell r="H16">
            <v>0.64</v>
          </cell>
          <cell r="I16">
            <v>25</v>
          </cell>
          <cell r="J16">
            <v>15</v>
          </cell>
          <cell r="K16">
            <v>11</v>
          </cell>
          <cell r="L16">
            <v>0.57692307692307687</v>
          </cell>
          <cell r="M16">
            <v>26</v>
          </cell>
          <cell r="N16">
            <v>9</v>
          </cell>
          <cell r="O16">
            <v>12</v>
          </cell>
          <cell r="P16">
            <v>0.42857142857142855</v>
          </cell>
          <cell r="Q16">
            <v>21</v>
          </cell>
          <cell r="R16">
            <v>12</v>
          </cell>
          <cell r="S16">
            <v>6</v>
          </cell>
          <cell r="T16">
            <v>0.66666666666666663</v>
          </cell>
          <cell r="U16">
            <v>18</v>
          </cell>
        </row>
        <row r="17">
          <cell r="A17" t="str">
            <v>15</v>
          </cell>
          <cell r="B17">
            <v>5</v>
          </cell>
          <cell r="C17">
            <v>6</v>
          </cell>
          <cell r="D17">
            <v>0.45454545454545453</v>
          </cell>
          <cell r="E17">
            <v>11</v>
          </cell>
          <cell r="F17">
            <v>2</v>
          </cell>
          <cell r="G17">
            <v>6</v>
          </cell>
          <cell r="H17">
            <v>0.25</v>
          </cell>
          <cell r="I17">
            <v>8</v>
          </cell>
          <cell r="J17">
            <v>1</v>
          </cell>
          <cell r="K17">
            <v>9</v>
          </cell>
          <cell r="L17">
            <v>0.1</v>
          </cell>
          <cell r="M17">
            <v>10</v>
          </cell>
          <cell r="N17">
            <v>1</v>
          </cell>
          <cell r="O17">
            <v>7</v>
          </cell>
          <cell r="P17">
            <v>0.125</v>
          </cell>
          <cell r="Q17">
            <v>8</v>
          </cell>
          <cell r="R17">
            <v>2</v>
          </cell>
          <cell r="S17">
            <v>1</v>
          </cell>
          <cell r="T17">
            <v>0.66666666666666663</v>
          </cell>
          <cell r="U17">
            <v>3</v>
          </cell>
        </row>
        <row r="18">
          <cell r="A18" t="str">
            <v>16</v>
          </cell>
          <cell r="B18">
            <v>15</v>
          </cell>
          <cell r="C18">
            <v>19</v>
          </cell>
          <cell r="D18">
            <v>0.44117647058823528</v>
          </cell>
          <cell r="E18">
            <v>34</v>
          </cell>
          <cell r="F18">
            <v>14</v>
          </cell>
          <cell r="G18">
            <v>16</v>
          </cell>
          <cell r="H18">
            <v>0.46666666666666667</v>
          </cell>
          <cell r="I18">
            <v>30</v>
          </cell>
          <cell r="J18">
            <v>13</v>
          </cell>
          <cell r="K18">
            <v>22</v>
          </cell>
          <cell r="L18">
            <v>0.37142857142857144</v>
          </cell>
          <cell r="M18">
            <v>35</v>
          </cell>
          <cell r="N18">
            <v>14</v>
          </cell>
          <cell r="O18">
            <v>14</v>
          </cell>
          <cell r="P18">
            <v>0.5</v>
          </cell>
          <cell r="Q18">
            <v>28</v>
          </cell>
          <cell r="R18">
            <v>14</v>
          </cell>
          <cell r="S18">
            <v>13</v>
          </cell>
          <cell r="T18">
            <v>0.51851851851851849</v>
          </cell>
          <cell r="U18">
            <v>27</v>
          </cell>
        </row>
        <row r="19">
          <cell r="A19" t="str">
            <v>17</v>
          </cell>
          <cell r="B19">
            <v>3</v>
          </cell>
          <cell r="C19">
            <v>8</v>
          </cell>
          <cell r="D19">
            <v>0.27272727272727271</v>
          </cell>
          <cell r="E19">
            <v>11</v>
          </cell>
          <cell r="F19">
            <v>2</v>
          </cell>
          <cell r="G19">
            <v>14</v>
          </cell>
          <cell r="H19">
            <v>0.125</v>
          </cell>
          <cell r="I19">
            <v>16</v>
          </cell>
          <cell r="J19">
            <v>3</v>
          </cell>
          <cell r="K19">
            <v>9</v>
          </cell>
          <cell r="L19">
            <v>0.25</v>
          </cell>
          <cell r="M19">
            <v>12</v>
          </cell>
          <cell r="N19">
            <v>3</v>
          </cell>
          <cell r="O19">
            <v>11</v>
          </cell>
          <cell r="P19">
            <v>0.21428571428571427</v>
          </cell>
          <cell r="Q19">
            <v>14</v>
          </cell>
          <cell r="R19">
            <v>4</v>
          </cell>
          <cell r="S19">
            <v>11</v>
          </cell>
          <cell r="T19">
            <v>0.26666666666666666</v>
          </cell>
          <cell r="U19">
            <v>15</v>
          </cell>
        </row>
        <row r="20">
          <cell r="A20" t="str">
            <v>18</v>
          </cell>
          <cell r="B20">
            <v>5</v>
          </cell>
          <cell r="C20">
            <v>13</v>
          </cell>
          <cell r="D20">
            <v>0.27777777777777779</v>
          </cell>
          <cell r="E20">
            <v>18</v>
          </cell>
          <cell r="F20">
            <v>10</v>
          </cell>
          <cell r="G20">
            <v>13</v>
          </cell>
          <cell r="H20">
            <v>0.43478260869565216</v>
          </cell>
          <cell r="I20">
            <v>23</v>
          </cell>
          <cell r="J20">
            <v>10</v>
          </cell>
          <cell r="K20">
            <v>15</v>
          </cell>
          <cell r="L20">
            <v>0.4</v>
          </cell>
          <cell r="M20">
            <v>25</v>
          </cell>
          <cell r="N20">
            <v>6</v>
          </cell>
          <cell r="O20">
            <v>13</v>
          </cell>
          <cell r="P20">
            <v>0.31578947368421051</v>
          </cell>
          <cell r="Q20">
            <v>19</v>
          </cell>
          <cell r="R20">
            <v>4</v>
          </cell>
          <cell r="S20">
            <v>11</v>
          </cell>
          <cell r="T20">
            <v>0.26666666666666666</v>
          </cell>
          <cell r="U20">
            <v>15</v>
          </cell>
        </row>
        <row r="21">
          <cell r="A21" t="str">
            <v>19</v>
          </cell>
          <cell r="B21">
            <v>10</v>
          </cell>
          <cell r="C21">
            <v>11</v>
          </cell>
          <cell r="D21">
            <v>0.47619047619047616</v>
          </cell>
          <cell r="E21">
            <v>21</v>
          </cell>
          <cell r="F21">
            <v>11</v>
          </cell>
          <cell r="G21">
            <v>10</v>
          </cell>
          <cell r="H21">
            <v>0.52380952380952384</v>
          </cell>
          <cell r="I21">
            <v>21</v>
          </cell>
          <cell r="J21">
            <v>7</v>
          </cell>
          <cell r="K21">
            <v>15</v>
          </cell>
          <cell r="L21">
            <v>0.31818181818181818</v>
          </cell>
          <cell r="M21">
            <v>22</v>
          </cell>
          <cell r="N21">
            <v>9</v>
          </cell>
          <cell r="O21">
            <v>15</v>
          </cell>
          <cell r="P21">
            <v>0.375</v>
          </cell>
          <cell r="Q21">
            <v>24</v>
          </cell>
          <cell r="R21">
            <v>7</v>
          </cell>
          <cell r="S21">
            <v>15</v>
          </cell>
          <cell r="T21">
            <v>0.31818181818181818</v>
          </cell>
          <cell r="U21">
            <v>22</v>
          </cell>
        </row>
        <row r="22">
          <cell r="A22" t="str">
            <v>20</v>
          </cell>
          <cell r="B22">
            <v>1</v>
          </cell>
          <cell r="C22">
            <v>3</v>
          </cell>
          <cell r="D22">
            <v>0.25</v>
          </cell>
          <cell r="E22">
            <v>4</v>
          </cell>
          <cell r="G22">
            <v>4</v>
          </cell>
          <cell r="H22">
            <v>0</v>
          </cell>
          <cell r="I22">
            <v>4</v>
          </cell>
          <cell r="J22">
            <v>4</v>
          </cell>
          <cell r="K22">
            <v>5</v>
          </cell>
          <cell r="L22">
            <v>0.44444444444444442</v>
          </cell>
          <cell r="M22">
            <v>9</v>
          </cell>
          <cell r="O22">
            <v>6</v>
          </cell>
          <cell r="P22">
            <v>0</v>
          </cell>
          <cell r="Q22">
            <v>6</v>
          </cell>
          <cell r="R22">
            <v>2</v>
          </cell>
          <cell r="S22">
            <v>2</v>
          </cell>
          <cell r="T22">
            <v>0.5</v>
          </cell>
          <cell r="U22">
            <v>4</v>
          </cell>
        </row>
        <row r="23">
          <cell r="A23" t="str">
            <v>21</v>
          </cell>
          <cell r="B23">
            <v>8</v>
          </cell>
          <cell r="C23">
            <v>7</v>
          </cell>
          <cell r="D23">
            <v>0.53333333333333333</v>
          </cell>
          <cell r="E23">
            <v>15</v>
          </cell>
          <cell r="F23">
            <v>7</v>
          </cell>
          <cell r="G23">
            <v>11</v>
          </cell>
          <cell r="H23">
            <v>0.3888888888888889</v>
          </cell>
          <cell r="I23">
            <v>18</v>
          </cell>
          <cell r="J23">
            <v>13</v>
          </cell>
          <cell r="K23">
            <v>9</v>
          </cell>
          <cell r="L23">
            <v>0.59090909090909094</v>
          </cell>
          <cell r="M23">
            <v>22</v>
          </cell>
          <cell r="N23">
            <v>11</v>
          </cell>
          <cell r="O23">
            <v>18</v>
          </cell>
          <cell r="P23">
            <v>0.37931034482758619</v>
          </cell>
          <cell r="Q23">
            <v>29</v>
          </cell>
          <cell r="R23">
            <v>10</v>
          </cell>
          <cell r="S23">
            <v>6</v>
          </cell>
          <cell r="T23">
            <v>0.625</v>
          </cell>
          <cell r="U23">
            <v>16</v>
          </cell>
        </row>
        <row r="24">
          <cell r="A24" t="str">
            <v>22</v>
          </cell>
          <cell r="B24">
            <v>7</v>
          </cell>
          <cell r="C24">
            <v>22</v>
          </cell>
          <cell r="D24">
            <v>0.2413793103448276</v>
          </cell>
          <cell r="E24">
            <v>29</v>
          </cell>
          <cell r="F24">
            <v>10</v>
          </cell>
          <cell r="G24">
            <v>26</v>
          </cell>
          <cell r="H24">
            <v>0.27777777777777779</v>
          </cell>
          <cell r="I24">
            <v>36</v>
          </cell>
          <cell r="J24">
            <v>13</v>
          </cell>
          <cell r="K24">
            <v>21</v>
          </cell>
          <cell r="L24">
            <v>0.38235294117647056</v>
          </cell>
          <cell r="M24">
            <v>34</v>
          </cell>
          <cell r="N24">
            <v>10</v>
          </cell>
          <cell r="O24">
            <v>24</v>
          </cell>
          <cell r="P24">
            <v>0.29411764705882354</v>
          </cell>
          <cell r="Q24">
            <v>34</v>
          </cell>
          <cell r="R24">
            <v>5</v>
          </cell>
          <cell r="S24">
            <v>21</v>
          </cell>
          <cell r="T24">
            <v>0.19230769230769232</v>
          </cell>
          <cell r="U24">
            <v>26</v>
          </cell>
        </row>
        <row r="25">
          <cell r="A25" t="str">
            <v>23</v>
          </cell>
          <cell r="B25">
            <v>6</v>
          </cell>
          <cell r="C25">
            <v>16</v>
          </cell>
          <cell r="D25">
            <v>0.27272727272727271</v>
          </cell>
          <cell r="E25">
            <v>22</v>
          </cell>
          <cell r="F25">
            <v>5</v>
          </cell>
          <cell r="G25">
            <v>15</v>
          </cell>
          <cell r="H25">
            <v>0.25</v>
          </cell>
          <cell r="I25">
            <v>20</v>
          </cell>
          <cell r="J25">
            <v>4</v>
          </cell>
          <cell r="K25">
            <v>17</v>
          </cell>
          <cell r="L25">
            <v>0.19047619047619047</v>
          </cell>
          <cell r="M25">
            <v>21</v>
          </cell>
          <cell r="N25">
            <v>6</v>
          </cell>
          <cell r="O25">
            <v>6</v>
          </cell>
          <cell r="P25">
            <v>0.5</v>
          </cell>
          <cell r="Q25">
            <v>12</v>
          </cell>
          <cell r="R25">
            <v>10</v>
          </cell>
          <cell r="S25">
            <v>16</v>
          </cell>
          <cell r="T25">
            <v>0.38461538461538464</v>
          </cell>
          <cell r="U25">
            <v>26</v>
          </cell>
        </row>
        <row r="26">
          <cell r="A26" t="str">
            <v>24</v>
          </cell>
          <cell r="B26">
            <v>3</v>
          </cell>
          <cell r="C26">
            <v>6</v>
          </cell>
          <cell r="D26">
            <v>0.33333333333333331</v>
          </cell>
          <cell r="E26">
            <v>9</v>
          </cell>
          <cell r="F26">
            <v>1</v>
          </cell>
          <cell r="G26">
            <v>5</v>
          </cell>
          <cell r="H26">
            <v>0.16666666666666666</v>
          </cell>
          <cell r="I26">
            <v>6</v>
          </cell>
          <cell r="J26">
            <v>5</v>
          </cell>
          <cell r="K26">
            <v>3</v>
          </cell>
          <cell r="L26">
            <v>0.625</v>
          </cell>
          <cell r="M26">
            <v>8</v>
          </cell>
          <cell r="N26">
            <v>2</v>
          </cell>
          <cell r="O26">
            <v>5</v>
          </cell>
          <cell r="P26">
            <v>0.2857142857142857</v>
          </cell>
          <cell r="Q26">
            <v>7</v>
          </cell>
          <cell r="R26">
            <v>2</v>
          </cell>
          <cell r="S26">
            <v>3</v>
          </cell>
          <cell r="T26">
            <v>0.4</v>
          </cell>
          <cell r="U26">
            <v>5</v>
          </cell>
        </row>
        <row r="27">
          <cell r="A27" t="str">
            <v>25</v>
          </cell>
          <cell r="B27">
            <v>5</v>
          </cell>
          <cell r="C27">
            <v>24</v>
          </cell>
          <cell r="D27">
            <v>0.17241379310344829</v>
          </cell>
          <cell r="E27">
            <v>29</v>
          </cell>
          <cell r="F27">
            <v>2</v>
          </cell>
          <cell r="G27">
            <v>24</v>
          </cell>
          <cell r="H27">
            <v>7.6923076923076927E-2</v>
          </cell>
          <cell r="I27">
            <v>26</v>
          </cell>
          <cell r="J27">
            <v>2</v>
          </cell>
          <cell r="K27">
            <v>34</v>
          </cell>
          <cell r="L27">
            <v>5.5555555555555552E-2</v>
          </cell>
          <cell r="M27">
            <v>36</v>
          </cell>
          <cell r="N27">
            <v>2</v>
          </cell>
          <cell r="O27">
            <v>31</v>
          </cell>
          <cell r="P27">
            <v>6.0606060606060608E-2</v>
          </cell>
          <cell r="Q27">
            <v>33</v>
          </cell>
          <cell r="R27">
            <v>1</v>
          </cell>
          <cell r="S27">
            <v>16</v>
          </cell>
          <cell r="T27">
            <v>5.8823529411764705E-2</v>
          </cell>
          <cell r="U27">
            <v>17</v>
          </cell>
        </row>
        <row r="28">
          <cell r="A28" t="str">
            <v>26</v>
          </cell>
          <cell r="B28">
            <v>5</v>
          </cell>
          <cell r="C28">
            <v>29</v>
          </cell>
          <cell r="D28">
            <v>0.14705882352941177</v>
          </cell>
          <cell r="E28">
            <v>34</v>
          </cell>
          <cell r="F28">
            <v>8</v>
          </cell>
          <cell r="G28">
            <v>28</v>
          </cell>
          <cell r="H28">
            <v>0.22222222222222221</v>
          </cell>
          <cell r="I28">
            <v>36</v>
          </cell>
          <cell r="J28">
            <v>6</v>
          </cell>
          <cell r="K28">
            <v>29</v>
          </cell>
          <cell r="L28">
            <v>0.17142857142857143</v>
          </cell>
          <cell r="M28">
            <v>35</v>
          </cell>
          <cell r="N28">
            <v>4</v>
          </cell>
          <cell r="O28">
            <v>22</v>
          </cell>
          <cell r="P28">
            <v>0.15384615384615385</v>
          </cell>
          <cell r="Q28">
            <v>26</v>
          </cell>
          <cell r="R28">
            <v>9</v>
          </cell>
          <cell r="S28">
            <v>21</v>
          </cell>
          <cell r="T28">
            <v>0.3</v>
          </cell>
          <cell r="U28">
            <v>30</v>
          </cell>
        </row>
        <row r="29">
          <cell r="A29" t="str">
            <v>27</v>
          </cell>
          <cell r="B29">
            <v>13</v>
          </cell>
          <cell r="C29">
            <v>47</v>
          </cell>
          <cell r="D29">
            <v>0.21666666666666667</v>
          </cell>
          <cell r="E29">
            <v>60</v>
          </cell>
          <cell r="F29">
            <v>7</v>
          </cell>
          <cell r="G29">
            <v>40</v>
          </cell>
          <cell r="H29">
            <v>0.14893617021276595</v>
          </cell>
          <cell r="I29">
            <v>47</v>
          </cell>
          <cell r="J29">
            <v>11</v>
          </cell>
          <cell r="K29">
            <v>47</v>
          </cell>
          <cell r="L29">
            <v>0.18965517241379309</v>
          </cell>
          <cell r="M29">
            <v>58</v>
          </cell>
          <cell r="N29">
            <v>8</v>
          </cell>
          <cell r="O29">
            <v>57</v>
          </cell>
          <cell r="P29">
            <v>0.12307692307692308</v>
          </cell>
          <cell r="Q29">
            <v>65</v>
          </cell>
          <cell r="R29">
            <v>3</v>
          </cell>
          <cell r="S29">
            <v>37</v>
          </cell>
          <cell r="T29">
            <v>7.4999999999999997E-2</v>
          </cell>
          <cell r="U29">
            <v>40</v>
          </cell>
        </row>
        <row r="30">
          <cell r="A30" t="str">
            <v>28</v>
          </cell>
          <cell r="B30">
            <v>8</v>
          </cell>
          <cell r="C30">
            <v>22</v>
          </cell>
          <cell r="D30">
            <v>0.26666666666666666</v>
          </cell>
          <cell r="E30">
            <v>30</v>
          </cell>
          <cell r="F30">
            <v>1</v>
          </cell>
          <cell r="G30">
            <v>19</v>
          </cell>
          <cell r="H30">
            <v>0.05</v>
          </cell>
          <cell r="I30">
            <v>20</v>
          </cell>
          <cell r="J30">
            <v>7</v>
          </cell>
          <cell r="K30">
            <v>25</v>
          </cell>
          <cell r="L30">
            <v>0.21875</v>
          </cell>
          <cell r="M30">
            <v>32</v>
          </cell>
          <cell r="N30">
            <v>2</v>
          </cell>
          <cell r="O30">
            <v>21</v>
          </cell>
          <cell r="P30">
            <v>8.6956521739130432E-2</v>
          </cell>
          <cell r="Q30">
            <v>23</v>
          </cell>
          <cell r="R30">
            <v>4</v>
          </cell>
          <cell r="S30">
            <v>12</v>
          </cell>
          <cell r="T30">
            <v>0.25</v>
          </cell>
          <cell r="U30">
            <v>16</v>
          </cell>
        </row>
        <row r="31">
          <cell r="A31" t="str">
            <v>29</v>
          </cell>
          <cell r="B31">
            <v>2</v>
          </cell>
          <cell r="C31">
            <v>6</v>
          </cell>
          <cell r="D31">
            <v>0.25</v>
          </cell>
          <cell r="E31">
            <v>8</v>
          </cell>
          <cell r="G31">
            <v>10</v>
          </cell>
          <cell r="H31">
            <v>0</v>
          </cell>
          <cell r="I31">
            <v>10</v>
          </cell>
          <cell r="J31">
            <v>1</v>
          </cell>
          <cell r="K31">
            <v>6</v>
          </cell>
          <cell r="L31">
            <v>0.14285714285714285</v>
          </cell>
          <cell r="M31">
            <v>7</v>
          </cell>
          <cell r="O31">
            <v>5</v>
          </cell>
          <cell r="P31">
            <v>0</v>
          </cell>
          <cell r="Q31">
            <v>5</v>
          </cell>
          <cell r="S31">
            <v>3</v>
          </cell>
          <cell r="T31">
            <v>0</v>
          </cell>
          <cell r="U31">
            <v>3</v>
          </cell>
        </row>
        <row r="32">
          <cell r="A32" t="str">
            <v>30</v>
          </cell>
          <cell r="B32">
            <v>1</v>
          </cell>
          <cell r="C32">
            <v>15</v>
          </cell>
          <cell r="D32">
            <v>6.25E-2</v>
          </cell>
          <cell r="E32">
            <v>16</v>
          </cell>
          <cell r="F32">
            <v>1</v>
          </cell>
          <cell r="G32">
            <v>12</v>
          </cell>
          <cell r="H32">
            <v>7.6923076923076927E-2</v>
          </cell>
          <cell r="I32">
            <v>13</v>
          </cell>
          <cell r="K32">
            <v>8</v>
          </cell>
          <cell r="L32">
            <v>0</v>
          </cell>
          <cell r="M32">
            <v>8</v>
          </cell>
          <cell r="N32">
            <v>1</v>
          </cell>
          <cell r="O32">
            <v>9</v>
          </cell>
          <cell r="P32">
            <v>0.1</v>
          </cell>
          <cell r="Q32">
            <v>10</v>
          </cell>
          <cell r="S32">
            <v>9</v>
          </cell>
          <cell r="T32">
            <v>0</v>
          </cell>
          <cell r="U32">
            <v>9</v>
          </cell>
        </row>
        <row r="33">
          <cell r="A33" t="str">
            <v>31</v>
          </cell>
          <cell r="B33">
            <v>9</v>
          </cell>
          <cell r="C33">
            <v>13</v>
          </cell>
          <cell r="D33">
            <v>0.40909090909090912</v>
          </cell>
          <cell r="E33">
            <v>22</v>
          </cell>
          <cell r="F33">
            <v>9</v>
          </cell>
          <cell r="G33">
            <v>18</v>
          </cell>
          <cell r="H33">
            <v>0.33333333333333331</v>
          </cell>
          <cell r="I33">
            <v>27</v>
          </cell>
          <cell r="J33">
            <v>3</v>
          </cell>
          <cell r="K33">
            <v>19</v>
          </cell>
          <cell r="L33">
            <v>0.13636363636363635</v>
          </cell>
          <cell r="M33">
            <v>22</v>
          </cell>
          <cell r="N33">
            <v>4</v>
          </cell>
          <cell r="O33">
            <v>19</v>
          </cell>
          <cell r="P33">
            <v>0.17391304347826086</v>
          </cell>
          <cell r="Q33">
            <v>23</v>
          </cell>
          <cell r="R33">
            <v>5</v>
          </cell>
          <cell r="S33">
            <v>8</v>
          </cell>
          <cell r="T33">
            <v>0.38461538461538464</v>
          </cell>
          <cell r="U33">
            <v>13</v>
          </cell>
        </row>
        <row r="34">
          <cell r="A34" t="str">
            <v>32</v>
          </cell>
          <cell r="B34">
            <v>6</v>
          </cell>
          <cell r="C34">
            <v>20</v>
          </cell>
          <cell r="D34">
            <v>0.23076923076923078</v>
          </cell>
          <cell r="E34">
            <v>26</v>
          </cell>
          <cell r="F34">
            <v>7</v>
          </cell>
          <cell r="G34">
            <v>12</v>
          </cell>
          <cell r="H34">
            <v>0.36842105263157893</v>
          </cell>
          <cell r="I34">
            <v>19</v>
          </cell>
          <cell r="J34">
            <v>4</v>
          </cell>
          <cell r="K34">
            <v>10</v>
          </cell>
          <cell r="L34">
            <v>0.2857142857142857</v>
          </cell>
          <cell r="M34">
            <v>14</v>
          </cell>
          <cell r="N34">
            <v>4</v>
          </cell>
          <cell r="O34">
            <v>10</v>
          </cell>
          <cell r="P34">
            <v>0.2857142857142857</v>
          </cell>
          <cell r="Q34">
            <v>14</v>
          </cell>
          <cell r="S34">
            <v>8</v>
          </cell>
          <cell r="T34">
            <v>0</v>
          </cell>
          <cell r="U34">
            <v>8</v>
          </cell>
        </row>
        <row r="35">
          <cell r="A35" t="str">
            <v>33</v>
          </cell>
          <cell r="B35">
            <v>6</v>
          </cell>
          <cell r="C35">
            <v>8</v>
          </cell>
          <cell r="D35">
            <v>0.42857142857142855</v>
          </cell>
          <cell r="E35">
            <v>14</v>
          </cell>
          <cell r="F35">
            <v>5</v>
          </cell>
          <cell r="G35">
            <v>12</v>
          </cell>
          <cell r="H35">
            <v>0.29411764705882354</v>
          </cell>
          <cell r="I35">
            <v>17</v>
          </cell>
          <cell r="J35">
            <v>6</v>
          </cell>
          <cell r="K35">
            <v>14</v>
          </cell>
          <cell r="L35">
            <v>0.3</v>
          </cell>
          <cell r="M35">
            <v>20</v>
          </cell>
          <cell r="N35">
            <v>7</v>
          </cell>
          <cell r="O35">
            <v>8</v>
          </cell>
          <cell r="P35">
            <v>0.46666666666666667</v>
          </cell>
          <cell r="Q35">
            <v>15</v>
          </cell>
          <cell r="R35">
            <v>2</v>
          </cell>
          <cell r="S35">
            <v>8</v>
          </cell>
          <cell r="T35">
            <v>0.2</v>
          </cell>
          <cell r="U35">
            <v>10</v>
          </cell>
        </row>
        <row r="36">
          <cell r="A36" t="str">
            <v>34</v>
          </cell>
          <cell r="B36">
            <v>1</v>
          </cell>
          <cell r="C36">
            <v>4</v>
          </cell>
          <cell r="D36">
            <v>0.2</v>
          </cell>
          <cell r="E36">
            <v>5</v>
          </cell>
          <cell r="K36">
            <v>3</v>
          </cell>
          <cell r="L36">
            <v>0</v>
          </cell>
          <cell r="M36">
            <v>3</v>
          </cell>
          <cell r="O36">
            <v>3</v>
          </cell>
          <cell r="P36">
            <v>0</v>
          </cell>
          <cell r="Q36">
            <v>3</v>
          </cell>
        </row>
        <row r="37">
          <cell r="A37" t="str">
            <v>35</v>
          </cell>
          <cell r="B37">
            <v>3</v>
          </cell>
          <cell r="C37">
            <v>10</v>
          </cell>
          <cell r="D37">
            <v>0.23076923076923078</v>
          </cell>
          <cell r="E37">
            <v>13</v>
          </cell>
          <cell r="F37">
            <v>3</v>
          </cell>
          <cell r="G37">
            <v>8</v>
          </cell>
          <cell r="H37">
            <v>0.27272727272727271</v>
          </cell>
          <cell r="I37">
            <v>11</v>
          </cell>
          <cell r="J37">
            <v>4</v>
          </cell>
          <cell r="K37">
            <v>13</v>
          </cell>
          <cell r="L37">
            <v>0.23529411764705882</v>
          </cell>
          <cell r="M37">
            <v>17</v>
          </cell>
          <cell r="O37">
            <v>13</v>
          </cell>
          <cell r="P37">
            <v>0</v>
          </cell>
          <cell r="Q37">
            <v>13</v>
          </cell>
          <cell r="R37">
            <v>6</v>
          </cell>
          <cell r="S37">
            <v>9</v>
          </cell>
          <cell r="T37">
            <v>0.4</v>
          </cell>
          <cell r="U37">
            <v>15</v>
          </cell>
        </row>
        <row r="38">
          <cell r="A38" t="str">
            <v>36</v>
          </cell>
          <cell r="C38">
            <v>5</v>
          </cell>
          <cell r="D38">
            <v>0</v>
          </cell>
          <cell r="E38">
            <v>5</v>
          </cell>
          <cell r="G38">
            <v>2</v>
          </cell>
          <cell r="H38">
            <v>0</v>
          </cell>
          <cell r="I38">
            <v>2</v>
          </cell>
          <cell r="J38">
            <v>2</v>
          </cell>
          <cell r="K38">
            <v>4</v>
          </cell>
          <cell r="L38">
            <v>0.33333333333333331</v>
          </cell>
          <cell r="M38">
            <v>6</v>
          </cell>
          <cell r="O38">
            <v>2</v>
          </cell>
          <cell r="P38">
            <v>0</v>
          </cell>
          <cell r="Q38">
            <v>2</v>
          </cell>
          <cell r="R38">
            <v>3</v>
          </cell>
          <cell r="S38">
            <v>4</v>
          </cell>
          <cell r="T38">
            <v>0.42857142857142855</v>
          </cell>
          <cell r="U38">
            <v>7</v>
          </cell>
        </row>
        <row r="39">
          <cell r="A39" t="str">
            <v>37</v>
          </cell>
          <cell r="B39">
            <v>2</v>
          </cell>
          <cell r="C39">
            <v>3</v>
          </cell>
          <cell r="D39">
            <v>0.4</v>
          </cell>
          <cell r="E39">
            <v>5</v>
          </cell>
          <cell r="G39">
            <v>2</v>
          </cell>
          <cell r="H39">
            <v>0</v>
          </cell>
          <cell r="I39">
            <v>2</v>
          </cell>
          <cell r="J39">
            <v>2</v>
          </cell>
          <cell r="K39">
            <v>2</v>
          </cell>
          <cell r="L39">
            <v>0.5</v>
          </cell>
          <cell r="M39">
            <v>4</v>
          </cell>
          <cell r="O39">
            <v>1</v>
          </cell>
          <cell r="P39">
            <v>0</v>
          </cell>
          <cell r="Q39">
            <v>1</v>
          </cell>
          <cell r="S39">
            <v>2</v>
          </cell>
          <cell r="T39">
            <v>0</v>
          </cell>
          <cell r="U39">
            <v>2</v>
          </cell>
        </row>
        <row r="40">
          <cell r="A40" t="str">
            <v>39</v>
          </cell>
        </row>
        <row r="41">
          <cell r="A41" t="str">
            <v>40</v>
          </cell>
        </row>
        <row r="42">
          <cell r="A42" t="str">
            <v>41</v>
          </cell>
        </row>
        <row r="43">
          <cell r="A43" t="str">
            <v>60</v>
          </cell>
          <cell r="B43">
            <v>6</v>
          </cell>
          <cell r="C43">
            <v>42</v>
          </cell>
          <cell r="D43">
            <v>0.125</v>
          </cell>
          <cell r="E43">
            <v>48</v>
          </cell>
          <cell r="F43">
            <v>3</v>
          </cell>
          <cell r="G43">
            <v>44</v>
          </cell>
          <cell r="H43">
            <v>6.3829787234042548E-2</v>
          </cell>
          <cell r="I43">
            <v>47</v>
          </cell>
          <cell r="J43">
            <v>6</v>
          </cell>
          <cell r="K43">
            <v>48</v>
          </cell>
          <cell r="L43">
            <v>0.1111111111111111</v>
          </cell>
          <cell r="M43">
            <v>54</v>
          </cell>
          <cell r="N43">
            <v>11</v>
          </cell>
          <cell r="O43">
            <v>37</v>
          </cell>
          <cell r="P43">
            <v>0.22916666666666666</v>
          </cell>
          <cell r="Q43">
            <v>48</v>
          </cell>
          <cell r="R43">
            <v>6</v>
          </cell>
          <cell r="S43">
            <v>29</v>
          </cell>
          <cell r="T43">
            <v>0.17142857142857143</v>
          </cell>
          <cell r="U43">
            <v>35</v>
          </cell>
        </row>
        <row r="44">
          <cell r="A44" t="str">
            <v>61</v>
          </cell>
          <cell r="B44">
            <v>4</v>
          </cell>
          <cell r="C44">
            <v>23</v>
          </cell>
          <cell r="D44">
            <v>0.14814814814814814</v>
          </cell>
          <cell r="E44">
            <v>27</v>
          </cell>
          <cell r="F44">
            <v>4</v>
          </cell>
          <cell r="G44">
            <v>25</v>
          </cell>
          <cell r="H44">
            <v>0.13793103448275862</v>
          </cell>
          <cell r="I44">
            <v>29</v>
          </cell>
          <cell r="J44">
            <v>3</v>
          </cell>
          <cell r="K44">
            <v>31</v>
          </cell>
          <cell r="L44">
            <v>8.8235294117647065E-2</v>
          </cell>
          <cell r="M44">
            <v>34</v>
          </cell>
          <cell r="N44">
            <v>4</v>
          </cell>
          <cell r="O44">
            <v>29</v>
          </cell>
          <cell r="P44">
            <v>0.12121212121212122</v>
          </cell>
          <cell r="Q44">
            <v>33</v>
          </cell>
          <cell r="R44">
            <v>2</v>
          </cell>
          <cell r="S44">
            <v>11</v>
          </cell>
          <cell r="T44">
            <v>0.15384615384615385</v>
          </cell>
          <cell r="U44">
            <v>13</v>
          </cell>
        </row>
        <row r="45">
          <cell r="A45" t="str">
            <v>62</v>
          </cell>
          <cell r="B45">
            <v>6</v>
          </cell>
          <cell r="C45">
            <v>14</v>
          </cell>
          <cell r="D45">
            <v>0.3</v>
          </cell>
          <cell r="E45">
            <v>20</v>
          </cell>
          <cell r="F45">
            <v>6</v>
          </cell>
          <cell r="G45">
            <v>22</v>
          </cell>
          <cell r="H45">
            <v>0.21428571428571427</v>
          </cell>
          <cell r="I45">
            <v>28</v>
          </cell>
          <cell r="J45">
            <v>9</v>
          </cell>
          <cell r="K45">
            <v>13</v>
          </cell>
          <cell r="L45">
            <v>0.40909090909090912</v>
          </cell>
          <cell r="M45">
            <v>22</v>
          </cell>
          <cell r="N45">
            <v>1</v>
          </cell>
          <cell r="O45">
            <v>11</v>
          </cell>
          <cell r="P45">
            <v>8.3333333333333329E-2</v>
          </cell>
          <cell r="Q45">
            <v>12</v>
          </cell>
          <cell r="R45">
            <v>3</v>
          </cell>
          <cell r="S45">
            <v>16</v>
          </cell>
          <cell r="T45">
            <v>0.15789473684210525</v>
          </cell>
          <cell r="U45">
            <v>19</v>
          </cell>
        </row>
        <row r="46">
          <cell r="A46" t="str">
            <v>63</v>
          </cell>
          <cell r="B46">
            <v>3</v>
          </cell>
          <cell r="C46">
            <v>31</v>
          </cell>
          <cell r="D46">
            <v>8.8235294117647065E-2</v>
          </cell>
          <cell r="E46">
            <v>34</v>
          </cell>
          <cell r="F46">
            <v>4</v>
          </cell>
          <cell r="G46">
            <v>22</v>
          </cell>
          <cell r="H46">
            <v>0.15384615384615385</v>
          </cell>
          <cell r="I46">
            <v>26</v>
          </cell>
          <cell r="J46">
            <v>4</v>
          </cell>
          <cell r="K46">
            <v>13</v>
          </cell>
          <cell r="L46">
            <v>0.23529411764705882</v>
          </cell>
          <cell r="M46">
            <v>17</v>
          </cell>
          <cell r="N46">
            <v>4</v>
          </cell>
          <cell r="O46">
            <v>19</v>
          </cell>
          <cell r="P46">
            <v>0.17391304347826086</v>
          </cell>
          <cell r="Q46">
            <v>23</v>
          </cell>
          <cell r="R46">
            <v>4</v>
          </cell>
          <cell r="S46">
            <v>14</v>
          </cell>
          <cell r="T46">
            <v>0.22222222222222221</v>
          </cell>
          <cell r="U46">
            <v>18</v>
          </cell>
        </row>
        <row r="47">
          <cell r="A47" t="str">
            <v>64</v>
          </cell>
          <cell r="B47">
            <v>5</v>
          </cell>
          <cell r="C47">
            <v>9</v>
          </cell>
          <cell r="D47">
            <v>0.35714285714285715</v>
          </cell>
          <cell r="E47">
            <v>14</v>
          </cell>
          <cell r="F47">
            <v>7</v>
          </cell>
          <cell r="G47">
            <v>6</v>
          </cell>
          <cell r="H47">
            <v>0.53846153846153844</v>
          </cell>
          <cell r="I47">
            <v>13</v>
          </cell>
          <cell r="J47">
            <v>7</v>
          </cell>
          <cell r="K47">
            <v>8</v>
          </cell>
          <cell r="L47">
            <v>0.46666666666666667</v>
          </cell>
          <cell r="M47">
            <v>15</v>
          </cell>
          <cell r="O47">
            <v>10</v>
          </cell>
          <cell r="P47">
            <v>0</v>
          </cell>
          <cell r="Q47">
            <v>10</v>
          </cell>
          <cell r="R47">
            <v>3</v>
          </cell>
          <cell r="S47">
            <v>5</v>
          </cell>
          <cell r="T47">
            <v>0.375</v>
          </cell>
          <cell r="U47">
            <v>8</v>
          </cell>
        </row>
        <row r="48">
          <cell r="A48" t="str">
            <v>65</v>
          </cell>
          <cell r="B48">
            <v>9</v>
          </cell>
          <cell r="C48">
            <v>7</v>
          </cell>
          <cell r="D48">
            <v>0.5625</v>
          </cell>
          <cell r="E48">
            <v>16</v>
          </cell>
          <cell r="F48">
            <v>5</v>
          </cell>
          <cell r="G48">
            <v>10</v>
          </cell>
          <cell r="H48">
            <v>0.33333333333333331</v>
          </cell>
          <cell r="I48">
            <v>15</v>
          </cell>
          <cell r="J48">
            <v>10</v>
          </cell>
          <cell r="K48">
            <v>10</v>
          </cell>
          <cell r="L48">
            <v>0.5</v>
          </cell>
          <cell r="M48">
            <v>20</v>
          </cell>
          <cell r="N48">
            <v>8</v>
          </cell>
          <cell r="O48">
            <v>6</v>
          </cell>
          <cell r="P48">
            <v>0.5714285714285714</v>
          </cell>
          <cell r="Q48">
            <v>14</v>
          </cell>
          <cell r="R48">
            <v>2</v>
          </cell>
          <cell r="S48">
            <v>6</v>
          </cell>
          <cell r="T48">
            <v>0.25</v>
          </cell>
          <cell r="U48">
            <v>8</v>
          </cell>
        </row>
        <row r="49">
          <cell r="A49" t="str">
            <v>66</v>
          </cell>
          <cell r="B49">
            <v>4</v>
          </cell>
          <cell r="C49">
            <v>10</v>
          </cell>
          <cell r="D49">
            <v>0.2857142857142857</v>
          </cell>
          <cell r="E49">
            <v>14</v>
          </cell>
          <cell r="F49">
            <v>3</v>
          </cell>
          <cell r="G49">
            <v>8</v>
          </cell>
          <cell r="H49">
            <v>0.27272727272727271</v>
          </cell>
          <cell r="I49">
            <v>11</v>
          </cell>
          <cell r="J49">
            <v>5</v>
          </cell>
          <cell r="K49">
            <v>7</v>
          </cell>
          <cell r="L49">
            <v>0.41666666666666669</v>
          </cell>
          <cell r="M49">
            <v>12</v>
          </cell>
          <cell r="N49">
            <v>2</v>
          </cell>
          <cell r="O49">
            <v>4</v>
          </cell>
          <cell r="P49">
            <v>0.33333333333333331</v>
          </cell>
          <cell r="Q49">
            <v>6</v>
          </cell>
          <cell r="R49">
            <v>2</v>
          </cell>
          <cell r="S49">
            <v>3</v>
          </cell>
          <cell r="T49">
            <v>0.4</v>
          </cell>
          <cell r="U49">
            <v>5</v>
          </cell>
        </row>
        <row r="50">
          <cell r="A50" t="str">
            <v>67</v>
          </cell>
          <cell r="B50">
            <v>7</v>
          </cell>
          <cell r="C50">
            <v>12</v>
          </cell>
          <cell r="D50">
            <v>0.36842105263157893</v>
          </cell>
          <cell r="E50">
            <v>19</v>
          </cell>
          <cell r="F50">
            <v>2</v>
          </cell>
          <cell r="G50">
            <v>5</v>
          </cell>
          <cell r="H50">
            <v>0.2857142857142857</v>
          </cell>
          <cell r="I50">
            <v>7</v>
          </cell>
          <cell r="J50">
            <v>7</v>
          </cell>
          <cell r="K50">
            <v>6</v>
          </cell>
          <cell r="L50">
            <v>0.53846153846153844</v>
          </cell>
          <cell r="M50">
            <v>13</v>
          </cell>
          <cell r="N50">
            <v>4</v>
          </cell>
          <cell r="O50">
            <v>9</v>
          </cell>
          <cell r="P50">
            <v>0.30769230769230771</v>
          </cell>
          <cell r="Q50">
            <v>13</v>
          </cell>
          <cell r="R50">
            <v>3</v>
          </cell>
          <cell r="S50">
            <v>3</v>
          </cell>
          <cell r="T50">
            <v>0.5</v>
          </cell>
          <cell r="U50">
            <v>6</v>
          </cell>
        </row>
        <row r="51">
          <cell r="A51" t="str">
            <v>68</v>
          </cell>
          <cell r="B51">
            <v>3</v>
          </cell>
          <cell r="C51">
            <v>6</v>
          </cell>
          <cell r="D51">
            <v>0.33333333333333331</v>
          </cell>
          <cell r="E51">
            <v>9</v>
          </cell>
          <cell r="F51">
            <v>2</v>
          </cell>
          <cell r="G51">
            <v>6</v>
          </cell>
          <cell r="H51">
            <v>0.25</v>
          </cell>
          <cell r="I51">
            <v>8</v>
          </cell>
          <cell r="J51">
            <v>3</v>
          </cell>
          <cell r="K51">
            <v>2</v>
          </cell>
          <cell r="L51">
            <v>0.6</v>
          </cell>
          <cell r="M51">
            <v>5</v>
          </cell>
          <cell r="O51">
            <v>7</v>
          </cell>
          <cell r="P51">
            <v>0</v>
          </cell>
          <cell r="Q51">
            <v>7</v>
          </cell>
          <cell r="R51">
            <v>2</v>
          </cell>
          <cell r="S51">
            <v>5</v>
          </cell>
          <cell r="T51">
            <v>0.2857142857142857</v>
          </cell>
          <cell r="U51">
            <v>7</v>
          </cell>
        </row>
        <row r="52">
          <cell r="A52" t="str">
            <v>69</v>
          </cell>
          <cell r="B52">
            <v>4</v>
          </cell>
          <cell r="C52">
            <v>4</v>
          </cell>
          <cell r="D52">
            <v>0.5</v>
          </cell>
          <cell r="E52">
            <v>8</v>
          </cell>
          <cell r="F52">
            <v>2</v>
          </cell>
          <cell r="G52">
            <v>7</v>
          </cell>
          <cell r="H52">
            <v>0.22222222222222221</v>
          </cell>
          <cell r="I52">
            <v>9</v>
          </cell>
          <cell r="J52">
            <v>6</v>
          </cell>
          <cell r="K52">
            <v>6</v>
          </cell>
          <cell r="L52">
            <v>0.5</v>
          </cell>
          <cell r="M52">
            <v>12</v>
          </cell>
          <cell r="N52">
            <v>2</v>
          </cell>
          <cell r="O52">
            <v>2</v>
          </cell>
          <cell r="P52">
            <v>0.5</v>
          </cell>
          <cell r="Q52">
            <v>4</v>
          </cell>
          <cell r="R52">
            <v>1</v>
          </cell>
          <cell r="S52">
            <v>4</v>
          </cell>
          <cell r="T52">
            <v>0.2</v>
          </cell>
          <cell r="U52">
            <v>5</v>
          </cell>
        </row>
        <row r="53">
          <cell r="A53" t="str">
            <v>70</v>
          </cell>
          <cell r="B53">
            <v>10</v>
          </cell>
          <cell r="C53">
            <v>13</v>
          </cell>
          <cell r="D53">
            <v>0.43478260869565216</v>
          </cell>
          <cell r="E53">
            <v>23</v>
          </cell>
          <cell r="F53">
            <v>3</v>
          </cell>
          <cell r="G53">
            <v>10</v>
          </cell>
          <cell r="H53">
            <v>0.23076923076923078</v>
          </cell>
          <cell r="I53">
            <v>13</v>
          </cell>
          <cell r="J53">
            <v>7</v>
          </cell>
          <cell r="K53">
            <v>10</v>
          </cell>
          <cell r="L53">
            <v>0.41176470588235292</v>
          </cell>
          <cell r="M53">
            <v>17</v>
          </cell>
          <cell r="N53">
            <v>10</v>
          </cell>
          <cell r="O53">
            <v>10</v>
          </cell>
          <cell r="P53">
            <v>0.5</v>
          </cell>
          <cell r="Q53">
            <v>20</v>
          </cell>
          <cell r="R53">
            <v>8</v>
          </cell>
          <cell r="S53">
            <v>17</v>
          </cell>
          <cell r="T53">
            <v>0.32</v>
          </cell>
          <cell r="U53">
            <v>25</v>
          </cell>
        </row>
        <row r="54">
          <cell r="A54" t="str">
            <v>71</v>
          </cell>
          <cell r="B54">
            <v>4</v>
          </cell>
          <cell r="C54">
            <v>11</v>
          </cell>
          <cell r="D54">
            <v>0.26666666666666666</v>
          </cell>
          <cell r="E54">
            <v>15</v>
          </cell>
          <cell r="F54">
            <v>2</v>
          </cell>
          <cell r="G54">
            <v>13</v>
          </cell>
          <cell r="H54">
            <v>0.13333333333333333</v>
          </cell>
          <cell r="I54">
            <v>15</v>
          </cell>
          <cell r="J54">
            <v>9</v>
          </cell>
          <cell r="K54">
            <v>13</v>
          </cell>
          <cell r="L54">
            <v>0.40909090909090912</v>
          </cell>
          <cell r="M54">
            <v>22</v>
          </cell>
          <cell r="N54">
            <v>4</v>
          </cell>
          <cell r="O54">
            <v>9</v>
          </cell>
          <cell r="P54">
            <v>0.30769230769230771</v>
          </cell>
          <cell r="Q54">
            <v>13</v>
          </cell>
          <cell r="R54">
            <v>2</v>
          </cell>
          <cell r="S54">
            <v>2</v>
          </cell>
          <cell r="T54">
            <v>0.5</v>
          </cell>
          <cell r="U54">
            <v>4</v>
          </cell>
        </row>
        <row r="55">
          <cell r="A55" t="str">
            <v>72</v>
          </cell>
          <cell r="C55">
            <v>2</v>
          </cell>
          <cell r="D55">
            <v>0</v>
          </cell>
          <cell r="E55">
            <v>2</v>
          </cell>
          <cell r="G55">
            <v>1</v>
          </cell>
          <cell r="H55">
            <v>0</v>
          </cell>
          <cell r="I55">
            <v>1</v>
          </cell>
          <cell r="J55">
            <v>2</v>
          </cell>
          <cell r="K55">
            <v>1</v>
          </cell>
          <cell r="L55">
            <v>0.66666666666666663</v>
          </cell>
          <cell r="M55">
            <v>3</v>
          </cell>
          <cell r="S55">
            <v>1</v>
          </cell>
          <cell r="T55">
            <v>0</v>
          </cell>
          <cell r="U55">
            <v>1</v>
          </cell>
        </row>
        <row r="56">
          <cell r="A56" t="str">
            <v>73</v>
          </cell>
          <cell r="B56">
            <v>2</v>
          </cell>
          <cell r="C56">
            <v>2</v>
          </cell>
          <cell r="D56">
            <v>0.5</v>
          </cell>
          <cell r="E56">
            <v>4</v>
          </cell>
          <cell r="G56">
            <v>2</v>
          </cell>
          <cell r="H56">
            <v>0</v>
          </cell>
          <cell r="I56">
            <v>2</v>
          </cell>
          <cell r="K56">
            <v>1</v>
          </cell>
          <cell r="L56">
            <v>0</v>
          </cell>
          <cell r="M56">
            <v>1</v>
          </cell>
          <cell r="O56">
            <v>3</v>
          </cell>
          <cell r="P56">
            <v>0</v>
          </cell>
          <cell r="Q56">
            <v>3</v>
          </cell>
          <cell r="R56">
            <v>1</v>
          </cell>
          <cell r="S56">
            <v>2</v>
          </cell>
          <cell r="T56">
            <v>0.33333333333333331</v>
          </cell>
          <cell r="U56">
            <v>3</v>
          </cell>
        </row>
        <row r="57">
          <cell r="A57" t="str">
            <v>74</v>
          </cell>
          <cell r="B57">
            <v>1</v>
          </cell>
          <cell r="C57">
            <v>11</v>
          </cell>
          <cell r="D57">
            <v>8.3333333333333329E-2</v>
          </cell>
          <cell r="E57">
            <v>12</v>
          </cell>
          <cell r="F57">
            <v>4</v>
          </cell>
          <cell r="G57">
            <v>11</v>
          </cell>
          <cell r="H57">
            <v>0.26666666666666666</v>
          </cell>
          <cell r="I57">
            <v>15</v>
          </cell>
          <cell r="J57">
            <v>1</v>
          </cell>
          <cell r="K57">
            <v>11</v>
          </cell>
          <cell r="L57">
            <v>8.3333333333333329E-2</v>
          </cell>
          <cell r="M57">
            <v>12</v>
          </cell>
          <cell r="N57">
            <v>2</v>
          </cell>
          <cell r="O57">
            <v>7</v>
          </cell>
          <cell r="P57">
            <v>0.22222222222222221</v>
          </cell>
          <cell r="Q57">
            <v>9</v>
          </cell>
          <cell r="R57">
            <v>2</v>
          </cell>
          <cell r="S57">
            <v>5</v>
          </cell>
          <cell r="T57">
            <v>0.2857142857142857</v>
          </cell>
          <cell r="U57">
            <v>7</v>
          </cell>
        </row>
        <row r="58">
          <cell r="A58" t="str">
            <v>76</v>
          </cell>
          <cell r="C58">
            <v>1</v>
          </cell>
          <cell r="D58">
            <v>0</v>
          </cell>
          <cell r="E58">
            <v>1</v>
          </cell>
          <cell r="G58">
            <v>1</v>
          </cell>
          <cell r="H58">
            <v>0</v>
          </cell>
          <cell r="I58">
            <v>1</v>
          </cell>
          <cell r="O58">
            <v>1</v>
          </cell>
          <cell r="P58">
            <v>0</v>
          </cell>
          <cell r="Q58">
            <v>1</v>
          </cell>
          <cell r="S58">
            <v>1</v>
          </cell>
          <cell r="T58">
            <v>0</v>
          </cell>
          <cell r="U58">
            <v>1</v>
          </cell>
        </row>
        <row r="59">
          <cell r="A59" t="str">
            <v>77</v>
          </cell>
          <cell r="C59">
            <v>1</v>
          </cell>
          <cell r="D59">
            <v>0</v>
          </cell>
          <cell r="E59">
            <v>1</v>
          </cell>
          <cell r="O59">
            <v>1</v>
          </cell>
          <cell r="P59">
            <v>0</v>
          </cell>
          <cell r="Q59">
            <v>1</v>
          </cell>
        </row>
        <row r="60">
          <cell r="A60" t="str">
            <v>85</v>
          </cell>
          <cell r="B60">
            <v>1</v>
          </cell>
          <cell r="C60">
            <v>1</v>
          </cell>
          <cell r="D60">
            <v>0.5</v>
          </cell>
          <cell r="E60">
            <v>2</v>
          </cell>
          <cell r="F60">
            <v>3</v>
          </cell>
          <cell r="G60">
            <v>2</v>
          </cell>
          <cell r="H60">
            <v>0.6</v>
          </cell>
          <cell r="I60">
            <v>5</v>
          </cell>
          <cell r="J60">
            <v>3</v>
          </cell>
          <cell r="K60">
            <v>1</v>
          </cell>
          <cell r="L60">
            <v>0.75</v>
          </cell>
          <cell r="M60">
            <v>4</v>
          </cell>
          <cell r="N60">
            <v>6</v>
          </cell>
          <cell r="O60">
            <v>1</v>
          </cell>
          <cell r="P60">
            <v>0.8571428571428571</v>
          </cell>
          <cell r="Q60">
            <v>7</v>
          </cell>
          <cell r="R60">
            <v>1</v>
          </cell>
          <cell r="S60">
            <v>6</v>
          </cell>
          <cell r="T60">
            <v>0.14285714285714285</v>
          </cell>
          <cell r="U60">
            <v>7</v>
          </cell>
        </row>
        <row r="61">
          <cell r="A61" t="str">
            <v>86</v>
          </cell>
          <cell r="B61">
            <v>3</v>
          </cell>
          <cell r="C61">
            <v>5</v>
          </cell>
          <cell r="D61">
            <v>0.375</v>
          </cell>
          <cell r="E61">
            <v>8</v>
          </cell>
          <cell r="F61">
            <v>4</v>
          </cell>
          <cell r="G61">
            <v>4</v>
          </cell>
          <cell r="H61">
            <v>0.5</v>
          </cell>
          <cell r="I61">
            <v>8</v>
          </cell>
          <cell r="J61">
            <v>7</v>
          </cell>
          <cell r="K61">
            <v>5</v>
          </cell>
          <cell r="L61">
            <v>0.58333333333333337</v>
          </cell>
          <cell r="M61">
            <v>12</v>
          </cell>
          <cell r="N61">
            <v>4</v>
          </cell>
          <cell r="O61">
            <v>7</v>
          </cell>
          <cell r="P61">
            <v>0.36363636363636365</v>
          </cell>
          <cell r="Q61">
            <v>11</v>
          </cell>
          <cell r="R61">
            <v>1</v>
          </cell>
          <cell r="S61">
            <v>5</v>
          </cell>
          <cell r="T61">
            <v>0.16666666666666666</v>
          </cell>
          <cell r="U61">
            <v>6</v>
          </cell>
        </row>
        <row r="62">
          <cell r="A62" t="str">
            <v>87</v>
          </cell>
          <cell r="B62">
            <v>5</v>
          </cell>
          <cell r="C62">
            <v>4</v>
          </cell>
          <cell r="D62">
            <v>0.55555555555555558</v>
          </cell>
          <cell r="E62">
            <v>9</v>
          </cell>
          <cell r="F62">
            <v>1</v>
          </cell>
          <cell r="G62">
            <v>3</v>
          </cell>
          <cell r="H62">
            <v>0.25</v>
          </cell>
          <cell r="I62">
            <v>4</v>
          </cell>
          <cell r="J62">
            <v>2</v>
          </cell>
          <cell r="K62">
            <v>3</v>
          </cell>
          <cell r="L62">
            <v>0.4</v>
          </cell>
          <cell r="M62">
            <v>5</v>
          </cell>
          <cell r="N62">
            <v>1</v>
          </cell>
          <cell r="O62">
            <v>3</v>
          </cell>
          <cell r="P62">
            <v>0.25</v>
          </cell>
          <cell r="Q62">
            <v>4</v>
          </cell>
          <cell r="R62">
            <v>4</v>
          </cell>
          <cell r="S62">
            <v>6</v>
          </cell>
          <cell r="T62">
            <v>0.4</v>
          </cell>
          <cell r="U62">
            <v>10</v>
          </cell>
        </row>
        <row r="68">
          <cell r="B68" t="str">
            <v>2009</v>
          </cell>
          <cell r="E68" t="str">
            <v>Total 2009</v>
          </cell>
          <cell r="F68" t="str">
            <v>2010</v>
          </cell>
          <cell r="I68" t="str">
            <v>Total 2010</v>
          </cell>
          <cell r="J68" t="str">
            <v>2011</v>
          </cell>
          <cell r="M68" t="str">
            <v>Total 2011</v>
          </cell>
          <cell r="N68" t="str">
            <v>2012</v>
          </cell>
          <cell r="Q68" t="str">
            <v>Total 2012</v>
          </cell>
          <cell r="R68" t="str">
            <v>2013</v>
          </cell>
          <cell r="U68" t="str">
            <v>Total 2013</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18</v>
          </cell>
          <cell r="C70">
            <v>38</v>
          </cell>
          <cell r="D70">
            <v>0.32142857142857145</v>
          </cell>
          <cell r="E70">
            <v>56</v>
          </cell>
          <cell r="F70">
            <v>19</v>
          </cell>
          <cell r="G70">
            <v>44</v>
          </cell>
          <cell r="H70">
            <v>0.30158730158730157</v>
          </cell>
          <cell r="I70">
            <v>63</v>
          </cell>
          <cell r="J70">
            <v>19</v>
          </cell>
          <cell r="K70">
            <v>35</v>
          </cell>
          <cell r="L70">
            <v>0.35185185185185186</v>
          </cell>
          <cell r="M70">
            <v>54</v>
          </cell>
          <cell r="N70">
            <v>18</v>
          </cell>
          <cell r="O70">
            <v>40</v>
          </cell>
          <cell r="P70">
            <v>0.31034482758620691</v>
          </cell>
          <cell r="Q70">
            <v>58</v>
          </cell>
          <cell r="R70">
            <v>22</v>
          </cell>
          <cell r="S70">
            <v>33</v>
          </cell>
          <cell r="T70">
            <v>0.4</v>
          </cell>
          <cell r="U70">
            <v>55</v>
          </cell>
        </row>
        <row r="71">
          <cell r="A71" t="str">
            <v>02</v>
          </cell>
          <cell r="B71">
            <v>14</v>
          </cell>
          <cell r="C71">
            <v>37</v>
          </cell>
          <cell r="D71">
            <v>0.27450980392156865</v>
          </cell>
          <cell r="E71">
            <v>51</v>
          </cell>
          <cell r="F71">
            <v>12</v>
          </cell>
          <cell r="G71">
            <v>30</v>
          </cell>
          <cell r="H71">
            <v>0.2857142857142857</v>
          </cell>
          <cell r="I71">
            <v>42</v>
          </cell>
          <cell r="J71">
            <v>14</v>
          </cell>
          <cell r="K71">
            <v>43</v>
          </cell>
          <cell r="L71">
            <v>0.24561403508771928</v>
          </cell>
          <cell r="M71">
            <v>57</v>
          </cell>
          <cell r="N71">
            <v>6</v>
          </cell>
          <cell r="O71">
            <v>26</v>
          </cell>
          <cell r="P71">
            <v>0.1875</v>
          </cell>
          <cell r="Q71">
            <v>32</v>
          </cell>
          <cell r="R71">
            <v>6</v>
          </cell>
          <cell r="S71">
            <v>29</v>
          </cell>
          <cell r="T71">
            <v>0.17142857142857143</v>
          </cell>
          <cell r="U71">
            <v>35</v>
          </cell>
        </row>
        <row r="72">
          <cell r="A72" t="str">
            <v>03</v>
          </cell>
          <cell r="B72">
            <v>63</v>
          </cell>
          <cell r="C72">
            <v>61</v>
          </cell>
          <cell r="D72">
            <v>0.50806451612903225</v>
          </cell>
          <cell r="E72">
            <v>124</v>
          </cell>
          <cell r="F72">
            <v>78</v>
          </cell>
          <cell r="G72">
            <v>55</v>
          </cell>
          <cell r="H72">
            <v>0.5864661654135338</v>
          </cell>
          <cell r="I72">
            <v>133</v>
          </cell>
          <cell r="J72">
            <v>65</v>
          </cell>
          <cell r="K72">
            <v>64</v>
          </cell>
          <cell r="L72">
            <v>0.50387596899224807</v>
          </cell>
          <cell r="M72">
            <v>129</v>
          </cell>
          <cell r="N72">
            <v>79</v>
          </cell>
          <cell r="O72">
            <v>69</v>
          </cell>
          <cell r="P72">
            <v>0.53378378378378377</v>
          </cell>
          <cell r="Q72">
            <v>148</v>
          </cell>
          <cell r="R72">
            <v>61</v>
          </cell>
          <cell r="S72">
            <v>52</v>
          </cell>
          <cell r="T72">
            <v>0.53982300884955747</v>
          </cell>
          <cell r="U72">
            <v>113</v>
          </cell>
        </row>
        <row r="73">
          <cell r="A73" t="str">
            <v>04</v>
          </cell>
          <cell r="B73">
            <v>58</v>
          </cell>
          <cell r="C73">
            <v>105</v>
          </cell>
          <cell r="D73">
            <v>0.35582822085889571</v>
          </cell>
          <cell r="E73">
            <v>163</v>
          </cell>
          <cell r="F73">
            <v>60</v>
          </cell>
          <cell r="G73">
            <v>114</v>
          </cell>
          <cell r="H73">
            <v>0.34482758620689657</v>
          </cell>
          <cell r="I73">
            <v>174</v>
          </cell>
          <cell r="J73">
            <v>72</v>
          </cell>
          <cell r="K73">
            <v>116</v>
          </cell>
          <cell r="L73">
            <v>0.38297872340425532</v>
          </cell>
          <cell r="M73">
            <v>188</v>
          </cell>
          <cell r="N73">
            <v>61</v>
          </cell>
          <cell r="O73">
            <v>112</v>
          </cell>
          <cell r="P73">
            <v>0.35260115606936415</v>
          </cell>
          <cell r="Q73">
            <v>173</v>
          </cell>
          <cell r="R73">
            <v>58</v>
          </cell>
          <cell r="S73">
            <v>98</v>
          </cell>
          <cell r="T73">
            <v>0.37179487179487181</v>
          </cell>
          <cell r="U73">
            <v>156</v>
          </cell>
        </row>
        <row r="74">
          <cell r="A74" t="str">
            <v>05</v>
          </cell>
          <cell r="B74">
            <v>23</v>
          </cell>
          <cell r="C74">
            <v>100</v>
          </cell>
          <cell r="D74">
            <v>0.18699186991869918</v>
          </cell>
          <cell r="E74">
            <v>123</v>
          </cell>
          <cell r="F74">
            <v>17</v>
          </cell>
          <cell r="G74">
            <v>92</v>
          </cell>
          <cell r="H74">
            <v>0.15596330275229359</v>
          </cell>
          <cell r="I74">
            <v>109</v>
          </cell>
          <cell r="J74">
            <v>19</v>
          </cell>
          <cell r="K74">
            <v>110</v>
          </cell>
          <cell r="L74">
            <v>0.14728682170542637</v>
          </cell>
          <cell r="M74">
            <v>129</v>
          </cell>
          <cell r="N74">
            <v>14</v>
          </cell>
          <cell r="O74">
            <v>110</v>
          </cell>
          <cell r="P74">
            <v>0.11290322580645161</v>
          </cell>
          <cell r="Q74">
            <v>124</v>
          </cell>
          <cell r="R74">
            <v>13</v>
          </cell>
          <cell r="S74">
            <v>74</v>
          </cell>
          <cell r="T74">
            <v>0.14942528735632185</v>
          </cell>
          <cell r="U74">
            <v>87</v>
          </cell>
        </row>
        <row r="75">
          <cell r="A75" t="str">
            <v>06</v>
          </cell>
          <cell r="B75">
            <v>11</v>
          </cell>
          <cell r="C75">
            <v>43</v>
          </cell>
          <cell r="D75">
            <v>0.20370370370370369</v>
          </cell>
          <cell r="E75">
            <v>54</v>
          </cell>
          <cell r="F75">
            <v>2</v>
          </cell>
          <cell r="G75">
            <v>41</v>
          </cell>
          <cell r="H75">
            <v>4.6511627906976744E-2</v>
          </cell>
          <cell r="I75">
            <v>43</v>
          </cell>
          <cell r="J75">
            <v>8</v>
          </cell>
          <cell r="K75">
            <v>39</v>
          </cell>
          <cell r="L75">
            <v>0.1702127659574468</v>
          </cell>
          <cell r="M75">
            <v>47</v>
          </cell>
          <cell r="N75">
            <v>3</v>
          </cell>
          <cell r="O75">
            <v>35</v>
          </cell>
          <cell r="P75">
            <v>7.8947368421052627E-2</v>
          </cell>
          <cell r="Q75">
            <v>38</v>
          </cell>
          <cell r="R75">
            <v>4</v>
          </cell>
          <cell r="S75">
            <v>24</v>
          </cell>
          <cell r="T75">
            <v>0.14285714285714285</v>
          </cell>
          <cell r="U75">
            <v>28</v>
          </cell>
        </row>
        <row r="76">
          <cell r="A76" t="str">
            <v>07</v>
          </cell>
          <cell r="B76">
            <v>21</v>
          </cell>
          <cell r="C76">
            <v>41</v>
          </cell>
          <cell r="D76">
            <v>0.33870967741935482</v>
          </cell>
          <cell r="E76">
            <v>62</v>
          </cell>
          <cell r="F76">
            <v>21</v>
          </cell>
          <cell r="G76">
            <v>42</v>
          </cell>
          <cell r="H76">
            <v>0.33333333333333331</v>
          </cell>
          <cell r="I76">
            <v>63</v>
          </cell>
          <cell r="J76">
            <v>13</v>
          </cell>
          <cell r="K76">
            <v>43</v>
          </cell>
          <cell r="L76">
            <v>0.23214285714285715</v>
          </cell>
          <cell r="M76">
            <v>56</v>
          </cell>
          <cell r="N76">
            <v>15</v>
          </cell>
          <cell r="O76">
            <v>37</v>
          </cell>
          <cell r="P76">
            <v>0.28846153846153844</v>
          </cell>
          <cell r="Q76">
            <v>52</v>
          </cell>
          <cell r="R76">
            <v>7</v>
          </cell>
          <cell r="S76">
            <v>24</v>
          </cell>
          <cell r="T76">
            <v>0.22580645161290322</v>
          </cell>
          <cell r="U76">
            <v>31</v>
          </cell>
        </row>
        <row r="77">
          <cell r="A77" t="str">
            <v>08</v>
          </cell>
          <cell r="B77">
            <v>6</v>
          </cell>
          <cell r="C77">
            <v>22</v>
          </cell>
          <cell r="D77">
            <v>0.21428571428571427</v>
          </cell>
          <cell r="E77">
            <v>28</v>
          </cell>
          <cell r="F77">
            <v>3</v>
          </cell>
          <cell r="G77">
            <v>12</v>
          </cell>
          <cell r="H77">
            <v>0.2</v>
          </cell>
          <cell r="I77">
            <v>15</v>
          </cell>
          <cell r="J77">
            <v>8</v>
          </cell>
          <cell r="K77">
            <v>22</v>
          </cell>
          <cell r="L77">
            <v>0.26666666666666666</v>
          </cell>
          <cell r="M77">
            <v>30</v>
          </cell>
          <cell r="O77">
            <v>19</v>
          </cell>
          <cell r="P77">
            <v>0</v>
          </cell>
          <cell r="Q77">
            <v>19</v>
          </cell>
          <cell r="R77">
            <v>9</v>
          </cell>
          <cell r="S77">
            <v>15</v>
          </cell>
          <cell r="T77">
            <v>0.375</v>
          </cell>
          <cell r="U77">
            <v>24</v>
          </cell>
        </row>
        <row r="78">
          <cell r="A78" t="str">
            <v>09</v>
          </cell>
          <cell r="B78">
            <v>19</v>
          </cell>
          <cell r="C78">
            <v>110</v>
          </cell>
          <cell r="D78">
            <v>0.14728682170542637</v>
          </cell>
          <cell r="E78">
            <v>129</v>
          </cell>
          <cell r="F78">
            <v>17</v>
          </cell>
          <cell r="G78">
            <v>113</v>
          </cell>
          <cell r="H78">
            <v>0.13076923076923078</v>
          </cell>
          <cell r="I78">
            <v>130</v>
          </cell>
          <cell r="J78">
            <v>22</v>
          </cell>
          <cell r="K78">
            <v>105</v>
          </cell>
          <cell r="L78">
            <v>0.17322834645669291</v>
          </cell>
          <cell r="M78">
            <v>127</v>
          </cell>
          <cell r="N78">
            <v>20</v>
          </cell>
          <cell r="O78">
            <v>96</v>
          </cell>
          <cell r="P78">
            <v>0.17241379310344829</v>
          </cell>
          <cell r="Q78">
            <v>116</v>
          </cell>
          <cell r="R78">
            <v>15</v>
          </cell>
          <cell r="S78">
            <v>70</v>
          </cell>
          <cell r="T78">
            <v>0.17647058823529413</v>
          </cell>
          <cell r="U78">
            <v>85</v>
          </cell>
        </row>
        <row r="79">
          <cell r="A79" t="str">
            <v>10</v>
          </cell>
          <cell r="B79">
            <v>32</v>
          </cell>
          <cell r="C79">
            <v>48</v>
          </cell>
          <cell r="D79">
            <v>0.4</v>
          </cell>
          <cell r="E79">
            <v>80</v>
          </cell>
          <cell r="F79">
            <v>21</v>
          </cell>
          <cell r="G79">
            <v>42</v>
          </cell>
          <cell r="H79">
            <v>0.33333333333333331</v>
          </cell>
          <cell r="I79">
            <v>63</v>
          </cell>
          <cell r="J79">
            <v>38</v>
          </cell>
          <cell r="K79">
            <v>39</v>
          </cell>
          <cell r="L79">
            <v>0.4935064935064935</v>
          </cell>
          <cell r="M79">
            <v>77</v>
          </cell>
          <cell r="N79">
            <v>16</v>
          </cell>
          <cell r="O79">
            <v>38</v>
          </cell>
          <cell r="P79">
            <v>0.29629629629629628</v>
          </cell>
          <cell r="Q79">
            <v>54</v>
          </cell>
          <cell r="R79">
            <v>13</v>
          </cell>
          <cell r="S79">
            <v>26</v>
          </cell>
          <cell r="T79">
            <v>0.33333333333333331</v>
          </cell>
          <cell r="U79">
            <v>39</v>
          </cell>
        </row>
        <row r="80">
          <cell r="A80" t="str">
            <v>11</v>
          </cell>
          <cell r="B80">
            <v>9</v>
          </cell>
          <cell r="C80">
            <v>10</v>
          </cell>
          <cell r="D80">
            <v>0.47368421052631576</v>
          </cell>
          <cell r="E80">
            <v>19</v>
          </cell>
          <cell r="F80">
            <v>8</v>
          </cell>
          <cell r="G80">
            <v>9</v>
          </cell>
          <cell r="H80">
            <v>0.47058823529411764</v>
          </cell>
          <cell r="I80">
            <v>17</v>
          </cell>
          <cell r="J80">
            <v>12</v>
          </cell>
          <cell r="K80">
            <v>9</v>
          </cell>
          <cell r="L80">
            <v>0.5714285714285714</v>
          </cell>
          <cell r="M80">
            <v>21</v>
          </cell>
          <cell r="N80">
            <v>11</v>
          </cell>
          <cell r="O80">
            <v>11</v>
          </cell>
          <cell r="P80">
            <v>0.5</v>
          </cell>
          <cell r="Q80">
            <v>22</v>
          </cell>
          <cell r="R80">
            <v>6</v>
          </cell>
          <cell r="S80">
            <v>17</v>
          </cell>
          <cell r="T80">
            <v>0.2608695652173913</v>
          </cell>
          <cell r="U80">
            <v>23</v>
          </cell>
        </row>
        <row r="81">
          <cell r="A81" t="str">
            <v>12</v>
          </cell>
          <cell r="B81">
            <v>17</v>
          </cell>
          <cell r="C81">
            <v>39</v>
          </cell>
          <cell r="D81">
            <v>0.30357142857142855</v>
          </cell>
          <cell r="E81">
            <v>56</v>
          </cell>
          <cell r="F81">
            <v>9</v>
          </cell>
          <cell r="G81">
            <v>37</v>
          </cell>
          <cell r="H81">
            <v>0.19565217391304349</v>
          </cell>
          <cell r="I81">
            <v>46</v>
          </cell>
          <cell r="J81">
            <v>19</v>
          </cell>
          <cell r="K81">
            <v>36</v>
          </cell>
          <cell r="L81">
            <v>0.34545454545454546</v>
          </cell>
          <cell r="M81">
            <v>55</v>
          </cell>
          <cell r="N81">
            <v>16</v>
          </cell>
          <cell r="O81">
            <v>29</v>
          </cell>
          <cell r="P81">
            <v>0.35555555555555557</v>
          </cell>
          <cell r="Q81">
            <v>45</v>
          </cell>
          <cell r="R81">
            <v>13</v>
          </cell>
          <cell r="S81">
            <v>27</v>
          </cell>
          <cell r="T81">
            <v>0.32500000000000001</v>
          </cell>
          <cell r="U81">
            <v>40</v>
          </cell>
        </row>
        <row r="82">
          <cell r="A82" t="str">
            <v>Théologie</v>
          </cell>
          <cell r="C82">
            <v>2</v>
          </cell>
          <cell r="D82">
            <v>0</v>
          </cell>
          <cell r="E82">
            <v>2</v>
          </cell>
          <cell r="G82">
            <v>1</v>
          </cell>
          <cell r="H82">
            <v>0</v>
          </cell>
          <cell r="I82">
            <v>1</v>
          </cell>
          <cell r="O82">
            <v>2</v>
          </cell>
          <cell r="P82">
            <v>0</v>
          </cell>
          <cell r="Q82">
            <v>2</v>
          </cell>
          <cell r="S82">
            <v>1</v>
          </cell>
          <cell r="T82">
            <v>0</v>
          </cell>
          <cell r="U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32</v>
          </cell>
          <cell r="C86">
            <v>75</v>
          </cell>
          <cell r="D86">
            <v>0.29906542056074764</v>
          </cell>
          <cell r="E86">
            <v>107</v>
          </cell>
          <cell r="F86">
            <v>31</v>
          </cell>
          <cell r="G86">
            <v>74</v>
          </cell>
          <cell r="H86">
            <v>0.29523809523809524</v>
          </cell>
          <cell r="I86">
            <v>105</v>
          </cell>
          <cell r="J86">
            <v>33</v>
          </cell>
          <cell r="K86">
            <v>78</v>
          </cell>
          <cell r="L86">
            <v>0.29729729729729731</v>
          </cell>
          <cell r="M86">
            <v>111</v>
          </cell>
          <cell r="N86">
            <v>24</v>
          </cell>
          <cell r="O86">
            <v>66</v>
          </cell>
          <cell r="P86">
            <v>0.26666666666666666</v>
          </cell>
          <cell r="Q86">
            <v>90</v>
          </cell>
          <cell r="R86">
            <v>28</v>
          </cell>
          <cell r="S86">
            <v>62</v>
          </cell>
          <cell r="T86">
            <v>0.31111111111111112</v>
          </cell>
          <cell r="U86">
            <v>90</v>
          </cell>
        </row>
        <row r="87">
          <cell r="A87" t="str">
            <v>Lettres</v>
          </cell>
          <cell r="B87">
            <v>138</v>
          </cell>
          <cell r="C87">
            <v>207</v>
          </cell>
          <cell r="D87">
            <v>0.4</v>
          </cell>
          <cell r="E87">
            <v>345</v>
          </cell>
          <cell r="F87">
            <v>147</v>
          </cell>
          <cell r="G87">
            <v>207</v>
          </cell>
          <cell r="H87">
            <v>0.4152542372881356</v>
          </cell>
          <cell r="I87">
            <v>354</v>
          </cell>
          <cell r="J87">
            <v>156</v>
          </cell>
          <cell r="K87">
            <v>216</v>
          </cell>
          <cell r="L87">
            <v>0.41935483870967744</v>
          </cell>
          <cell r="M87">
            <v>372</v>
          </cell>
          <cell r="N87">
            <v>156</v>
          </cell>
          <cell r="O87">
            <v>212</v>
          </cell>
          <cell r="P87">
            <v>0.42391304347826086</v>
          </cell>
          <cell r="Q87">
            <v>368</v>
          </cell>
          <cell r="R87">
            <v>132</v>
          </cell>
          <cell r="S87">
            <v>178</v>
          </cell>
          <cell r="T87">
            <v>0.4258064516129032</v>
          </cell>
          <cell r="U87">
            <v>310</v>
          </cell>
        </row>
        <row r="88">
          <cell r="A88" t="str">
            <v>Pharmacie</v>
          </cell>
          <cell r="B88">
            <v>9</v>
          </cell>
          <cell r="C88">
            <v>10</v>
          </cell>
          <cell r="D88">
            <v>0.47368421052631576</v>
          </cell>
          <cell r="E88">
            <v>19</v>
          </cell>
          <cell r="F88">
            <v>8</v>
          </cell>
          <cell r="G88">
            <v>9</v>
          </cell>
          <cell r="H88">
            <v>0.47058823529411764</v>
          </cell>
          <cell r="I88">
            <v>17</v>
          </cell>
          <cell r="J88">
            <v>12</v>
          </cell>
          <cell r="K88">
            <v>9</v>
          </cell>
          <cell r="L88">
            <v>0.5714285714285714</v>
          </cell>
          <cell r="M88">
            <v>21</v>
          </cell>
          <cell r="N88">
            <v>11</v>
          </cell>
          <cell r="O88">
            <v>11</v>
          </cell>
          <cell r="P88">
            <v>0.5</v>
          </cell>
          <cell r="Q88">
            <v>22</v>
          </cell>
          <cell r="R88">
            <v>6</v>
          </cell>
          <cell r="S88">
            <v>17</v>
          </cell>
          <cell r="T88">
            <v>0.2608695652173913</v>
          </cell>
          <cell r="U88">
            <v>23</v>
          </cell>
        </row>
        <row r="89">
          <cell r="A89" t="str">
            <v>Sciences</v>
          </cell>
          <cell r="B89">
            <v>112</v>
          </cell>
          <cell r="C89">
            <v>364</v>
          </cell>
          <cell r="D89">
            <v>0.23529411764705882</v>
          </cell>
          <cell r="E89">
            <v>476</v>
          </cell>
          <cell r="F89">
            <v>81</v>
          </cell>
          <cell r="G89">
            <v>342</v>
          </cell>
          <cell r="H89">
            <v>0.19148936170212766</v>
          </cell>
          <cell r="I89">
            <v>423</v>
          </cell>
          <cell r="J89">
            <v>108</v>
          </cell>
          <cell r="K89">
            <v>358</v>
          </cell>
          <cell r="L89">
            <v>0.23175965665236051</v>
          </cell>
          <cell r="M89">
            <v>466</v>
          </cell>
          <cell r="N89">
            <v>68</v>
          </cell>
          <cell r="O89">
            <v>335</v>
          </cell>
          <cell r="P89">
            <v>0.16873449131513649</v>
          </cell>
          <cell r="Q89">
            <v>403</v>
          </cell>
          <cell r="R89">
            <v>61</v>
          </cell>
          <cell r="S89">
            <v>233</v>
          </cell>
          <cell r="T89">
            <v>0.20748299319727892</v>
          </cell>
          <cell r="U89">
            <v>294</v>
          </cell>
        </row>
      </sheetData>
      <sheetData sheetId="20">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27</v>
          </cell>
          <cell r="C3">
            <v>36</v>
          </cell>
          <cell r="D3">
            <v>0.42857142857142855</v>
          </cell>
          <cell r="E3">
            <v>63</v>
          </cell>
          <cell r="F3">
            <v>31</v>
          </cell>
          <cell r="G3">
            <v>41</v>
          </cell>
          <cell r="H3">
            <v>0.43055555555555558</v>
          </cell>
          <cell r="I3">
            <v>72</v>
          </cell>
          <cell r="J3">
            <v>38</v>
          </cell>
          <cell r="K3">
            <v>33</v>
          </cell>
          <cell r="L3">
            <v>0.53521126760563376</v>
          </cell>
          <cell r="M3">
            <v>71</v>
          </cell>
          <cell r="N3">
            <v>54</v>
          </cell>
          <cell r="O3">
            <v>40</v>
          </cell>
          <cell r="P3">
            <v>0.57446808510638303</v>
          </cell>
          <cell r="Q3">
            <v>94</v>
          </cell>
          <cell r="R3">
            <v>38</v>
          </cell>
          <cell r="S3">
            <v>34</v>
          </cell>
          <cell r="T3">
            <v>0.52777777777777779</v>
          </cell>
          <cell r="U3">
            <v>72</v>
          </cell>
        </row>
        <row r="4">
          <cell r="A4" t="str">
            <v>02</v>
          </cell>
          <cell r="B4">
            <v>19</v>
          </cell>
          <cell r="C4">
            <v>32</v>
          </cell>
          <cell r="D4">
            <v>0.37254901960784315</v>
          </cell>
          <cell r="E4">
            <v>51</v>
          </cell>
          <cell r="F4">
            <v>21</v>
          </cell>
          <cell r="G4">
            <v>24</v>
          </cell>
          <cell r="H4">
            <v>0.46666666666666667</v>
          </cell>
          <cell r="I4">
            <v>45</v>
          </cell>
          <cell r="J4">
            <v>36</v>
          </cell>
          <cell r="K4">
            <v>26</v>
          </cell>
          <cell r="L4">
            <v>0.58064516129032262</v>
          </cell>
          <cell r="M4">
            <v>62</v>
          </cell>
          <cell r="N4">
            <v>20</v>
          </cell>
          <cell r="O4">
            <v>26</v>
          </cell>
          <cell r="P4">
            <v>0.43478260869565216</v>
          </cell>
          <cell r="Q4">
            <v>46</v>
          </cell>
          <cell r="R4">
            <v>27</v>
          </cell>
          <cell r="S4">
            <v>34</v>
          </cell>
          <cell r="T4">
            <v>0.44262295081967212</v>
          </cell>
          <cell r="U4">
            <v>61</v>
          </cell>
        </row>
        <row r="5">
          <cell r="A5" t="str">
            <v>03</v>
          </cell>
          <cell r="B5">
            <v>4</v>
          </cell>
          <cell r="C5">
            <v>6</v>
          </cell>
          <cell r="D5">
            <v>0.4</v>
          </cell>
          <cell r="E5">
            <v>10</v>
          </cell>
          <cell r="F5">
            <v>4</v>
          </cell>
          <cell r="G5">
            <v>4</v>
          </cell>
          <cell r="H5">
            <v>0.5</v>
          </cell>
          <cell r="I5">
            <v>8</v>
          </cell>
          <cell r="J5">
            <v>8</v>
          </cell>
          <cell r="K5">
            <v>3</v>
          </cell>
          <cell r="L5">
            <v>0.72727272727272729</v>
          </cell>
          <cell r="M5">
            <v>11</v>
          </cell>
          <cell r="N5">
            <v>4</v>
          </cell>
          <cell r="O5">
            <v>6</v>
          </cell>
          <cell r="P5">
            <v>0.4</v>
          </cell>
          <cell r="Q5">
            <v>10</v>
          </cell>
          <cell r="R5">
            <v>6</v>
          </cell>
          <cell r="S5">
            <v>9</v>
          </cell>
          <cell r="T5">
            <v>0.4</v>
          </cell>
          <cell r="U5">
            <v>15</v>
          </cell>
        </row>
        <row r="6">
          <cell r="A6" t="str">
            <v>04</v>
          </cell>
          <cell r="B6">
            <v>6</v>
          </cell>
          <cell r="C6">
            <v>10</v>
          </cell>
          <cell r="D6">
            <v>0.375</v>
          </cell>
          <cell r="E6">
            <v>16</v>
          </cell>
          <cell r="F6">
            <v>9</v>
          </cell>
          <cell r="G6">
            <v>7</v>
          </cell>
          <cell r="H6">
            <v>0.5625</v>
          </cell>
          <cell r="I6">
            <v>16</v>
          </cell>
          <cell r="J6">
            <v>3</v>
          </cell>
          <cell r="K6">
            <v>8</v>
          </cell>
          <cell r="L6">
            <v>0.27272727272727271</v>
          </cell>
          <cell r="M6">
            <v>11</v>
          </cell>
          <cell r="N6">
            <v>10</v>
          </cell>
          <cell r="O6">
            <v>11</v>
          </cell>
          <cell r="P6">
            <v>0.47619047619047616</v>
          </cell>
          <cell r="Q6">
            <v>21</v>
          </cell>
          <cell r="R6">
            <v>7</v>
          </cell>
          <cell r="S6">
            <v>8</v>
          </cell>
          <cell r="T6">
            <v>0.46666666666666667</v>
          </cell>
          <cell r="U6">
            <v>15</v>
          </cell>
        </row>
        <row r="7">
          <cell r="A7" t="str">
            <v>05</v>
          </cell>
          <cell r="B7">
            <v>36</v>
          </cell>
          <cell r="C7">
            <v>54</v>
          </cell>
          <cell r="D7">
            <v>0.4</v>
          </cell>
          <cell r="E7">
            <v>90</v>
          </cell>
          <cell r="F7">
            <v>43</v>
          </cell>
          <cell r="G7">
            <v>42</v>
          </cell>
          <cell r="H7">
            <v>0.50588235294117645</v>
          </cell>
          <cell r="I7">
            <v>85</v>
          </cell>
          <cell r="J7">
            <v>34</v>
          </cell>
          <cell r="K7">
            <v>46</v>
          </cell>
          <cell r="L7">
            <v>0.42499999999999999</v>
          </cell>
          <cell r="M7">
            <v>80</v>
          </cell>
          <cell r="N7">
            <v>32</v>
          </cell>
          <cell r="O7">
            <v>50</v>
          </cell>
          <cell r="P7">
            <v>0.3902439024390244</v>
          </cell>
          <cell r="Q7">
            <v>82</v>
          </cell>
          <cell r="R7">
            <v>36</v>
          </cell>
          <cell r="S7">
            <v>36</v>
          </cell>
          <cell r="T7">
            <v>0.5</v>
          </cell>
          <cell r="U7">
            <v>72</v>
          </cell>
        </row>
        <row r="8">
          <cell r="A8" t="str">
            <v>06</v>
          </cell>
          <cell r="B8">
            <v>65</v>
          </cell>
          <cell r="C8">
            <v>35</v>
          </cell>
          <cell r="D8">
            <v>0.65</v>
          </cell>
          <cell r="E8">
            <v>100</v>
          </cell>
          <cell r="F8">
            <v>68</v>
          </cell>
          <cell r="G8">
            <v>58</v>
          </cell>
          <cell r="H8">
            <v>0.53968253968253965</v>
          </cell>
          <cell r="I8">
            <v>126</v>
          </cell>
          <cell r="J8">
            <v>54</v>
          </cell>
          <cell r="K8">
            <v>47</v>
          </cell>
          <cell r="L8">
            <v>0.53465346534653468</v>
          </cell>
          <cell r="M8">
            <v>101</v>
          </cell>
          <cell r="N8">
            <v>56</v>
          </cell>
          <cell r="O8">
            <v>47</v>
          </cell>
          <cell r="P8">
            <v>0.5436893203883495</v>
          </cell>
          <cell r="Q8">
            <v>103</v>
          </cell>
          <cell r="R8">
            <v>60</v>
          </cell>
          <cell r="S8">
            <v>51</v>
          </cell>
          <cell r="T8">
            <v>0.54054054054054057</v>
          </cell>
          <cell r="U8">
            <v>111</v>
          </cell>
        </row>
        <row r="9">
          <cell r="A9" t="str">
            <v>07</v>
          </cell>
          <cell r="B9">
            <v>20</v>
          </cell>
          <cell r="C9">
            <v>12</v>
          </cell>
          <cell r="D9">
            <v>0.625</v>
          </cell>
          <cell r="E9">
            <v>32</v>
          </cell>
          <cell r="F9">
            <v>31</v>
          </cell>
          <cell r="G9">
            <v>7</v>
          </cell>
          <cell r="H9">
            <v>0.81578947368421051</v>
          </cell>
          <cell r="I9">
            <v>38</v>
          </cell>
          <cell r="J9">
            <v>21</v>
          </cell>
          <cell r="K9">
            <v>17</v>
          </cell>
          <cell r="L9">
            <v>0.55263157894736847</v>
          </cell>
          <cell r="M9">
            <v>38</v>
          </cell>
          <cell r="N9">
            <v>31</v>
          </cell>
          <cell r="O9">
            <v>8</v>
          </cell>
          <cell r="P9">
            <v>0.79487179487179482</v>
          </cell>
          <cell r="Q9">
            <v>39</v>
          </cell>
          <cell r="R9">
            <v>35</v>
          </cell>
          <cell r="S9">
            <v>8</v>
          </cell>
          <cell r="T9">
            <v>0.81395348837209303</v>
          </cell>
          <cell r="U9">
            <v>43</v>
          </cell>
        </row>
        <row r="10">
          <cell r="A10" t="str">
            <v>08</v>
          </cell>
          <cell r="B10">
            <v>5</v>
          </cell>
          <cell r="C10">
            <v>4</v>
          </cell>
          <cell r="D10">
            <v>0.55555555555555558</v>
          </cell>
          <cell r="E10">
            <v>9</v>
          </cell>
          <cell r="F10">
            <v>6</v>
          </cell>
          <cell r="G10">
            <v>4</v>
          </cell>
          <cell r="H10">
            <v>0.6</v>
          </cell>
          <cell r="I10">
            <v>10</v>
          </cell>
          <cell r="J10">
            <v>4</v>
          </cell>
          <cell r="K10">
            <v>2</v>
          </cell>
          <cell r="L10">
            <v>0.66666666666666663</v>
          </cell>
          <cell r="M10">
            <v>6</v>
          </cell>
          <cell r="N10">
            <v>2</v>
          </cell>
          <cell r="O10">
            <v>6</v>
          </cell>
          <cell r="P10">
            <v>0.25</v>
          </cell>
          <cell r="Q10">
            <v>8</v>
          </cell>
          <cell r="R10">
            <v>2</v>
          </cell>
          <cell r="S10">
            <v>1</v>
          </cell>
          <cell r="T10">
            <v>0.66666666666666663</v>
          </cell>
          <cell r="U10">
            <v>3</v>
          </cell>
        </row>
        <row r="11">
          <cell r="A11" t="str">
            <v>09</v>
          </cell>
          <cell r="B11">
            <v>27</v>
          </cell>
          <cell r="C11">
            <v>19</v>
          </cell>
          <cell r="D11">
            <v>0.58695652173913049</v>
          </cell>
          <cell r="E11">
            <v>46</v>
          </cell>
          <cell r="F11">
            <v>26</v>
          </cell>
          <cell r="G11">
            <v>13</v>
          </cell>
          <cell r="H11">
            <v>0.66666666666666663</v>
          </cell>
          <cell r="I11">
            <v>39</v>
          </cell>
          <cell r="J11">
            <v>21</v>
          </cell>
          <cell r="K11">
            <v>14</v>
          </cell>
          <cell r="L11">
            <v>0.6</v>
          </cell>
          <cell r="M11">
            <v>35</v>
          </cell>
          <cell r="N11">
            <v>20</v>
          </cell>
          <cell r="O11">
            <v>5</v>
          </cell>
          <cell r="P11">
            <v>0.8</v>
          </cell>
          <cell r="Q11">
            <v>25</v>
          </cell>
          <cell r="R11">
            <v>27</v>
          </cell>
          <cell r="S11">
            <v>7</v>
          </cell>
          <cell r="T11">
            <v>0.79411764705882348</v>
          </cell>
          <cell r="U11">
            <v>34</v>
          </cell>
        </row>
        <row r="12">
          <cell r="A12" t="str">
            <v>10</v>
          </cell>
          <cell r="B12">
            <v>4</v>
          </cell>
          <cell r="C12">
            <v>1</v>
          </cell>
          <cell r="D12">
            <v>0.8</v>
          </cell>
          <cell r="E12">
            <v>5</v>
          </cell>
          <cell r="F12">
            <v>4</v>
          </cell>
          <cell r="G12">
            <v>1</v>
          </cell>
          <cell r="H12">
            <v>0.8</v>
          </cell>
          <cell r="I12">
            <v>5</v>
          </cell>
          <cell r="J12">
            <v>4</v>
          </cell>
          <cell r="K12">
            <v>2</v>
          </cell>
          <cell r="L12">
            <v>0.66666666666666663</v>
          </cell>
          <cell r="M12">
            <v>6</v>
          </cell>
          <cell r="N12">
            <v>3</v>
          </cell>
          <cell r="P12">
            <v>1</v>
          </cell>
          <cell r="Q12">
            <v>3</v>
          </cell>
          <cell r="R12">
            <v>4</v>
          </cell>
          <cell r="S12">
            <v>3</v>
          </cell>
          <cell r="T12">
            <v>0.5714285714285714</v>
          </cell>
          <cell r="U12">
            <v>7</v>
          </cell>
        </row>
        <row r="13">
          <cell r="A13" t="str">
            <v>11</v>
          </cell>
          <cell r="B13">
            <v>70</v>
          </cell>
          <cell r="C13">
            <v>22</v>
          </cell>
          <cell r="D13">
            <v>0.76086956521739135</v>
          </cell>
          <cell r="E13">
            <v>92</v>
          </cell>
          <cell r="F13">
            <v>46</v>
          </cell>
          <cell r="G13">
            <v>25</v>
          </cell>
          <cell r="H13">
            <v>0.647887323943662</v>
          </cell>
          <cell r="I13">
            <v>71</v>
          </cell>
          <cell r="J13">
            <v>41</v>
          </cell>
          <cell r="K13">
            <v>18</v>
          </cell>
          <cell r="L13">
            <v>0.69491525423728817</v>
          </cell>
          <cell r="M13">
            <v>59</v>
          </cell>
          <cell r="N13">
            <v>41</v>
          </cell>
          <cell r="O13">
            <v>21</v>
          </cell>
          <cell r="P13">
            <v>0.66129032258064513</v>
          </cell>
          <cell r="Q13">
            <v>62</v>
          </cell>
          <cell r="R13">
            <v>43</v>
          </cell>
          <cell r="S13">
            <v>20</v>
          </cell>
          <cell r="T13">
            <v>0.68253968253968256</v>
          </cell>
          <cell r="U13">
            <v>63</v>
          </cell>
        </row>
        <row r="14">
          <cell r="A14" t="str">
            <v>12</v>
          </cell>
          <cell r="B14">
            <v>10</v>
          </cell>
          <cell r="C14">
            <v>8</v>
          </cell>
          <cell r="D14">
            <v>0.55555555555555558</v>
          </cell>
          <cell r="E14">
            <v>18</v>
          </cell>
          <cell r="F14">
            <v>12</v>
          </cell>
          <cell r="G14">
            <v>4</v>
          </cell>
          <cell r="H14">
            <v>0.75</v>
          </cell>
          <cell r="I14">
            <v>16</v>
          </cell>
          <cell r="J14">
            <v>13</v>
          </cell>
          <cell r="K14">
            <v>4</v>
          </cell>
          <cell r="L14">
            <v>0.76470588235294112</v>
          </cell>
          <cell r="M14">
            <v>17</v>
          </cell>
          <cell r="N14">
            <v>11</v>
          </cell>
          <cell r="O14">
            <v>2</v>
          </cell>
          <cell r="P14">
            <v>0.84615384615384615</v>
          </cell>
          <cell r="Q14">
            <v>13</v>
          </cell>
          <cell r="R14">
            <v>6</v>
          </cell>
          <cell r="S14">
            <v>4</v>
          </cell>
          <cell r="T14">
            <v>0.6</v>
          </cell>
          <cell r="U14">
            <v>10</v>
          </cell>
        </row>
        <row r="15">
          <cell r="A15" t="str">
            <v>13</v>
          </cell>
          <cell r="B15">
            <v>3</v>
          </cell>
          <cell r="C15">
            <v>1</v>
          </cell>
          <cell r="D15">
            <v>0.75</v>
          </cell>
          <cell r="E15">
            <v>4</v>
          </cell>
          <cell r="F15">
            <v>4</v>
          </cell>
          <cell r="G15">
            <v>1</v>
          </cell>
          <cell r="H15">
            <v>0.8</v>
          </cell>
          <cell r="I15">
            <v>5</v>
          </cell>
          <cell r="J15">
            <v>4</v>
          </cell>
          <cell r="L15">
            <v>1</v>
          </cell>
          <cell r="M15">
            <v>4</v>
          </cell>
          <cell r="N15">
            <v>2</v>
          </cell>
          <cell r="O15">
            <v>1</v>
          </cell>
          <cell r="P15">
            <v>0.66666666666666663</v>
          </cell>
          <cell r="Q15">
            <v>3</v>
          </cell>
          <cell r="R15">
            <v>4</v>
          </cell>
          <cell r="S15">
            <v>1</v>
          </cell>
          <cell r="T15">
            <v>0.8</v>
          </cell>
          <cell r="U15">
            <v>5</v>
          </cell>
        </row>
        <row r="16">
          <cell r="A16" t="str">
            <v>14</v>
          </cell>
          <cell r="B16">
            <v>34</v>
          </cell>
          <cell r="C16">
            <v>22</v>
          </cell>
          <cell r="D16">
            <v>0.6071428571428571</v>
          </cell>
          <cell r="E16">
            <v>56</v>
          </cell>
          <cell r="F16">
            <v>30</v>
          </cell>
          <cell r="G16">
            <v>13</v>
          </cell>
          <cell r="H16">
            <v>0.69767441860465118</v>
          </cell>
          <cell r="I16">
            <v>43</v>
          </cell>
          <cell r="J16">
            <v>34</v>
          </cell>
          <cell r="K16">
            <v>12</v>
          </cell>
          <cell r="L16">
            <v>0.73913043478260865</v>
          </cell>
          <cell r="M16">
            <v>46</v>
          </cell>
          <cell r="N16">
            <v>17</v>
          </cell>
          <cell r="O16">
            <v>18</v>
          </cell>
          <cell r="P16">
            <v>0.48571428571428571</v>
          </cell>
          <cell r="Q16">
            <v>35</v>
          </cell>
          <cell r="R16">
            <v>31</v>
          </cell>
          <cell r="S16">
            <v>12</v>
          </cell>
          <cell r="T16">
            <v>0.72093023255813948</v>
          </cell>
          <cell r="U16">
            <v>43</v>
          </cell>
        </row>
        <row r="17">
          <cell r="A17" t="str">
            <v>15</v>
          </cell>
          <cell r="B17">
            <v>8</v>
          </cell>
          <cell r="C17">
            <v>10</v>
          </cell>
          <cell r="D17">
            <v>0.44444444444444442</v>
          </cell>
          <cell r="E17">
            <v>18</v>
          </cell>
          <cell r="F17">
            <v>13</v>
          </cell>
          <cell r="G17">
            <v>8</v>
          </cell>
          <cell r="H17">
            <v>0.61904761904761907</v>
          </cell>
          <cell r="I17">
            <v>21</v>
          </cell>
          <cell r="J17">
            <v>11</v>
          </cell>
          <cell r="K17">
            <v>8</v>
          </cell>
          <cell r="L17">
            <v>0.57894736842105265</v>
          </cell>
          <cell r="M17">
            <v>19</v>
          </cell>
          <cell r="N17">
            <v>16</v>
          </cell>
          <cell r="O17">
            <v>8</v>
          </cell>
          <cell r="P17">
            <v>0.66666666666666663</v>
          </cell>
          <cell r="Q17">
            <v>24</v>
          </cell>
          <cell r="R17">
            <v>13</v>
          </cell>
          <cell r="S17">
            <v>7</v>
          </cell>
          <cell r="T17">
            <v>0.65</v>
          </cell>
          <cell r="U17">
            <v>20</v>
          </cell>
        </row>
        <row r="18">
          <cell r="A18" t="str">
            <v>16</v>
          </cell>
          <cell r="B18">
            <v>33</v>
          </cell>
          <cell r="C18">
            <v>30</v>
          </cell>
          <cell r="D18">
            <v>0.52380952380952384</v>
          </cell>
          <cell r="E18">
            <v>63</v>
          </cell>
          <cell r="F18">
            <v>32</v>
          </cell>
          <cell r="G18">
            <v>26</v>
          </cell>
          <cell r="H18">
            <v>0.55172413793103448</v>
          </cell>
          <cell r="I18">
            <v>58</v>
          </cell>
          <cell r="J18">
            <v>55</v>
          </cell>
          <cell r="K18">
            <v>20</v>
          </cell>
          <cell r="L18">
            <v>0.73333333333333328</v>
          </cell>
          <cell r="M18">
            <v>75</v>
          </cell>
          <cell r="N18">
            <v>37</v>
          </cell>
          <cell r="O18">
            <v>23</v>
          </cell>
          <cell r="P18">
            <v>0.6166666666666667</v>
          </cell>
          <cell r="Q18">
            <v>60</v>
          </cell>
          <cell r="R18">
            <v>41</v>
          </cell>
          <cell r="S18">
            <v>20</v>
          </cell>
          <cell r="T18">
            <v>0.67213114754098358</v>
          </cell>
          <cell r="U18">
            <v>61</v>
          </cell>
        </row>
        <row r="19">
          <cell r="A19" t="str">
            <v>17</v>
          </cell>
          <cell r="B19">
            <v>4</v>
          </cell>
          <cell r="C19">
            <v>9</v>
          </cell>
          <cell r="D19">
            <v>0.30769230769230771</v>
          </cell>
          <cell r="E19">
            <v>13</v>
          </cell>
          <cell r="F19">
            <v>5</v>
          </cell>
          <cell r="G19">
            <v>9</v>
          </cell>
          <cell r="H19">
            <v>0.35714285714285715</v>
          </cell>
          <cell r="I19">
            <v>14</v>
          </cell>
          <cell r="J19">
            <v>11</v>
          </cell>
          <cell r="K19">
            <v>6</v>
          </cell>
          <cell r="L19">
            <v>0.6470588235294118</v>
          </cell>
          <cell r="M19">
            <v>17</v>
          </cell>
          <cell r="N19">
            <v>3</v>
          </cell>
          <cell r="O19">
            <v>8</v>
          </cell>
          <cell r="P19">
            <v>0.27272727272727271</v>
          </cell>
          <cell r="Q19">
            <v>11</v>
          </cell>
          <cell r="R19">
            <v>3</v>
          </cell>
          <cell r="S19">
            <v>4</v>
          </cell>
          <cell r="T19">
            <v>0.42857142857142855</v>
          </cell>
          <cell r="U19">
            <v>7</v>
          </cell>
        </row>
        <row r="20">
          <cell r="A20" t="str">
            <v>18</v>
          </cell>
          <cell r="B20">
            <v>16</v>
          </cell>
          <cell r="C20">
            <v>15</v>
          </cell>
          <cell r="D20">
            <v>0.5161290322580645</v>
          </cell>
          <cell r="E20">
            <v>31</v>
          </cell>
          <cell r="F20">
            <v>17</v>
          </cell>
          <cell r="G20">
            <v>17</v>
          </cell>
          <cell r="H20">
            <v>0.5</v>
          </cell>
          <cell r="I20">
            <v>34</v>
          </cell>
          <cell r="J20">
            <v>29</v>
          </cell>
          <cell r="K20">
            <v>20</v>
          </cell>
          <cell r="L20">
            <v>0.59183673469387754</v>
          </cell>
          <cell r="M20">
            <v>49</v>
          </cell>
          <cell r="N20">
            <v>14</v>
          </cell>
          <cell r="O20">
            <v>16</v>
          </cell>
          <cell r="P20">
            <v>0.46666666666666667</v>
          </cell>
          <cell r="Q20">
            <v>30</v>
          </cell>
          <cell r="R20">
            <v>22</v>
          </cell>
          <cell r="S20">
            <v>20</v>
          </cell>
          <cell r="T20">
            <v>0.52380952380952384</v>
          </cell>
          <cell r="U20">
            <v>42</v>
          </cell>
        </row>
        <row r="21">
          <cell r="A21" t="str">
            <v>19</v>
          </cell>
          <cell r="B21">
            <v>20</v>
          </cell>
          <cell r="C21">
            <v>20</v>
          </cell>
          <cell r="D21">
            <v>0.5</v>
          </cell>
          <cell r="E21">
            <v>40</v>
          </cell>
          <cell r="F21">
            <v>24</v>
          </cell>
          <cell r="G21">
            <v>24</v>
          </cell>
          <cell r="H21">
            <v>0.5</v>
          </cell>
          <cell r="I21">
            <v>48</v>
          </cell>
          <cell r="J21">
            <v>18</v>
          </cell>
          <cell r="K21">
            <v>13</v>
          </cell>
          <cell r="L21">
            <v>0.58064516129032262</v>
          </cell>
          <cell r="M21">
            <v>31</v>
          </cell>
          <cell r="N21">
            <v>26</v>
          </cell>
          <cell r="O21">
            <v>17</v>
          </cell>
          <cell r="P21">
            <v>0.60465116279069764</v>
          </cell>
          <cell r="Q21">
            <v>43</v>
          </cell>
          <cell r="R21">
            <v>22</v>
          </cell>
          <cell r="S21">
            <v>5</v>
          </cell>
          <cell r="T21">
            <v>0.81481481481481477</v>
          </cell>
          <cell r="U21">
            <v>27</v>
          </cell>
        </row>
        <row r="22">
          <cell r="A22" t="str">
            <v>20</v>
          </cell>
          <cell r="B22">
            <v>4</v>
          </cell>
          <cell r="C22">
            <v>2</v>
          </cell>
          <cell r="D22">
            <v>0.66666666666666663</v>
          </cell>
          <cell r="E22">
            <v>6</v>
          </cell>
          <cell r="F22">
            <v>3</v>
          </cell>
          <cell r="H22">
            <v>1</v>
          </cell>
          <cell r="I22">
            <v>3</v>
          </cell>
          <cell r="J22">
            <v>4</v>
          </cell>
          <cell r="K22">
            <v>4</v>
          </cell>
          <cell r="L22">
            <v>0.5</v>
          </cell>
          <cell r="M22">
            <v>8</v>
          </cell>
          <cell r="N22">
            <v>8</v>
          </cell>
          <cell r="O22">
            <v>4</v>
          </cell>
          <cell r="P22">
            <v>0.66666666666666663</v>
          </cell>
          <cell r="Q22">
            <v>12</v>
          </cell>
          <cell r="R22">
            <v>5</v>
          </cell>
          <cell r="S22">
            <v>1</v>
          </cell>
          <cell r="T22">
            <v>0.83333333333333337</v>
          </cell>
          <cell r="U22">
            <v>6</v>
          </cell>
        </row>
        <row r="23">
          <cell r="A23" t="str">
            <v>21</v>
          </cell>
          <cell r="B23">
            <v>12</v>
          </cell>
          <cell r="C23">
            <v>13</v>
          </cell>
          <cell r="D23">
            <v>0.48</v>
          </cell>
          <cell r="E23">
            <v>25</v>
          </cell>
          <cell r="F23">
            <v>16</v>
          </cell>
          <cell r="G23">
            <v>17</v>
          </cell>
          <cell r="H23">
            <v>0.48484848484848486</v>
          </cell>
          <cell r="I23">
            <v>33</v>
          </cell>
          <cell r="J23">
            <v>14</v>
          </cell>
          <cell r="K23">
            <v>12</v>
          </cell>
          <cell r="L23">
            <v>0.53846153846153844</v>
          </cell>
          <cell r="M23">
            <v>26</v>
          </cell>
          <cell r="N23">
            <v>17</v>
          </cell>
          <cell r="O23">
            <v>13</v>
          </cell>
          <cell r="P23">
            <v>0.56666666666666665</v>
          </cell>
          <cell r="Q23">
            <v>30</v>
          </cell>
          <cell r="R23">
            <v>15</v>
          </cell>
          <cell r="S23">
            <v>13</v>
          </cell>
          <cell r="T23">
            <v>0.5357142857142857</v>
          </cell>
          <cell r="U23">
            <v>28</v>
          </cell>
        </row>
        <row r="24">
          <cell r="A24" t="str">
            <v>22</v>
          </cell>
          <cell r="B24">
            <v>13</v>
          </cell>
          <cell r="C24">
            <v>26</v>
          </cell>
          <cell r="D24">
            <v>0.33333333333333331</v>
          </cell>
          <cell r="E24">
            <v>39</v>
          </cell>
          <cell r="F24">
            <v>23</v>
          </cell>
          <cell r="G24">
            <v>19</v>
          </cell>
          <cell r="H24">
            <v>0.54761904761904767</v>
          </cell>
          <cell r="I24">
            <v>42</v>
          </cell>
          <cell r="J24">
            <v>21</v>
          </cell>
          <cell r="K24">
            <v>21</v>
          </cell>
          <cell r="L24">
            <v>0.5</v>
          </cell>
          <cell r="M24">
            <v>42</v>
          </cell>
          <cell r="N24">
            <v>25</v>
          </cell>
          <cell r="O24">
            <v>22</v>
          </cell>
          <cell r="P24">
            <v>0.53191489361702127</v>
          </cell>
          <cell r="Q24">
            <v>47</v>
          </cell>
          <cell r="R24">
            <v>15</v>
          </cell>
          <cell r="S24">
            <v>18</v>
          </cell>
          <cell r="T24">
            <v>0.45454545454545453</v>
          </cell>
          <cell r="U24">
            <v>33</v>
          </cell>
        </row>
        <row r="25">
          <cell r="A25" t="str">
            <v>23</v>
          </cell>
          <cell r="B25">
            <v>15</v>
          </cell>
          <cell r="C25">
            <v>28</v>
          </cell>
          <cell r="D25">
            <v>0.34883720930232559</v>
          </cell>
          <cell r="E25">
            <v>43</v>
          </cell>
          <cell r="F25">
            <v>22</v>
          </cell>
          <cell r="G25">
            <v>24</v>
          </cell>
          <cell r="H25">
            <v>0.47826086956521741</v>
          </cell>
          <cell r="I25">
            <v>46</v>
          </cell>
          <cell r="J25">
            <v>12</v>
          </cell>
          <cell r="K25">
            <v>18</v>
          </cell>
          <cell r="L25">
            <v>0.4</v>
          </cell>
          <cell r="M25">
            <v>30</v>
          </cell>
          <cell r="N25">
            <v>19</v>
          </cell>
          <cell r="O25">
            <v>9</v>
          </cell>
          <cell r="P25">
            <v>0.6785714285714286</v>
          </cell>
          <cell r="Q25">
            <v>28</v>
          </cell>
          <cell r="R25">
            <v>9</v>
          </cell>
          <cell r="S25">
            <v>17</v>
          </cell>
          <cell r="T25">
            <v>0.34615384615384615</v>
          </cell>
          <cell r="U25">
            <v>26</v>
          </cell>
        </row>
        <row r="26">
          <cell r="A26" t="str">
            <v>24</v>
          </cell>
          <cell r="B26">
            <v>6</v>
          </cell>
          <cell r="C26">
            <v>8</v>
          </cell>
          <cell r="D26">
            <v>0.42857142857142855</v>
          </cell>
          <cell r="E26">
            <v>14</v>
          </cell>
          <cell r="F26">
            <v>8</v>
          </cell>
          <cell r="G26">
            <v>6</v>
          </cell>
          <cell r="H26">
            <v>0.5714285714285714</v>
          </cell>
          <cell r="I26">
            <v>14</v>
          </cell>
          <cell r="J26">
            <v>5</v>
          </cell>
          <cell r="K26">
            <v>9</v>
          </cell>
          <cell r="L26">
            <v>0.35714285714285715</v>
          </cell>
          <cell r="M26">
            <v>14</v>
          </cell>
          <cell r="N26">
            <v>5</v>
          </cell>
          <cell r="O26">
            <v>5</v>
          </cell>
          <cell r="P26">
            <v>0.5</v>
          </cell>
          <cell r="Q26">
            <v>10</v>
          </cell>
          <cell r="R26">
            <v>8</v>
          </cell>
          <cell r="S26">
            <v>3</v>
          </cell>
          <cell r="T26">
            <v>0.72727272727272729</v>
          </cell>
          <cell r="U26">
            <v>11</v>
          </cell>
        </row>
        <row r="27">
          <cell r="A27" t="str">
            <v>25</v>
          </cell>
          <cell r="B27">
            <v>13</v>
          </cell>
          <cell r="C27">
            <v>45</v>
          </cell>
          <cell r="D27">
            <v>0.22413793103448276</v>
          </cell>
          <cell r="E27">
            <v>58</v>
          </cell>
          <cell r="F27">
            <v>9</v>
          </cell>
          <cell r="G27">
            <v>37</v>
          </cell>
          <cell r="H27">
            <v>0.19565217391304349</v>
          </cell>
          <cell r="I27">
            <v>46</v>
          </cell>
          <cell r="J27">
            <v>7</v>
          </cell>
          <cell r="K27">
            <v>50</v>
          </cell>
          <cell r="L27">
            <v>0.12280701754385964</v>
          </cell>
          <cell r="M27">
            <v>57</v>
          </cell>
          <cell r="N27">
            <v>11</v>
          </cell>
          <cell r="O27">
            <v>31</v>
          </cell>
          <cell r="P27">
            <v>0.26190476190476192</v>
          </cell>
          <cell r="Q27">
            <v>42</v>
          </cell>
          <cell r="R27">
            <v>6</v>
          </cell>
          <cell r="S27">
            <v>26</v>
          </cell>
          <cell r="T27">
            <v>0.1875</v>
          </cell>
          <cell r="U27">
            <v>32</v>
          </cell>
        </row>
        <row r="28">
          <cell r="A28" t="str">
            <v>26</v>
          </cell>
          <cell r="B28">
            <v>23</v>
          </cell>
          <cell r="C28">
            <v>57</v>
          </cell>
          <cell r="D28">
            <v>0.28749999999999998</v>
          </cell>
          <cell r="E28">
            <v>80</v>
          </cell>
          <cell r="F28">
            <v>22</v>
          </cell>
          <cell r="G28">
            <v>60</v>
          </cell>
          <cell r="H28">
            <v>0.26829268292682928</v>
          </cell>
          <cell r="I28">
            <v>82</v>
          </cell>
          <cell r="J28">
            <v>14</v>
          </cell>
          <cell r="K28">
            <v>60</v>
          </cell>
          <cell r="L28">
            <v>0.1891891891891892</v>
          </cell>
          <cell r="M28">
            <v>74</v>
          </cell>
          <cell r="N28">
            <v>18</v>
          </cell>
          <cell r="O28">
            <v>37</v>
          </cell>
          <cell r="P28">
            <v>0.32727272727272727</v>
          </cell>
          <cell r="Q28">
            <v>55</v>
          </cell>
          <cell r="R28">
            <v>13</v>
          </cell>
          <cell r="S28">
            <v>36</v>
          </cell>
          <cell r="T28">
            <v>0.26530612244897961</v>
          </cell>
          <cell r="U28">
            <v>49</v>
          </cell>
        </row>
        <row r="29">
          <cell r="A29" t="str">
            <v>27</v>
          </cell>
          <cell r="B29">
            <v>21</v>
          </cell>
          <cell r="C29">
            <v>110</v>
          </cell>
          <cell r="D29">
            <v>0.16030534351145037</v>
          </cell>
          <cell r="E29">
            <v>131</v>
          </cell>
          <cell r="F29">
            <v>39</v>
          </cell>
          <cell r="G29">
            <v>95</v>
          </cell>
          <cell r="H29">
            <v>0.29104477611940299</v>
          </cell>
          <cell r="I29">
            <v>134</v>
          </cell>
          <cell r="J29">
            <v>23</v>
          </cell>
          <cell r="K29">
            <v>79</v>
          </cell>
          <cell r="L29">
            <v>0.22549019607843138</v>
          </cell>
          <cell r="M29">
            <v>102</v>
          </cell>
          <cell r="N29">
            <v>24</v>
          </cell>
          <cell r="O29">
            <v>93</v>
          </cell>
          <cell r="P29">
            <v>0.20512820512820512</v>
          </cell>
          <cell r="Q29">
            <v>117</v>
          </cell>
          <cell r="R29">
            <v>19</v>
          </cell>
          <cell r="S29">
            <v>75</v>
          </cell>
          <cell r="T29">
            <v>0.20212765957446807</v>
          </cell>
          <cell r="U29">
            <v>94</v>
          </cell>
        </row>
        <row r="30">
          <cell r="A30" t="str">
            <v>28</v>
          </cell>
          <cell r="B30">
            <v>11</v>
          </cell>
          <cell r="C30">
            <v>32</v>
          </cell>
          <cell r="D30">
            <v>0.2558139534883721</v>
          </cell>
          <cell r="E30">
            <v>43</v>
          </cell>
          <cell r="F30">
            <v>11</v>
          </cell>
          <cell r="G30">
            <v>27</v>
          </cell>
          <cell r="H30">
            <v>0.28947368421052633</v>
          </cell>
          <cell r="I30">
            <v>38</v>
          </cell>
          <cell r="J30">
            <v>11</v>
          </cell>
          <cell r="K30">
            <v>28</v>
          </cell>
          <cell r="L30">
            <v>0.28205128205128205</v>
          </cell>
          <cell r="M30">
            <v>39</v>
          </cell>
          <cell r="N30">
            <v>4</v>
          </cell>
          <cell r="O30">
            <v>24</v>
          </cell>
          <cell r="P30">
            <v>0.14285714285714285</v>
          </cell>
          <cell r="Q30">
            <v>28</v>
          </cell>
          <cell r="R30">
            <v>7</v>
          </cell>
          <cell r="S30">
            <v>29</v>
          </cell>
          <cell r="T30">
            <v>0.19444444444444445</v>
          </cell>
          <cell r="U30">
            <v>36</v>
          </cell>
        </row>
        <row r="31">
          <cell r="A31" t="str">
            <v>29</v>
          </cell>
          <cell r="B31">
            <v>2</v>
          </cell>
          <cell r="C31">
            <v>12</v>
          </cell>
          <cell r="D31">
            <v>0.14285714285714285</v>
          </cell>
          <cell r="E31">
            <v>14</v>
          </cell>
          <cell r="F31">
            <v>5</v>
          </cell>
          <cell r="G31">
            <v>6</v>
          </cell>
          <cell r="H31">
            <v>0.45454545454545453</v>
          </cell>
          <cell r="I31">
            <v>11</v>
          </cell>
          <cell r="J31">
            <v>2</v>
          </cell>
          <cell r="K31">
            <v>7</v>
          </cell>
          <cell r="L31">
            <v>0.22222222222222221</v>
          </cell>
          <cell r="M31">
            <v>9</v>
          </cell>
          <cell r="N31">
            <v>1</v>
          </cell>
          <cell r="O31">
            <v>6</v>
          </cell>
          <cell r="P31">
            <v>0.14285714285714285</v>
          </cell>
          <cell r="Q31">
            <v>7</v>
          </cell>
          <cell r="R31">
            <v>4</v>
          </cell>
          <cell r="S31">
            <v>2</v>
          </cell>
          <cell r="T31">
            <v>0.66666666666666663</v>
          </cell>
          <cell r="U31">
            <v>6</v>
          </cell>
        </row>
        <row r="32">
          <cell r="A32" t="str">
            <v>30</v>
          </cell>
          <cell r="B32">
            <v>4</v>
          </cell>
          <cell r="C32">
            <v>15</v>
          </cell>
          <cell r="D32">
            <v>0.21052631578947367</v>
          </cell>
          <cell r="E32">
            <v>19</v>
          </cell>
          <cell r="G32">
            <v>13</v>
          </cell>
          <cell r="H32">
            <v>0</v>
          </cell>
          <cell r="I32">
            <v>13</v>
          </cell>
          <cell r="J32">
            <v>3</v>
          </cell>
          <cell r="K32">
            <v>8</v>
          </cell>
          <cell r="L32">
            <v>0.27272727272727271</v>
          </cell>
          <cell r="M32">
            <v>11</v>
          </cell>
          <cell r="N32">
            <v>2</v>
          </cell>
          <cell r="O32">
            <v>10</v>
          </cell>
          <cell r="P32">
            <v>0.16666666666666666</v>
          </cell>
          <cell r="Q32">
            <v>12</v>
          </cell>
          <cell r="R32">
            <v>2</v>
          </cell>
          <cell r="S32">
            <v>8</v>
          </cell>
          <cell r="T32">
            <v>0.2</v>
          </cell>
          <cell r="U32">
            <v>10</v>
          </cell>
        </row>
        <row r="33">
          <cell r="A33" t="str">
            <v>31</v>
          </cell>
          <cell r="B33">
            <v>22</v>
          </cell>
          <cell r="C33">
            <v>29</v>
          </cell>
          <cell r="D33">
            <v>0.43137254901960786</v>
          </cell>
          <cell r="E33">
            <v>51</v>
          </cell>
          <cell r="F33">
            <v>12</v>
          </cell>
          <cell r="G33">
            <v>30</v>
          </cell>
          <cell r="H33">
            <v>0.2857142857142857</v>
          </cell>
          <cell r="I33">
            <v>42</v>
          </cell>
          <cell r="J33">
            <v>13</v>
          </cell>
          <cell r="K33">
            <v>23</v>
          </cell>
          <cell r="L33">
            <v>0.3611111111111111</v>
          </cell>
          <cell r="M33">
            <v>36</v>
          </cell>
          <cell r="N33">
            <v>17</v>
          </cell>
          <cell r="O33">
            <v>20</v>
          </cell>
          <cell r="P33">
            <v>0.45945945945945948</v>
          </cell>
          <cell r="Q33">
            <v>37</v>
          </cell>
          <cell r="R33">
            <v>9</v>
          </cell>
          <cell r="S33">
            <v>17</v>
          </cell>
          <cell r="T33">
            <v>0.34615384615384615</v>
          </cell>
          <cell r="U33">
            <v>26</v>
          </cell>
        </row>
        <row r="34">
          <cell r="A34" t="str">
            <v>32</v>
          </cell>
          <cell r="B34">
            <v>14</v>
          </cell>
          <cell r="C34">
            <v>32</v>
          </cell>
          <cell r="D34">
            <v>0.30434782608695654</v>
          </cell>
          <cell r="E34">
            <v>46</v>
          </cell>
          <cell r="F34">
            <v>11</v>
          </cell>
          <cell r="G34">
            <v>35</v>
          </cell>
          <cell r="H34">
            <v>0.2391304347826087</v>
          </cell>
          <cell r="I34">
            <v>46</v>
          </cell>
          <cell r="J34">
            <v>19</v>
          </cell>
          <cell r="K34">
            <v>24</v>
          </cell>
          <cell r="L34">
            <v>0.44186046511627908</v>
          </cell>
          <cell r="M34">
            <v>43</v>
          </cell>
          <cell r="N34">
            <v>10</v>
          </cell>
          <cell r="O34">
            <v>14</v>
          </cell>
          <cell r="P34">
            <v>0.41666666666666669</v>
          </cell>
          <cell r="Q34">
            <v>24</v>
          </cell>
          <cell r="R34">
            <v>12</v>
          </cell>
          <cell r="S34">
            <v>11</v>
          </cell>
          <cell r="T34">
            <v>0.52173913043478259</v>
          </cell>
          <cell r="U34">
            <v>23</v>
          </cell>
        </row>
        <row r="35">
          <cell r="A35" t="str">
            <v>33</v>
          </cell>
          <cell r="B35">
            <v>19</v>
          </cell>
          <cell r="C35">
            <v>16</v>
          </cell>
          <cell r="D35">
            <v>0.54285714285714282</v>
          </cell>
          <cell r="E35">
            <v>35</v>
          </cell>
          <cell r="F35">
            <v>7</v>
          </cell>
          <cell r="G35">
            <v>16</v>
          </cell>
          <cell r="H35">
            <v>0.30434782608695654</v>
          </cell>
          <cell r="I35">
            <v>23</v>
          </cell>
          <cell r="J35">
            <v>13</v>
          </cell>
          <cell r="K35">
            <v>19</v>
          </cell>
          <cell r="L35">
            <v>0.40625</v>
          </cell>
          <cell r="M35">
            <v>32</v>
          </cell>
          <cell r="N35">
            <v>9</v>
          </cell>
          <cell r="O35">
            <v>19</v>
          </cell>
          <cell r="P35">
            <v>0.32142857142857145</v>
          </cell>
          <cell r="Q35">
            <v>28</v>
          </cell>
          <cell r="R35">
            <v>4</v>
          </cell>
          <cell r="S35">
            <v>13</v>
          </cell>
          <cell r="T35">
            <v>0.23529411764705882</v>
          </cell>
          <cell r="U35">
            <v>17</v>
          </cell>
        </row>
        <row r="36">
          <cell r="A36" t="str">
            <v>34</v>
          </cell>
          <cell r="B36">
            <v>2</v>
          </cell>
          <cell r="C36">
            <v>9</v>
          </cell>
          <cell r="D36">
            <v>0.18181818181818182</v>
          </cell>
          <cell r="E36">
            <v>11</v>
          </cell>
          <cell r="F36">
            <v>1</v>
          </cell>
          <cell r="G36">
            <v>6</v>
          </cell>
          <cell r="H36">
            <v>0.14285714285714285</v>
          </cell>
          <cell r="I36">
            <v>7</v>
          </cell>
          <cell r="J36">
            <v>1</v>
          </cell>
          <cell r="K36">
            <v>3</v>
          </cell>
          <cell r="L36">
            <v>0.25</v>
          </cell>
          <cell r="M36">
            <v>4</v>
          </cell>
          <cell r="O36">
            <v>5</v>
          </cell>
          <cell r="P36">
            <v>0</v>
          </cell>
          <cell r="Q36">
            <v>5</v>
          </cell>
          <cell r="S36">
            <v>8</v>
          </cell>
          <cell r="T36">
            <v>0</v>
          </cell>
          <cell r="U36">
            <v>8</v>
          </cell>
        </row>
        <row r="37">
          <cell r="A37" t="str">
            <v>35</v>
          </cell>
          <cell r="B37">
            <v>9</v>
          </cell>
          <cell r="C37">
            <v>19</v>
          </cell>
          <cell r="D37">
            <v>0.32142857142857145</v>
          </cell>
          <cell r="E37">
            <v>28</v>
          </cell>
          <cell r="F37">
            <v>7</v>
          </cell>
          <cell r="G37">
            <v>22</v>
          </cell>
          <cell r="H37">
            <v>0.2413793103448276</v>
          </cell>
          <cell r="I37">
            <v>29</v>
          </cell>
          <cell r="J37">
            <v>8</v>
          </cell>
          <cell r="K37">
            <v>12</v>
          </cell>
          <cell r="L37">
            <v>0.4</v>
          </cell>
          <cell r="M37">
            <v>20</v>
          </cell>
          <cell r="N37">
            <v>7</v>
          </cell>
          <cell r="O37">
            <v>17</v>
          </cell>
          <cell r="P37">
            <v>0.29166666666666669</v>
          </cell>
          <cell r="Q37">
            <v>24</v>
          </cell>
          <cell r="R37">
            <v>5</v>
          </cell>
          <cell r="S37">
            <v>11</v>
          </cell>
          <cell r="T37">
            <v>0.3125</v>
          </cell>
          <cell r="U37">
            <v>16</v>
          </cell>
        </row>
        <row r="38">
          <cell r="A38" t="str">
            <v>36</v>
          </cell>
          <cell r="B38">
            <v>1</v>
          </cell>
          <cell r="C38">
            <v>6</v>
          </cell>
          <cell r="D38">
            <v>0.14285714285714285</v>
          </cell>
          <cell r="E38">
            <v>7</v>
          </cell>
          <cell r="F38">
            <v>4</v>
          </cell>
          <cell r="G38">
            <v>4</v>
          </cell>
          <cell r="H38">
            <v>0.5</v>
          </cell>
          <cell r="I38">
            <v>8</v>
          </cell>
          <cell r="J38">
            <v>5</v>
          </cell>
          <cell r="K38">
            <v>4</v>
          </cell>
          <cell r="L38">
            <v>0.55555555555555558</v>
          </cell>
          <cell r="M38">
            <v>9</v>
          </cell>
          <cell r="N38">
            <v>3</v>
          </cell>
          <cell r="O38">
            <v>7</v>
          </cell>
          <cell r="P38">
            <v>0.3</v>
          </cell>
          <cell r="Q38">
            <v>10</v>
          </cell>
          <cell r="R38">
            <v>4</v>
          </cell>
          <cell r="S38">
            <v>2</v>
          </cell>
          <cell r="T38">
            <v>0.66666666666666663</v>
          </cell>
          <cell r="U38">
            <v>6</v>
          </cell>
        </row>
        <row r="39">
          <cell r="A39" t="str">
            <v>37</v>
          </cell>
          <cell r="B39">
            <v>2</v>
          </cell>
          <cell r="C39">
            <v>6</v>
          </cell>
          <cell r="D39">
            <v>0.25</v>
          </cell>
          <cell r="E39">
            <v>8</v>
          </cell>
          <cell r="F39">
            <v>2</v>
          </cell>
          <cell r="G39">
            <v>5</v>
          </cell>
          <cell r="H39">
            <v>0.2857142857142857</v>
          </cell>
          <cell r="I39">
            <v>7</v>
          </cell>
          <cell r="J39">
            <v>2</v>
          </cell>
          <cell r="K39">
            <v>3</v>
          </cell>
          <cell r="L39">
            <v>0.4</v>
          </cell>
          <cell r="M39">
            <v>5</v>
          </cell>
          <cell r="O39">
            <v>3</v>
          </cell>
          <cell r="P39">
            <v>0</v>
          </cell>
          <cell r="Q39">
            <v>3</v>
          </cell>
          <cell r="R39">
            <v>2</v>
          </cell>
          <cell r="S39">
            <v>2</v>
          </cell>
          <cell r="T39">
            <v>0.5</v>
          </cell>
          <cell r="U39">
            <v>4</v>
          </cell>
        </row>
        <row r="40">
          <cell r="A40" t="str">
            <v>60</v>
          </cell>
          <cell r="B40">
            <v>16</v>
          </cell>
          <cell r="C40">
            <v>86</v>
          </cell>
          <cell r="D40">
            <v>0.15686274509803921</v>
          </cell>
          <cell r="E40">
            <v>102</v>
          </cell>
          <cell r="F40">
            <v>21</v>
          </cell>
          <cell r="G40">
            <v>81</v>
          </cell>
          <cell r="H40">
            <v>0.20588235294117646</v>
          </cell>
          <cell r="I40">
            <v>102</v>
          </cell>
          <cell r="J40">
            <v>10</v>
          </cell>
          <cell r="K40">
            <v>67</v>
          </cell>
          <cell r="L40">
            <v>0.12987012987012986</v>
          </cell>
          <cell r="M40">
            <v>77</v>
          </cell>
          <cell r="N40">
            <v>22</v>
          </cell>
          <cell r="O40">
            <v>65</v>
          </cell>
          <cell r="P40">
            <v>0.25287356321839083</v>
          </cell>
          <cell r="Q40">
            <v>87</v>
          </cell>
          <cell r="R40">
            <v>18</v>
          </cell>
          <cell r="S40">
            <v>65</v>
          </cell>
          <cell r="T40">
            <v>0.21686746987951808</v>
          </cell>
          <cell r="U40">
            <v>83</v>
          </cell>
        </row>
        <row r="41">
          <cell r="A41" t="str">
            <v>61</v>
          </cell>
          <cell r="B41">
            <v>9</v>
          </cell>
          <cell r="C41">
            <v>42</v>
          </cell>
          <cell r="D41">
            <v>0.17647058823529413</v>
          </cell>
          <cell r="E41">
            <v>51</v>
          </cell>
          <cell r="F41">
            <v>8</v>
          </cell>
          <cell r="G41">
            <v>42</v>
          </cell>
          <cell r="H41">
            <v>0.16</v>
          </cell>
          <cell r="I41">
            <v>50</v>
          </cell>
          <cell r="J41">
            <v>19</v>
          </cell>
          <cell r="K41">
            <v>44</v>
          </cell>
          <cell r="L41">
            <v>0.30158730158730157</v>
          </cell>
          <cell r="M41">
            <v>63</v>
          </cell>
          <cell r="N41">
            <v>7</v>
          </cell>
          <cell r="O41">
            <v>41</v>
          </cell>
          <cell r="P41">
            <v>0.14583333333333334</v>
          </cell>
          <cell r="Q41">
            <v>48</v>
          </cell>
          <cell r="R41">
            <v>8</v>
          </cell>
          <cell r="S41">
            <v>43</v>
          </cell>
          <cell r="T41">
            <v>0.15686274509803921</v>
          </cell>
          <cell r="U41">
            <v>51</v>
          </cell>
        </row>
        <row r="42">
          <cell r="A42" t="str">
            <v>62</v>
          </cell>
          <cell r="B42">
            <v>14</v>
          </cell>
          <cell r="C42">
            <v>28</v>
          </cell>
          <cell r="D42">
            <v>0.33333333333333331</v>
          </cell>
          <cell r="E42">
            <v>42</v>
          </cell>
          <cell r="F42">
            <v>9</v>
          </cell>
          <cell r="G42">
            <v>22</v>
          </cell>
          <cell r="H42">
            <v>0.29032258064516131</v>
          </cell>
          <cell r="I42">
            <v>31</v>
          </cell>
          <cell r="J42">
            <v>13</v>
          </cell>
          <cell r="K42">
            <v>30</v>
          </cell>
          <cell r="L42">
            <v>0.30232558139534882</v>
          </cell>
          <cell r="M42">
            <v>43</v>
          </cell>
          <cell r="N42">
            <v>15</v>
          </cell>
          <cell r="O42">
            <v>24</v>
          </cell>
          <cell r="P42">
            <v>0.38461538461538464</v>
          </cell>
          <cell r="Q42">
            <v>39</v>
          </cell>
          <cell r="R42">
            <v>6</v>
          </cell>
          <cell r="S42">
            <v>20</v>
          </cell>
          <cell r="T42">
            <v>0.23076923076923078</v>
          </cell>
          <cell r="U42">
            <v>26</v>
          </cell>
        </row>
        <row r="43">
          <cell r="A43" t="str">
            <v>63</v>
          </cell>
          <cell r="B43">
            <v>9</v>
          </cell>
          <cell r="C43">
            <v>39</v>
          </cell>
          <cell r="D43">
            <v>0.1875</v>
          </cell>
          <cell r="E43">
            <v>48</v>
          </cell>
          <cell r="F43">
            <v>7</v>
          </cell>
          <cell r="G43">
            <v>38</v>
          </cell>
          <cell r="H43">
            <v>0.15555555555555556</v>
          </cell>
          <cell r="I43">
            <v>45</v>
          </cell>
          <cell r="J43">
            <v>7</v>
          </cell>
          <cell r="K43">
            <v>47</v>
          </cell>
          <cell r="L43">
            <v>0.12962962962962962</v>
          </cell>
          <cell r="M43">
            <v>54</v>
          </cell>
          <cell r="N43">
            <v>6</v>
          </cell>
          <cell r="O43">
            <v>28</v>
          </cell>
          <cell r="P43">
            <v>0.17647058823529413</v>
          </cell>
          <cell r="Q43">
            <v>34</v>
          </cell>
          <cell r="R43">
            <v>7</v>
          </cell>
          <cell r="S43">
            <v>27</v>
          </cell>
          <cell r="T43">
            <v>0.20588235294117646</v>
          </cell>
          <cell r="U43">
            <v>34</v>
          </cell>
        </row>
        <row r="44">
          <cell r="A44" t="str">
            <v>64</v>
          </cell>
          <cell r="B44">
            <v>18</v>
          </cell>
          <cell r="C44">
            <v>27</v>
          </cell>
          <cell r="D44">
            <v>0.4</v>
          </cell>
          <cell r="E44">
            <v>45</v>
          </cell>
          <cell r="F44">
            <v>25</v>
          </cell>
          <cell r="G44">
            <v>18</v>
          </cell>
          <cell r="H44">
            <v>0.58139534883720934</v>
          </cell>
          <cell r="I44">
            <v>43</v>
          </cell>
          <cell r="J44">
            <v>24</v>
          </cell>
          <cell r="K44">
            <v>28</v>
          </cell>
          <cell r="L44">
            <v>0.46153846153846156</v>
          </cell>
          <cell r="M44">
            <v>52</v>
          </cell>
          <cell r="N44">
            <v>23</v>
          </cell>
          <cell r="O44">
            <v>9</v>
          </cell>
          <cell r="P44">
            <v>0.71875</v>
          </cell>
          <cell r="Q44">
            <v>32</v>
          </cell>
          <cell r="R44">
            <v>16</v>
          </cell>
          <cell r="S44">
            <v>13</v>
          </cell>
          <cell r="T44">
            <v>0.55172413793103448</v>
          </cell>
          <cell r="U44">
            <v>29</v>
          </cell>
        </row>
        <row r="45">
          <cell r="A45" t="str">
            <v>65</v>
          </cell>
          <cell r="B45">
            <v>26</v>
          </cell>
          <cell r="C45">
            <v>16</v>
          </cell>
          <cell r="D45">
            <v>0.61904761904761907</v>
          </cell>
          <cell r="E45">
            <v>42</v>
          </cell>
          <cell r="F45">
            <v>27</v>
          </cell>
          <cell r="G45">
            <v>17</v>
          </cell>
          <cell r="H45">
            <v>0.61363636363636365</v>
          </cell>
          <cell r="I45">
            <v>44</v>
          </cell>
          <cell r="J45">
            <v>19</v>
          </cell>
          <cell r="K45">
            <v>10</v>
          </cell>
          <cell r="L45">
            <v>0.65517241379310343</v>
          </cell>
          <cell r="M45">
            <v>29</v>
          </cell>
          <cell r="N45">
            <v>20</v>
          </cell>
          <cell r="O45">
            <v>14</v>
          </cell>
          <cell r="P45">
            <v>0.58823529411764708</v>
          </cell>
          <cell r="Q45">
            <v>34</v>
          </cell>
          <cell r="R45">
            <v>18</v>
          </cell>
          <cell r="S45">
            <v>7</v>
          </cell>
          <cell r="T45">
            <v>0.72</v>
          </cell>
          <cell r="U45">
            <v>25</v>
          </cell>
        </row>
        <row r="46">
          <cell r="A46" t="str">
            <v>66</v>
          </cell>
          <cell r="B46">
            <v>13</v>
          </cell>
          <cell r="C46">
            <v>19</v>
          </cell>
          <cell r="D46">
            <v>0.40625</v>
          </cell>
          <cell r="E46">
            <v>32</v>
          </cell>
          <cell r="F46">
            <v>12</v>
          </cell>
          <cell r="G46">
            <v>18</v>
          </cell>
          <cell r="H46">
            <v>0.4</v>
          </cell>
          <cell r="I46">
            <v>30</v>
          </cell>
          <cell r="J46">
            <v>8</v>
          </cell>
          <cell r="K46">
            <v>13</v>
          </cell>
          <cell r="L46">
            <v>0.38095238095238093</v>
          </cell>
          <cell r="M46">
            <v>21</v>
          </cell>
          <cell r="N46">
            <v>7</v>
          </cell>
          <cell r="O46">
            <v>11</v>
          </cell>
          <cell r="P46">
            <v>0.3888888888888889</v>
          </cell>
          <cell r="Q46">
            <v>18</v>
          </cell>
          <cell r="R46">
            <v>3</v>
          </cell>
          <cell r="S46">
            <v>4</v>
          </cell>
          <cell r="T46">
            <v>0.42857142857142855</v>
          </cell>
          <cell r="U46">
            <v>7</v>
          </cell>
        </row>
        <row r="47">
          <cell r="A47" t="str">
            <v>67</v>
          </cell>
          <cell r="B47">
            <v>12</v>
          </cell>
          <cell r="C47">
            <v>19</v>
          </cell>
          <cell r="D47">
            <v>0.38709677419354838</v>
          </cell>
          <cell r="E47">
            <v>31</v>
          </cell>
          <cell r="F47">
            <v>18</v>
          </cell>
          <cell r="G47">
            <v>18</v>
          </cell>
          <cell r="H47">
            <v>0.5</v>
          </cell>
          <cell r="I47">
            <v>36</v>
          </cell>
          <cell r="J47">
            <v>9</v>
          </cell>
          <cell r="K47">
            <v>20</v>
          </cell>
          <cell r="L47">
            <v>0.31034482758620691</v>
          </cell>
          <cell r="M47">
            <v>29</v>
          </cell>
          <cell r="N47">
            <v>15</v>
          </cell>
          <cell r="O47">
            <v>9</v>
          </cell>
          <cell r="P47">
            <v>0.625</v>
          </cell>
          <cell r="Q47">
            <v>24</v>
          </cell>
          <cell r="R47">
            <v>8</v>
          </cell>
          <cell r="S47">
            <v>8</v>
          </cell>
          <cell r="T47">
            <v>0.5</v>
          </cell>
          <cell r="U47">
            <v>16</v>
          </cell>
        </row>
        <row r="48">
          <cell r="A48" t="str">
            <v>68</v>
          </cell>
          <cell r="B48">
            <v>8</v>
          </cell>
          <cell r="C48">
            <v>12</v>
          </cell>
          <cell r="D48">
            <v>0.4</v>
          </cell>
          <cell r="E48">
            <v>20</v>
          </cell>
          <cell r="F48">
            <v>5</v>
          </cell>
          <cell r="G48">
            <v>7</v>
          </cell>
          <cell r="H48">
            <v>0.41666666666666669</v>
          </cell>
          <cell r="I48">
            <v>12</v>
          </cell>
          <cell r="J48">
            <v>6</v>
          </cell>
          <cell r="K48">
            <v>8</v>
          </cell>
          <cell r="L48">
            <v>0.42857142857142855</v>
          </cell>
          <cell r="M48">
            <v>14</v>
          </cell>
          <cell r="N48">
            <v>6</v>
          </cell>
          <cell r="O48">
            <v>9</v>
          </cell>
          <cell r="P48">
            <v>0.4</v>
          </cell>
          <cell r="Q48">
            <v>15</v>
          </cell>
          <cell r="R48">
            <v>6</v>
          </cell>
          <cell r="S48">
            <v>4</v>
          </cell>
          <cell r="T48">
            <v>0.6</v>
          </cell>
          <cell r="U48">
            <v>10</v>
          </cell>
        </row>
        <row r="49">
          <cell r="A49" t="str">
            <v>69</v>
          </cell>
          <cell r="B49">
            <v>4</v>
          </cell>
          <cell r="C49">
            <v>5</v>
          </cell>
          <cell r="D49">
            <v>0.44444444444444442</v>
          </cell>
          <cell r="E49">
            <v>9</v>
          </cell>
          <cell r="F49">
            <v>5</v>
          </cell>
          <cell r="G49">
            <v>6</v>
          </cell>
          <cell r="H49">
            <v>0.45454545454545453</v>
          </cell>
          <cell r="I49">
            <v>11</v>
          </cell>
          <cell r="J49">
            <v>6</v>
          </cell>
          <cell r="K49">
            <v>12</v>
          </cell>
          <cell r="L49">
            <v>0.33333333333333331</v>
          </cell>
          <cell r="M49">
            <v>18</v>
          </cell>
          <cell r="N49">
            <v>5</v>
          </cell>
          <cell r="O49">
            <v>8</v>
          </cell>
          <cell r="P49">
            <v>0.38461538461538464</v>
          </cell>
          <cell r="Q49">
            <v>13</v>
          </cell>
          <cell r="R49">
            <v>4</v>
          </cell>
          <cell r="S49">
            <v>3</v>
          </cell>
          <cell r="T49">
            <v>0.5714285714285714</v>
          </cell>
          <cell r="U49">
            <v>7</v>
          </cell>
        </row>
        <row r="50">
          <cell r="A50" t="str">
            <v>70</v>
          </cell>
          <cell r="B50">
            <v>31</v>
          </cell>
          <cell r="C50">
            <v>14</v>
          </cell>
          <cell r="D50">
            <v>0.68888888888888888</v>
          </cell>
          <cell r="E50">
            <v>45</v>
          </cell>
          <cell r="F50">
            <v>20</v>
          </cell>
          <cell r="G50">
            <v>25</v>
          </cell>
          <cell r="H50">
            <v>0.44444444444444442</v>
          </cell>
          <cell r="I50">
            <v>45</v>
          </cell>
          <cell r="J50">
            <v>21</v>
          </cell>
          <cell r="K50">
            <v>23</v>
          </cell>
          <cell r="L50">
            <v>0.47727272727272729</v>
          </cell>
          <cell r="M50">
            <v>44</v>
          </cell>
          <cell r="N50">
            <v>21</v>
          </cell>
          <cell r="O50">
            <v>16</v>
          </cell>
          <cell r="P50">
            <v>0.56756756756756754</v>
          </cell>
          <cell r="Q50">
            <v>37</v>
          </cell>
          <cell r="R50">
            <v>26</v>
          </cell>
          <cell r="S50">
            <v>18</v>
          </cell>
          <cell r="T50">
            <v>0.59090909090909094</v>
          </cell>
          <cell r="U50">
            <v>44</v>
          </cell>
        </row>
        <row r="51">
          <cell r="A51" t="str">
            <v>71</v>
          </cell>
          <cell r="B51">
            <v>26</v>
          </cell>
          <cell r="C51">
            <v>17</v>
          </cell>
          <cell r="D51">
            <v>0.60465116279069764</v>
          </cell>
          <cell r="E51">
            <v>43</v>
          </cell>
          <cell r="F51">
            <v>23</v>
          </cell>
          <cell r="G51">
            <v>15</v>
          </cell>
          <cell r="H51">
            <v>0.60526315789473684</v>
          </cell>
          <cell r="I51">
            <v>38</v>
          </cell>
          <cell r="J51">
            <v>28</v>
          </cell>
          <cell r="K51">
            <v>15</v>
          </cell>
          <cell r="L51">
            <v>0.65116279069767447</v>
          </cell>
          <cell r="M51">
            <v>43</v>
          </cell>
          <cell r="N51">
            <v>19</v>
          </cell>
          <cell r="O51">
            <v>15</v>
          </cell>
          <cell r="P51">
            <v>0.55882352941176472</v>
          </cell>
          <cell r="Q51">
            <v>34</v>
          </cell>
          <cell r="R51">
            <v>26</v>
          </cell>
          <cell r="S51">
            <v>17</v>
          </cell>
          <cell r="T51">
            <v>0.60465116279069764</v>
          </cell>
          <cell r="U51">
            <v>43</v>
          </cell>
        </row>
        <row r="52">
          <cell r="A52" t="str">
            <v>72</v>
          </cell>
          <cell r="C52">
            <v>2</v>
          </cell>
          <cell r="D52">
            <v>0</v>
          </cell>
          <cell r="E52">
            <v>2</v>
          </cell>
          <cell r="F52">
            <v>2</v>
          </cell>
          <cell r="G52">
            <v>2</v>
          </cell>
          <cell r="H52">
            <v>0.5</v>
          </cell>
          <cell r="I52">
            <v>4</v>
          </cell>
          <cell r="J52">
            <v>1</v>
          </cell>
          <cell r="K52">
            <v>3</v>
          </cell>
          <cell r="L52">
            <v>0.25</v>
          </cell>
          <cell r="M52">
            <v>4</v>
          </cell>
          <cell r="N52">
            <v>2</v>
          </cell>
          <cell r="O52">
            <v>1</v>
          </cell>
          <cell r="P52">
            <v>0.66666666666666663</v>
          </cell>
          <cell r="Q52">
            <v>3</v>
          </cell>
          <cell r="R52">
            <v>2</v>
          </cell>
          <cell r="S52">
            <v>1</v>
          </cell>
          <cell r="T52">
            <v>0.66666666666666663</v>
          </cell>
          <cell r="U52">
            <v>3</v>
          </cell>
        </row>
        <row r="53">
          <cell r="A53" t="str">
            <v>73</v>
          </cell>
          <cell r="B53">
            <v>2</v>
          </cell>
          <cell r="D53">
            <v>1</v>
          </cell>
          <cell r="E53">
            <v>2</v>
          </cell>
          <cell r="F53">
            <v>1</v>
          </cell>
          <cell r="G53">
            <v>1</v>
          </cell>
          <cell r="H53">
            <v>0.5</v>
          </cell>
          <cell r="I53">
            <v>2</v>
          </cell>
          <cell r="J53">
            <v>1</v>
          </cell>
          <cell r="K53">
            <v>1</v>
          </cell>
          <cell r="L53">
            <v>0.5</v>
          </cell>
          <cell r="M53">
            <v>2</v>
          </cell>
          <cell r="N53">
            <v>2</v>
          </cell>
          <cell r="O53">
            <v>1</v>
          </cell>
          <cell r="P53">
            <v>0.66666666666666663</v>
          </cell>
          <cell r="Q53">
            <v>3</v>
          </cell>
        </row>
        <row r="54">
          <cell r="A54" t="str">
            <v>74</v>
          </cell>
          <cell r="B54">
            <v>17</v>
          </cell>
          <cell r="C54">
            <v>22</v>
          </cell>
          <cell r="D54">
            <v>0.4358974358974359</v>
          </cell>
          <cell r="E54">
            <v>39</v>
          </cell>
          <cell r="F54">
            <v>7</v>
          </cell>
          <cell r="G54">
            <v>27</v>
          </cell>
          <cell r="H54">
            <v>0.20588235294117646</v>
          </cell>
          <cell r="I54">
            <v>34</v>
          </cell>
          <cell r="J54">
            <v>16</v>
          </cell>
          <cell r="K54">
            <v>23</v>
          </cell>
          <cell r="L54">
            <v>0.41025641025641024</v>
          </cell>
          <cell r="M54">
            <v>39</v>
          </cell>
          <cell r="N54">
            <v>13</v>
          </cell>
          <cell r="O54">
            <v>27</v>
          </cell>
          <cell r="P54">
            <v>0.32500000000000001</v>
          </cell>
          <cell r="Q54">
            <v>40</v>
          </cell>
          <cell r="R54">
            <v>11</v>
          </cell>
          <cell r="S54">
            <v>31</v>
          </cell>
          <cell r="T54">
            <v>0.26190476190476192</v>
          </cell>
          <cell r="U54">
            <v>42</v>
          </cell>
        </row>
        <row r="55">
          <cell r="A55" t="str">
            <v>76</v>
          </cell>
          <cell r="O55">
            <v>1</v>
          </cell>
          <cell r="P55">
            <v>0</v>
          </cell>
          <cell r="Q55">
            <v>1</v>
          </cell>
          <cell r="S55">
            <v>1</v>
          </cell>
          <cell r="T55">
            <v>0</v>
          </cell>
          <cell r="U55">
            <v>1</v>
          </cell>
        </row>
        <row r="56">
          <cell r="A56" t="str">
            <v>77</v>
          </cell>
          <cell r="C56">
            <v>2</v>
          </cell>
          <cell r="D56">
            <v>0</v>
          </cell>
          <cell r="E56">
            <v>2</v>
          </cell>
          <cell r="J56">
            <v>1</v>
          </cell>
          <cell r="L56">
            <v>1</v>
          </cell>
          <cell r="M56">
            <v>1</v>
          </cell>
        </row>
        <row r="57">
          <cell r="A57" t="str">
            <v>85</v>
          </cell>
          <cell r="B57">
            <v>13</v>
          </cell>
          <cell r="C57">
            <v>7</v>
          </cell>
          <cell r="D57">
            <v>0.65</v>
          </cell>
          <cell r="E57">
            <v>20</v>
          </cell>
          <cell r="F57">
            <v>12</v>
          </cell>
          <cell r="G57">
            <v>8</v>
          </cell>
          <cell r="H57">
            <v>0.6</v>
          </cell>
          <cell r="I57">
            <v>20</v>
          </cell>
          <cell r="J57">
            <v>10</v>
          </cell>
          <cell r="K57">
            <v>3</v>
          </cell>
          <cell r="L57">
            <v>0.76923076923076927</v>
          </cell>
          <cell r="M57">
            <v>13</v>
          </cell>
          <cell r="N57">
            <v>5</v>
          </cell>
          <cell r="O57">
            <v>9</v>
          </cell>
          <cell r="P57">
            <v>0.35714285714285715</v>
          </cell>
          <cell r="Q57">
            <v>14</v>
          </cell>
          <cell r="R57">
            <v>6</v>
          </cell>
          <cell r="S57">
            <v>4</v>
          </cell>
          <cell r="T57">
            <v>0.6</v>
          </cell>
          <cell r="U57">
            <v>10</v>
          </cell>
        </row>
        <row r="58">
          <cell r="A58" t="str">
            <v>86</v>
          </cell>
          <cell r="B58">
            <v>19</v>
          </cell>
          <cell r="C58">
            <v>10</v>
          </cell>
          <cell r="D58">
            <v>0.65517241379310343</v>
          </cell>
          <cell r="E58">
            <v>29</v>
          </cell>
          <cell r="F58">
            <v>5</v>
          </cell>
          <cell r="G58">
            <v>8</v>
          </cell>
          <cell r="H58">
            <v>0.38461538461538464</v>
          </cell>
          <cell r="I58">
            <v>13</v>
          </cell>
          <cell r="J58">
            <v>15</v>
          </cell>
          <cell r="K58">
            <v>4</v>
          </cell>
          <cell r="L58">
            <v>0.78947368421052633</v>
          </cell>
          <cell r="M58">
            <v>19</v>
          </cell>
          <cell r="N58">
            <v>16</v>
          </cell>
          <cell r="O58">
            <v>7</v>
          </cell>
          <cell r="P58">
            <v>0.69565217391304346</v>
          </cell>
          <cell r="Q58">
            <v>23</v>
          </cell>
          <cell r="R58">
            <v>3</v>
          </cell>
          <cell r="S58">
            <v>9</v>
          </cell>
          <cell r="T58">
            <v>0.25</v>
          </cell>
          <cell r="U58">
            <v>12</v>
          </cell>
        </row>
        <row r="59">
          <cell r="A59" t="str">
            <v>87</v>
          </cell>
          <cell r="B59">
            <v>8</v>
          </cell>
          <cell r="C59">
            <v>9</v>
          </cell>
          <cell r="D59">
            <v>0.47058823529411764</v>
          </cell>
          <cell r="E59">
            <v>17</v>
          </cell>
          <cell r="F59">
            <v>16</v>
          </cell>
          <cell r="G59">
            <v>9</v>
          </cell>
          <cell r="H59">
            <v>0.64</v>
          </cell>
          <cell r="I59">
            <v>25</v>
          </cell>
          <cell r="J59">
            <v>12</v>
          </cell>
          <cell r="K59">
            <v>5</v>
          </cell>
          <cell r="L59">
            <v>0.70588235294117652</v>
          </cell>
          <cell r="M59">
            <v>17</v>
          </cell>
          <cell r="N59">
            <v>5</v>
          </cell>
          <cell r="O59">
            <v>7</v>
          </cell>
          <cell r="P59">
            <v>0.41666666666666669</v>
          </cell>
          <cell r="Q59">
            <v>12</v>
          </cell>
          <cell r="R59">
            <v>6</v>
          </cell>
          <cell r="S59">
            <v>2</v>
          </cell>
          <cell r="T59">
            <v>0.75</v>
          </cell>
          <cell r="U59">
            <v>8</v>
          </cell>
        </row>
        <row r="65">
          <cell r="A65" t="str">
            <v>01</v>
          </cell>
          <cell r="B65">
            <v>56</v>
          </cell>
          <cell r="C65">
            <v>84</v>
          </cell>
          <cell r="D65">
            <v>0.4</v>
          </cell>
          <cell r="E65">
            <v>140</v>
          </cell>
          <cell r="F65">
            <v>65</v>
          </cell>
          <cell r="G65">
            <v>76</v>
          </cell>
          <cell r="H65">
            <v>0.46099290780141844</v>
          </cell>
          <cell r="I65">
            <v>141</v>
          </cell>
          <cell r="J65">
            <v>85</v>
          </cell>
          <cell r="K65">
            <v>70</v>
          </cell>
          <cell r="L65">
            <v>0.54838709677419351</v>
          </cell>
          <cell r="M65">
            <v>155</v>
          </cell>
          <cell r="N65">
            <v>88</v>
          </cell>
          <cell r="O65">
            <v>83</v>
          </cell>
          <cell r="P65">
            <v>0.51461988304093564</v>
          </cell>
          <cell r="Q65">
            <v>171</v>
          </cell>
          <cell r="R65">
            <v>78</v>
          </cell>
          <cell r="S65">
            <v>85</v>
          </cell>
          <cell r="T65">
            <v>0.4785276073619632</v>
          </cell>
          <cell r="U65">
            <v>163</v>
          </cell>
        </row>
        <row r="66">
          <cell r="A66" t="str">
            <v>02</v>
          </cell>
          <cell r="B66">
            <v>101</v>
          </cell>
          <cell r="C66">
            <v>89</v>
          </cell>
          <cell r="D66">
            <v>0.53157894736842104</v>
          </cell>
          <cell r="E66">
            <v>190</v>
          </cell>
          <cell r="F66">
            <v>111</v>
          </cell>
          <cell r="G66">
            <v>100</v>
          </cell>
          <cell r="H66">
            <v>0.52606635071090047</v>
          </cell>
          <cell r="I66">
            <v>211</v>
          </cell>
          <cell r="J66">
            <v>88</v>
          </cell>
          <cell r="K66">
            <v>93</v>
          </cell>
          <cell r="L66">
            <v>0.48618784530386738</v>
          </cell>
          <cell r="M66">
            <v>181</v>
          </cell>
          <cell r="N66">
            <v>88</v>
          </cell>
          <cell r="O66">
            <v>97</v>
          </cell>
          <cell r="P66">
            <v>0.4756756756756757</v>
          </cell>
          <cell r="Q66">
            <v>185</v>
          </cell>
          <cell r="R66">
            <v>96</v>
          </cell>
          <cell r="S66">
            <v>87</v>
          </cell>
          <cell r="T66">
            <v>0.52459016393442626</v>
          </cell>
          <cell r="U66">
            <v>183</v>
          </cell>
        </row>
        <row r="67">
          <cell r="A67" t="str">
            <v>03</v>
          </cell>
          <cell r="B67">
            <v>181</v>
          </cell>
          <cell r="C67">
            <v>99</v>
          </cell>
          <cell r="D67">
            <v>0.64642857142857146</v>
          </cell>
          <cell r="E67">
            <v>280</v>
          </cell>
          <cell r="F67">
            <v>172</v>
          </cell>
          <cell r="G67">
            <v>76</v>
          </cell>
          <cell r="H67">
            <v>0.69354838709677424</v>
          </cell>
          <cell r="I67">
            <v>248</v>
          </cell>
          <cell r="J67">
            <v>153</v>
          </cell>
          <cell r="K67">
            <v>77</v>
          </cell>
          <cell r="L67">
            <v>0.66521739130434787</v>
          </cell>
          <cell r="M67">
            <v>230</v>
          </cell>
          <cell r="N67">
            <v>143</v>
          </cell>
          <cell r="O67">
            <v>69</v>
          </cell>
          <cell r="P67">
            <v>0.67452830188679247</v>
          </cell>
          <cell r="Q67">
            <v>212</v>
          </cell>
          <cell r="R67">
            <v>165</v>
          </cell>
          <cell r="S67">
            <v>63</v>
          </cell>
          <cell r="T67">
            <v>0.72368421052631582</v>
          </cell>
          <cell r="U67">
            <v>228</v>
          </cell>
        </row>
        <row r="68">
          <cell r="A68" t="str">
            <v>04</v>
          </cell>
          <cell r="B68">
            <v>123</v>
          </cell>
          <cell r="C68">
            <v>151</v>
          </cell>
          <cell r="D68">
            <v>0.4489051094890511</v>
          </cell>
          <cell r="E68">
            <v>274</v>
          </cell>
          <cell r="F68">
            <v>150</v>
          </cell>
          <cell r="G68">
            <v>142</v>
          </cell>
          <cell r="H68">
            <v>0.51369863013698636</v>
          </cell>
          <cell r="I68">
            <v>292</v>
          </cell>
          <cell r="J68">
            <v>169</v>
          </cell>
          <cell r="K68">
            <v>123</v>
          </cell>
          <cell r="L68">
            <v>0.57876712328767121</v>
          </cell>
          <cell r="M68">
            <v>292</v>
          </cell>
          <cell r="N68">
            <v>154</v>
          </cell>
          <cell r="O68">
            <v>117</v>
          </cell>
          <cell r="P68">
            <v>0.56826568265682653</v>
          </cell>
          <cell r="Q68">
            <v>271</v>
          </cell>
          <cell r="R68">
            <v>140</v>
          </cell>
          <cell r="S68">
            <v>101</v>
          </cell>
          <cell r="T68">
            <v>0.58091286307053946</v>
          </cell>
          <cell r="U68">
            <v>241</v>
          </cell>
        </row>
        <row r="69">
          <cell r="A69" t="str">
            <v>05</v>
          </cell>
          <cell r="B69">
            <v>57</v>
          </cell>
          <cell r="C69">
            <v>212</v>
          </cell>
          <cell r="D69">
            <v>0.21189591078066913</v>
          </cell>
          <cell r="E69">
            <v>269</v>
          </cell>
          <cell r="F69">
            <v>70</v>
          </cell>
          <cell r="G69">
            <v>192</v>
          </cell>
          <cell r="H69">
            <v>0.26717557251908397</v>
          </cell>
          <cell r="I69">
            <v>262</v>
          </cell>
          <cell r="J69">
            <v>44</v>
          </cell>
          <cell r="K69">
            <v>189</v>
          </cell>
          <cell r="L69">
            <v>0.18884120171673821</v>
          </cell>
          <cell r="M69">
            <v>233</v>
          </cell>
          <cell r="N69">
            <v>53</v>
          </cell>
          <cell r="O69">
            <v>161</v>
          </cell>
          <cell r="P69">
            <v>0.24766355140186916</v>
          </cell>
          <cell r="Q69">
            <v>214</v>
          </cell>
          <cell r="R69">
            <v>38</v>
          </cell>
          <cell r="S69">
            <v>137</v>
          </cell>
          <cell r="T69">
            <v>0.21714285714285714</v>
          </cell>
          <cell r="U69">
            <v>175</v>
          </cell>
        </row>
        <row r="70">
          <cell r="A70" t="str">
            <v>06</v>
          </cell>
          <cell r="B70">
            <v>17</v>
          </cell>
          <cell r="C70">
            <v>59</v>
          </cell>
          <cell r="D70">
            <v>0.22368421052631579</v>
          </cell>
          <cell r="E70">
            <v>76</v>
          </cell>
          <cell r="F70">
            <v>16</v>
          </cell>
          <cell r="G70">
            <v>46</v>
          </cell>
          <cell r="H70">
            <v>0.25806451612903225</v>
          </cell>
          <cell r="I70">
            <v>62</v>
          </cell>
          <cell r="J70">
            <v>16</v>
          </cell>
          <cell r="K70">
            <v>43</v>
          </cell>
          <cell r="L70">
            <v>0.2711864406779661</v>
          </cell>
          <cell r="M70">
            <v>59</v>
          </cell>
          <cell r="N70">
            <v>7</v>
          </cell>
          <cell r="O70">
            <v>40</v>
          </cell>
          <cell r="P70">
            <v>0.14893617021276595</v>
          </cell>
          <cell r="Q70">
            <v>47</v>
          </cell>
          <cell r="R70">
            <v>13</v>
          </cell>
          <cell r="S70">
            <v>39</v>
          </cell>
          <cell r="T70">
            <v>0.25</v>
          </cell>
          <cell r="U70">
            <v>52</v>
          </cell>
        </row>
        <row r="71">
          <cell r="A71" t="str">
            <v>07</v>
          </cell>
          <cell r="B71">
            <v>55</v>
          </cell>
          <cell r="C71">
            <v>77</v>
          </cell>
          <cell r="D71">
            <v>0.41666666666666669</v>
          </cell>
          <cell r="E71">
            <v>132</v>
          </cell>
          <cell r="F71">
            <v>30</v>
          </cell>
          <cell r="G71">
            <v>81</v>
          </cell>
          <cell r="H71">
            <v>0.27027027027027029</v>
          </cell>
          <cell r="I71">
            <v>111</v>
          </cell>
          <cell r="J71">
            <v>45</v>
          </cell>
          <cell r="K71">
            <v>66</v>
          </cell>
          <cell r="L71">
            <v>0.40540540540540543</v>
          </cell>
          <cell r="M71">
            <v>111</v>
          </cell>
          <cell r="N71">
            <v>36</v>
          </cell>
          <cell r="O71">
            <v>53</v>
          </cell>
          <cell r="P71">
            <v>0.4044943820224719</v>
          </cell>
          <cell r="Q71">
            <v>89</v>
          </cell>
          <cell r="R71">
            <v>25</v>
          </cell>
          <cell r="S71">
            <v>41</v>
          </cell>
          <cell r="T71">
            <v>0.37878787878787878</v>
          </cell>
          <cell r="U71">
            <v>66</v>
          </cell>
        </row>
        <row r="72">
          <cell r="A72" t="str">
            <v>08</v>
          </cell>
          <cell r="B72">
            <v>14</v>
          </cell>
          <cell r="C72">
            <v>40</v>
          </cell>
          <cell r="D72">
            <v>0.25925925925925924</v>
          </cell>
          <cell r="E72">
            <v>54</v>
          </cell>
          <cell r="F72">
            <v>14</v>
          </cell>
          <cell r="G72">
            <v>37</v>
          </cell>
          <cell r="H72">
            <v>0.27450980392156865</v>
          </cell>
          <cell r="I72">
            <v>51</v>
          </cell>
          <cell r="J72">
            <v>16</v>
          </cell>
          <cell r="K72">
            <v>22</v>
          </cell>
          <cell r="L72">
            <v>0.42105263157894735</v>
          </cell>
          <cell r="M72">
            <v>38</v>
          </cell>
          <cell r="N72">
            <v>10</v>
          </cell>
          <cell r="O72">
            <v>32</v>
          </cell>
          <cell r="P72">
            <v>0.23809523809523808</v>
          </cell>
          <cell r="Q72">
            <v>42</v>
          </cell>
          <cell r="R72">
            <v>11</v>
          </cell>
          <cell r="S72">
            <v>23</v>
          </cell>
          <cell r="T72">
            <v>0.3235294117647059</v>
          </cell>
          <cell r="U72">
            <v>34</v>
          </cell>
        </row>
        <row r="73">
          <cell r="A73" t="str">
            <v>09</v>
          </cell>
          <cell r="B73">
            <v>48</v>
          </cell>
          <cell r="C73">
            <v>195</v>
          </cell>
          <cell r="D73">
            <v>0.19753086419753085</v>
          </cell>
          <cell r="E73">
            <v>243</v>
          </cell>
          <cell r="F73">
            <v>45</v>
          </cell>
          <cell r="G73">
            <v>183</v>
          </cell>
          <cell r="H73">
            <v>0.19736842105263158</v>
          </cell>
          <cell r="I73">
            <v>228</v>
          </cell>
          <cell r="J73">
            <v>49</v>
          </cell>
          <cell r="K73">
            <v>188</v>
          </cell>
          <cell r="L73">
            <v>0.20675105485232068</v>
          </cell>
          <cell r="M73">
            <v>237</v>
          </cell>
          <cell r="N73">
            <v>50</v>
          </cell>
          <cell r="O73">
            <v>158</v>
          </cell>
          <cell r="P73">
            <v>0.24038461538461539</v>
          </cell>
          <cell r="Q73">
            <v>208</v>
          </cell>
          <cell r="R73">
            <v>39</v>
          </cell>
          <cell r="S73">
            <v>155</v>
          </cell>
          <cell r="T73">
            <v>0.20103092783505155</v>
          </cell>
          <cell r="U73">
            <v>194</v>
          </cell>
        </row>
        <row r="74">
          <cell r="A74" t="str">
            <v>10</v>
          </cell>
          <cell r="B74">
            <v>81</v>
          </cell>
          <cell r="C74">
            <v>98</v>
          </cell>
          <cell r="D74">
            <v>0.45251396648044695</v>
          </cell>
          <cell r="E74">
            <v>179</v>
          </cell>
          <cell r="F74">
            <v>92</v>
          </cell>
          <cell r="G74">
            <v>84</v>
          </cell>
          <cell r="H74">
            <v>0.52272727272727271</v>
          </cell>
          <cell r="I74">
            <v>176</v>
          </cell>
          <cell r="J74">
            <v>72</v>
          </cell>
          <cell r="K74">
            <v>91</v>
          </cell>
          <cell r="L74">
            <v>0.44171779141104295</v>
          </cell>
          <cell r="M74">
            <v>163</v>
          </cell>
          <cell r="N74">
            <v>76</v>
          </cell>
          <cell r="O74">
            <v>60</v>
          </cell>
          <cell r="P74">
            <v>0.55882352941176472</v>
          </cell>
          <cell r="Q74">
            <v>136</v>
          </cell>
          <cell r="R74">
            <v>55</v>
          </cell>
          <cell r="S74">
            <v>39</v>
          </cell>
          <cell r="T74">
            <v>0.58510638297872342</v>
          </cell>
          <cell r="U74">
            <v>94</v>
          </cell>
        </row>
        <row r="75">
          <cell r="A75" t="str">
            <v>11</v>
          </cell>
          <cell r="B75">
            <v>40</v>
          </cell>
          <cell r="C75">
            <v>26</v>
          </cell>
          <cell r="D75">
            <v>0.60606060606060608</v>
          </cell>
          <cell r="E75">
            <v>66</v>
          </cell>
          <cell r="F75">
            <v>33</v>
          </cell>
          <cell r="G75">
            <v>25</v>
          </cell>
          <cell r="H75">
            <v>0.56896551724137934</v>
          </cell>
          <cell r="I75">
            <v>58</v>
          </cell>
          <cell r="J75">
            <v>37</v>
          </cell>
          <cell r="K75">
            <v>12</v>
          </cell>
          <cell r="L75">
            <v>0.75510204081632648</v>
          </cell>
          <cell r="M75">
            <v>49</v>
          </cell>
          <cell r="N75">
            <v>26</v>
          </cell>
          <cell r="O75">
            <v>23</v>
          </cell>
          <cell r="P75">
            <v>0.53061224489795922</v>
          </cell>
          <cell r="Q75">
            <v>49</v>
          </cell>
          <cell r="R75">
            <v>15</v>
          </cell>
          <cell r="S75">
            <v>15</v>
          </cell>
          <cell r="T75">
            <v>0.5</v>
          </cell>
          <cell r="U75">
            <v>30</v>
          </cell>
        </row>
        <row r="76">
          <cell r="A76" t="str">
            <v>12</v>
          </cell>
          <cell r="B76">
            <v>76</v>
          </cell>
          <cell r="C76">
            <v>55</v>
          </cell>
          <cell r="D76">
            <v>0.58015267175572516</v>
          </cell>
          <cell r="E76">
            <v>131</v>
          </cell>
          <cell r="F76">
            <v>53</v>
          </cell>
          <cell r="G76">
            <v>70</v>
          </cell>
          <cell r="H76">
            <v>0.43089430894308944</v>
          </cell>
          <cell r="I76">
            <v>123</v>
          </cell>
          <cell r="J76">
            <v>67</v>
          </cell>
          <cell r="K76">
            <v>65</v>
          </cell>
          <cell r="L76">
            <v>0.50757575757575757</v>
          </cell>
          <cell r="M76">
            <v>132</v>
          </cell>
          <cell r="N76">
            <v>57</v>
          </cell>
          <cell r="O76">
            <v>60</v>
          </cell>
          <cell r="P76">
            <v>0.48717948717948717</v>
          </cell>
          <cell r="Q76">
            <v>117</v>
          </cell>
          <cell r="R76">
            <v>65</v>
          </cell>
          <cell r="S76">
            <v>67</v>
          </cell>
          <cell r="T76">
            <v>0.49242424242424243</v>
          </cell>
          <cell r="U76">
            <v>132</v>
          </cell>
        </row>
        <row r="77">
          <cell r="A77" t="str">
            <v>Théologie</v>
          </cell>
          <cell r="C77">
            <v>2</v>
          </cell>
          <cell r="D77">
            <v>0</v>
          </cell>
          <cell r="E77">
            <v>2</v>
          </cell>
          <cell r="J77">
            <v>1</v>
          </cell>
          <cell r="L77">
            <v>1</v>
          </cell>
          <cell r="M77">
            <v>1</v>
          </cell>
          <cell r="O77">
            <v>1</v>
          </cell>
          <cell r="P77">
            <v>0</v>
          </cell>
          <cell r="Q77">
            <v>1</v>
          </cell>
          <cell r="S77">
            <v>1</v>
          </cell>
          <cell r="T77">
            <v>0</v>
          </cell>
          <cell r="U77">
            <v>1</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157</v>
          </cell>
          <cell r="C82">
            <v>173</v>
          </cell>
          <cell r="D82">
            <v>0.47575757575757577</v>
          </cell>
          <cell r="E82">
            <v>330</v>
          </cell>
          <cell r="F82">
            <v>176</v>
          </cell>
          <cell r="G82">
            <v>176</v>
          </cell>
          <cell r="H82">
            <v>0.5</v>
          </cell>
          <cell r="I82">
            <v>352</v>
          </cell>
          <cell r="J82">
            <v>173</v>
          </cell>
          <cell r="K82">
            <v>163</v>
          </cell>
          <cell r="L82">
            <v>0.51488095238095233</v>
          </cell>
          <cell r="M82">
            <v>336</v>
          </cell>
          <cell r="N82">
            <v>176</v>
          </cell>
          <cell r="O82">
            <v>180</v>
          </cell>
          <cell r="P82">
            <v>0.4943820224719101</v>
          </cell>
          <cell r="Q82">
            <v>356</v>
          </cell>
          <cell r="R82">
            <v>174</v>
          </cell>
          <cell r="S82">
            <v>172</v>
          </cell>
          <cell r="T82">
            <v>0.50289017341040465</v>
          </cell>
          <cell r="U82">
            <v>346</v>
          </cell>
        </row>
        <row r="83">
          <cell r="A83" t="str">
            <v>Lettres</v>
          </cell>
          <cell r="B83">
            <v>380</v>
          </cell>
          <cell r="C83">
            <v>307</v>
          </cell>
          <cell r="D83">
            <v>0.55312954876273657</v>
          </cell>
          <cell r="E83">
            <v>687</v>
          </cell>
          <cell r="F83">
            <v>375</v>
          </cell>
          <cell r="G83">
            <v>288</v>
          </cell>
          <cell r="H83">
            <v>0.56561085972850678</v>
          </cell>
          <cell r="I83">
            <v>663</v>
          </cell>
          <cell r="J83">
            <v>390</v>
          </cell>
          <cell r="K83">
            <v>265</v>
          </cell>
          <cell r="L83">
            <v>0.59541984732824427</v>
          </cell>
          <cell r="M83">
            <v>655</v>
          </cell>
          <cell r="N83">
            <v>354</v>
          </cell>
          <cell r="O83">
            <v>247</v>
          </cell>
          <cell r="P83">
            <v>0.589018302828619</v>
          </cell>
          <cell r="Q83">
            <v>601</v>
          </cell>
          <cell r="R83">
            <v>370</v>
          </cell>
          <cell r="S83">
            <v>232</v>
          </cell>
          <cell r="T83">
            <v>0.61461794019933558</v>
          </cell>
          <cell r="U83">
            <v>602</v>
          </cell>
        </row>
        <row r="84">
          <cell r="A84" t="str">
            <v>Pharmacie</v>
          </cell>
          <cell r="B84">
            <v>40</v>
          </cell>
          <cell r="C84">
            <v>26</v>
          </cell>
          <cell r="D84">
            <v>0.60606060606060608</v>
          </cell>
          <cell r="E84">
            <v>66</v>
          </cell>
          <cell r="F84">
            <v>33</v>
          </cell>
          <cell r="G84">
            <v>25</v>
          </cell>
          <cell r="H84">
            <v>0.56896551724137934</v>
          </cell>
          <cell r="I84">
            <v>58</v>
          </cell>
          <cell r="J84">
            <v>37</v>
          </cell>
          <cell r="K84">
            <v>12</v>
          </cell>
          <cell r="L84">
            <v>0.75510204081632648</v>
          </cell>
          <cell r="M84">
            <v>49</v>
          </cell>
          <cell r="N84">
            <v>26</v>
          </cell>
          <cell r="O84">
            <v>23</v>
          </cell>
          <cell r="P84">
            <v>0.53061224489795922</v>
          </cell>
          <cell r="Q84">
            <v>49</v>
          </cell>
          <cell r="R84">
            <v>15</v>
          </cell>
          <cell r="S84">
            <v>15</v>
          </cell>
          <cell r="T84">
            <v>0.5</v>
          </cell>
          <cell r="U84">
            <v>30</v>
          </cell>
        </row>
        <row r="85">
          <cell r="A85" t="str">
            <v>Sciences</v>
          </cell>
          <cell r="B85">
            <v>272</v>
          </cell>
          <cell r="C85">
            <v>681</v>
          </cell>
          <cell r="D85">
            <v>0.28541448058761804</v>
          </cell>
          <cell r="E85">
            <v>953</v>
          </cell>
          <cell r="F85">
            <v>267</v>
          </cell>
          <cell r="G85">
            <v>623</v>
          </cell>
          <cell r="H85">
            <v>0.3</v>
          </cell>
          <cell r="I85">
            <v>890</v>
          </cell>
          <cell r="J85">
            <v>243</v>
          </cell>
          <cell r="K85">
            <v>599</v>
          </cell>
          <cell r="L85">
            <v>0.28859857482185275</v>
          </cell>
          <cell r="M85">
            <v>842</v>
          </cell>
          <cell r="N85">
            <v>232</v>
          </cell>
          <cell r="O85">
            <v>504</v>
          </cell>
          <cell r="P85">
            <v>0.31521739130434784</v>
          </cell>
          <cell r="Q85">
            <v>736</v>
          </cell>
          <cell r="R85">
            <v>181</v>
          </cell>
          <cell r="S85">
            <v>434</v>
          </cell>
          <cell r="T85">
            <v>0.2943089430894309</v>
          </cell>
          <cell r="U85">
            <v>615</v>
          </cell>
        </row>
      </sheetData>
      <sheetData sheetId="21">
        <row r="1">
          <cell r="B1" t="str">
            <v>2009</v>
          </cell>
          <cell r="E1" t="str">
            <v>Total 2009</v>
          </cell>
          <cell r="F1" t="str">
            <v>2010</v>
          </cell>
          <cell r="I1" t="str">
            <v>Total 2010</v>
          </cell>
          <cell r="J1" t="str">
            <v>2011</v>
          </cell>
          <cell r="M1" t="str">
            <v>Total 2011</v>
          </cell>
          <cell r="N1" t="str">
            <v>2012</v>
          </cell>
          <cell r="Q1" t="str">
            <v>Total 2012</v>
          </cell>
          <cell r="R1" t="str">
            <v>2013</v>
          </cell>
          <cell r="U1" t="str">
            <v>Total 2013</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v>
          </cell>
          <cell r="C3">
            <v>21</v>
          </cell>
          <cell r="D3">
            <v>0.4</v>
          </cell>
          <cell r="E3">
            <v>35</v>
          </cell>
          <cell r="F3">
            <v>11</v>
          </cell>
          <cell r="G3">
            <v>30</v>
          </cell>
          <cell r="H3">
            <v>0.26829268292682928</v>
          </cell>
          <cell r="I3">
            <v>41</v>
          </cell>
          <cell r="J3">
            <v>10</v>
          </cell>
          <cell r="K3">
            <v>15</v>
          </cell>
          <cell r="L3">
            <v>0.4</v>
          </cell>
          <cell r="M3">
            <v>25</v>
          </cell>
          <cell r="N3">
            <v>44</v>
          </cell>
          <cell r="O3">
            <v>50</v>
          </cell>
          <cell r="P3">
            <v>0.46808510638297873</v>
          </cell>
          <cell r="Q3">
            <v>94</v>
          </cell>
          <cell r="R3">
            <v>18</v>
          </cell>
          <cell r="S3">
            <v>28</v>
          </cell>
          <cell r="T3">
            <v>0.39130434782608697</v>
          </cell>
          <cell r="U3">
            <v>46</v>
          </cell>
        </row>
        <row r="4">
          <cell r="A4" t="str">
            <v>02</v>
          </cell>
          <cell r="B4">
            <v>6</v>
          </cell>
          <cell r="C4">
            <v>16</v>
          </cell>
          <cell r="D4">
            <v>0.27272727272727271</v>
          </cell>
          <cell r="E4">
            <v>22</v>
          </cell>
          <cell r="F4">
            <v>11</v>
          </cell>
          <cell r="G4">
            <v>20</v>
          </cell>
          <cell r="H4">
            <v>0.35483870967741937</v>
          </cell>
          <cell r="I4">
            <v>31</v>
          </cell>
          <cell r="J4">
            <v>10</v>
          </cell>
          <cell r="K4">
            <v>24</v>
          </cell>
          <cell r="L4">
            <v>0.29411764705882354</v>
          </cell>
          <cell r="M4">
            <v>34</v>
          </cell>
          <cell r="N4">
            <v>19</v>
          </cell>
          <cell r="O4">
            <v>38</v>
          </cell>
          <cell r="P4">
            <v>0.33333333333333331</v>
          </cell>
          <cell r="Q4">
            <v>57</v>
          </cell>
          <cell r="R4">
            <v>8</v>
          </cell>
          <cell r="S4">
            <v>15</v>
          </cell>
          <cell r="T4">
            <v>0.34782608695652173</v>
          </cell>
          <cell r="U4">
            <v>23</v>
          </cell>
        </row>
        <row r="5">
          <cell r="A5" t="str">
            <v>03</v>
          </cell>
          <cell r="B5">
            <v>5</v>
          </cell>
          <cell r="C5">
            <v>5</v>
          </cell>
          <cell r="D5">
            <v>0.5</v>
          </cell>
          <cell r="E5">
            <v>10</v>
          </cell>
          <cell r="F5">
            <v>1</v>
          </cell>
          <cell r="G5">
            <v>4</v>
          </cell>
          <cell r="H5">
            <v>0.2</v>
          </cell>
          <cell r="I5">
            <v>5</v>
          </cell>
          <cell r="J5">
            <v>2</v>
          </cell>
          <cell r="K5">
            <v>4</v>
          </cell>
          <cell r="L5">
            <v>0.33333333333333331</v>
          </cell>
          <cell r="M5">
            <v>6</v>
          </cell>
          <cell r="O5">
            <v>4</v>
          </cell>
          <cell r="P5">
            <v>0</v>
          </cell>
          <cell r="Q5">
            <v>4</v>
          </cell>
          <cell r="R5">
            <v>2</v>
          </cell>
          <cell r="S5">
            <v>5</v>
          </cell>
          <cell r="T5">
            <v>0.2857142857142857</v>
          </cell>
          <cell r="U5">
            <v>7</v>
          </cell>
        </row>
        <row r="6">
          <cell r="A6" t="str">
            <v>04</v>
          </cell>
          <cell r="B6">
            <v>1</v>
          </cell>
          <cell r="C6">
            <v>7</v>
          </cell>
          <cell r="D6">
            <v>0.125</v>
          </cell>
          <cell r="E6">
            <v>8</v>
          </cell>
          <cell r="G6">
            <v>5</v>
          </cell>
          <cell r="H6">
            <v>0</v>
          </cell>
          <cell r="I6">
            <v>5</v>
          </cell>
          <cell r="J6">
            <v>2</v>
          </cell>
          <cell r="K6">
            <v>8</v>
          </cell>
          <cell r="L6">
            <v>0.2</v>
          </cell>
          <cell r="M6">
            <v>10</v>
          </cell>
          <cell r="N6">
            <v>4</v>
          </cell>
          <cell r="O6">
            <v>19</v>
          </cell>
          <cell r="P6">
            <v>0.17391304347826086</v>
          </cell>
          <cell r="Q6">
            <v>23</v>
          </cell>
          <cell r="R6">
            <v>3</v>
          </cell>
          <cell r="S6">
            <v>11</v>
          </cell>
          <cell r="T6">
            <v>0.21428571428571427</v>
          </cell>
          <cell r="U6">
            <v>14</v>
          </cell>
        </row>
        <row r="7">
          <cell r="A7" t="str">
            <v>05</v>
          </cell>
          <cell r="B7">
            <v>14</v>
          </cell>
          <cell r="C7">
            <v>32</v>
          </cell>
          <cell r="D7">
            <v>0.30434782608695654</v>
          </cell>
          <cell r="E7">
            <v>46</v>
          </cell>
          <cell r="F7">
            <v>11</v>
          </cell>
          <cell r="G7">
            <v>35</v>
          </cell>
          <cell r="H7">
            <v>0.2391304347826087</v>
          </cell>
          <cell r="I7">
            <v>46</v>
          </cell>
          <cell r="J7">
            <v>16</v>
          </cell>
          <cell r="K7">
            <v>39</v>
          </cell>
          <cell r="L7">
            <v>0.29090909090909089</v>
          </cell>
          <cell r="M7">
            <v>55</v>
          </cell>
          <cell r="N7">
            <v>17</v>
          </cell>
          <cell r="O7">
            <v>43</v>
          </cell>
          <cell r="P7">
            <v>0.28333333333333333</v>
          </cell>
          <cell r="Q7">
            <v>60</v>
          </cell>
          <cell r="R7">
            <v>4</v>
          </cell>
          <cell r="S7">
            <v>29</v>
          </cell>
          <cell r="T7">
            <v>0.12121212121212122</v>
          </cell>
          <cell r="U7">
            <v>33</v>
          </cell>
        </row>
        <row r="8">
          <cell r="A8" t="str">
            <v>06</v>
          </cell>
          <cell r="B8">
            <v>5</v>
          </cell>
          <cell r="C8">
            <v>15</v>
          </cell>
          <cell r="D8">
            <v>0.25</v>
          </cell>
          <cell r="E8">
            <v>20</v>
          </cell>
          <cell r="F8">
            <v>6</v>
          </cell>
          <cell r="G8">
            <v>16</v>
          </cell>
          <cell r="H8">
            <v>0.27272727272727271</v>
          </cell>
          <cell r="I8">
            <v>22</v>
          </cell>
          <cell r="J8">
            <v>5</v>
          </cell>
          <cell r="K8">
            <v>21</v>
          </cell>
          <cell r="L8">
            <v>0.19230769230769232</v>
          </cell>
          <cell r="M8">
            <v>26</v>
          </cell>
          <cell r="N8">
            <v>8</v>
          </cell>
          <cell r="O8">
            <v>20</v>
          </cell>
          <cell r="P8">
            <v>0.2857142857142857</v>
          </cell>
          <cell r="Q8">
            <v>28</v>
          </cell>
          <cell r="R8">
            <v>5</v>
          </cell>
          <cell r="S8">
            <v>14</v>
          </cell>
          <cell r="T8">
            <v>0.26315789473684209</v>
          </cell>
          <cell r="U8">
            <v>19</v>
          </cell>
        </row>
        <row r="9">
          <cell r="A9" t="str">
            <v>07</v>
          </cell>
          <cell r="B9">
            <v>20</v>
          </cell>
          <cell r="C9">
            <v>21</v>
          </cell>
          <cell r="D9">
            <v>0.48780487804878048</v>
          </cell>
          <cell r="E9">
            <v>41</v>
          </cell>
          <cell r="F9">
            <v>51</v>
          </cell>
          <cell r="G9">
            <v>27</v>
          </cell>
          <cell r="H9">
            <v>0.65384615384615385</v>
          </cell>
          <cell r="I9">
            <v>78</v>
          </cell>
          <cell r="J9">
            <v>29</v>
          </cell>
          <cell r="K9">
            <v>25</v>
          </cell>
          <cell r="L9">
            <v>0.53703703703703709</v>
          </cell>
          <cell r="M9">
            <v>54</v>
          </cell>
          <cell r="N9">
            <v>36</v>
          </cell>
          <cell r="O9">
            <v>23</v>
          </cell>
          <cell r="P9">
            <v>0.61016949152542377</v>
          </cell>
          <cell r="Q9">
            <v>59</v>
          </cell>
          <cell r="R9">
            <v>34</v>
          </cell>
          <cell r="S9">
            <v>38</v>
          </cell>
          <cell r="T9">
            <v>0.47222222222222221</v>
          </cell>
          <cell r="U9">
            <v>72</v>
          </cell>
        </row>
        <row r="10">
          <cell r="A10" t="str">
            <v>08</v>
          </cell>
          <cell r="B10">
            <v>14</v>
          </cell>
          <cell r="C10">
            <v>6</v>
          </cell>
          <cell r="D10">
            <v>0.7</v>
          </cell>
          <cell r="E10">
            <v>20</v>
          </cell>
          <cell r="F10">
            <v>10</v>
          </cell>
          <cell r="G10">
            <v>8</v>
          </cell>
          <cell r="H10">
            <v>0.55555555555555558</v>
          </cell>
          <cell r="I10">
            <v>18</v>
          </cell>
          <cell r="J10">
            <v>7</v>
          </cell>
          <cell r="K10">
            <v>6</v>
          </cell>
          <cell r="L10">
            <v>0.53846153846153844</v>
          </cell>
          <cell r="M10">
            <v>13</v>
          </cell>
          <cell r="N10">
            <v>11</v>
          </cell>
          <cell r="O10">
            <v>16</v>
          </cell>
          <cell r="P10">
            <v>0.40740740740740738</v>
          </cell>
          <cell r="Q10">
            <v>27</v>
          </cell>
          <cell r="R10">
            <v>14</v>
          </cell>
          <cell r="S10">
            <v>8</v>
          </cell>
          <cell r="T10">
            <v>0.63636363636363635</v>
          </cell>
          <cell r="U10">
            <v>22</v>
          </cell>
        </row>
        <row r="11">
          <cell r="A11" t="str">
            <v>09</v>
          </cell>
          <cell r="B11">
            <v>39</v>
          </cell>
          <cell r="C11">
            <v>34</v>
          </cell>
          <cell r="D11">
            <v>0.53424657534246578</v>
          </cell>
          <cell r="E11">
            <v>73</v>
          </cell>
          <cell r="F11">
            <v>36</v>
          </cell>
          <cell r="G11">
            <v>32</v>
          </cell>
          <cell r="H11">
            <v>0.52941176470588236</v>
          </cell>
          <cell r="I11">
            <v>68</v>
          </cell>
          <cell r="J11">
            <v>47</v>
          </cell>
          <cell r="K11">
            <v>42</v>
          </cell>
          <cell r="L11">
            <v>0.5280898876404494</v>
          </cell>
          <cell r="M11">
            <v>89</v>
          </cell>
          <cell r="N11">
            <v>40</v>
          </cell>
          <cell r="O11">
            <v>30</v>
          </cell>
          <cell r="P11">
            <v>0.5714285714285714</v>
          </cell>
          <cell r="Q11">
            <v>70</v>
          </cell>
          <cell r="R11">
            <v>45</v>
          </cell>
          <cell r="S11">
            <v>37</v>
          </cell>
          <cell r="T11">
            <v>0.54878048780487809</v>
          </cell>
          <cell r="U11">
            <v>82</v>
          </cell>
        </row>
        <row r="12">
          <cell r="A12" t="str">
            <v>10</v>
          </cell>
          <cell r="B12">
            <v>20</v>
          </cell>
          <cell r="C12">
            <v>16</v>
          </cell>
          <cell r="D12">
            <v>0.55555555555555558</v>
          </cell>
          <cell r="E12">
            <v>36</v>
          </cell>
          <cell r="F12">
            <v>20</v>
          </cell>
          <cell r="G12">
            <v>12</v>
          </cell>
          <cell r="H12">
            <v>0.625</v>
          </cell>
          <cell r="I12">
            <v>32</v>
          </cell>
          <cell r="J12">
            <v>14</v>
          </cell>
          <cell r="K12">
            <v>9</v>
          </cell>
          <cell r="L12">
            <v>0.60869565217391308</v>
          </cell>
          <cell r="M12">
            <v>23</v>
          </cell>
          <cell r="N12">
            <v>22</v>
          </cell>
          <cell r="O12">
            <v>15</v>
          </cell>
          <cell r="P12">
            <v>0.59459459459459463</v>
          </cell>
          <cell r="Q12">
            <v>37</v>
          </cell>
          <cell r="R12">
            <v>17</v>
          </cell>
          <cell r="S12">
            <v>9</v>
          </cell>
          <cell r="T12">
            <v>0.65384615384615385</v>
          </cell>
          <cell r="U12">
            <v>26</v>
          </cell>
        </row>
        <row r="13">
          <cell r="A13" t="str">
            <v>11</v>
          </cell>
          <cell r="B13">
            <v>37</v>
          </cell>
          <cell r="C13">
            <v>32</v>
          </cell>
          <cell r="D13">
            <v>0.53623188405797106</v>
          </cell>
          <cell r="E13">
            <v>69</v>
          </cell>
          <cell r="F13">
            <v>30</v>
          </cell>
          <cell r="G13">
            <v>27</v>
          </cell>
          <cell r="H13">
            <v>0.52631578947368418</v>
          </cell>
          <cell r="I13">
            <v>57</v>
          </cell>
          <cell r="J13">
            <v>31</v>
          </cell>
          <cell r="K13">
            <v>33</v>
          </cell>
          <cell r="L13">
            <v>0.484375</v>
          </cell>
          <cell r="M13">
            <v>64</v>
          </cell>
          <cell r="N13">
            <v>38</v>
          </cell>
          <cell r="O13">
            <v>25</v>
          </cell>
          <cell r="P13">
            <v>0.60317460317460314</v>
          </cell>
          <cell r="Q13">
            <v>63</v>
          </cell>
          <cell r="R13">
            <v>34</v>
          </cell>
          <cell r="S13">
            <v>34</v>
          </cell>
          <cell r="T13">
            <v>0.5</v>
          </cell>
          <cell r="U13">
            <v>68</v>
          </cell>
        </row>
        <row r="14">
          <cell r="A14" t="str">
            <v>12</v>
          </cell>
          <cell r="B14">
            <v>13</v>
          </cell>
          <cell r="C14">
            <v>9</v>
          </cell>
          <cell r="D14">
            <v>0.59090909090909094</v>
          </cell>
          <cell r="E14">
            <v>22</v>
          </cell>
          <cell r="F14">
            <v>10</v>
          </cell>
          <cell r="G14">
            <v>10</v>
          </cell>
          <cell r="H14">
            <v>0.5</v>
          </cell>
          <cell r="I14">
            <v>20</v>
          </cell>
          <cell r="J14">
            <v>8</v>
          </cell>
          <cell r="K14">
            <v>8</v>
          </cell>
          <cell r="L14">
            <v>0.5</v>
          </cell>
          <cell r="M14">
            <v>16</v>
          </cell>
          <cell r="N14">
            <v>12</v>
          </cell>
          <cell r="O14">
            <v>12</v>
          </cell>
          <cell r="P14">
            <v>0.5</v>
          </cell>
          <cell r="Q14">
            <v>24</v>
          </cell>
          <cell r="R14">
            <v>12</v>
          </cell>
          <cell r="S14">
            <v>18</v>
          </cell>
          <cell r="T14">
            <v>0.4</v>
          </cell>
          <cell r="U14">
            <v>30</v>
          </cell>
        </row>
        <row r="15">
          <cell r="A15" t="str">
            <v>13</v>
          </cell>
          <cell r="B15">
            <v>3</v>
          </cell>
          <cell r="C15">
            <v>3</v>
          </cell>
          <cell r="D15">
            <v>0.5</v>
          </cell>
          <cell r="E15">
            <v>6</v>
          </cell>
          <cell r="F15">
            <v>6</v>
          </cell>
          <cell r="G15">
            <v>5</v>
          </cell>
          <cell r="H15">
            <v>0.54545454545454541</v>
          </cell>
          <cell r="I15">
            <v>11</v>
          </cell>
          <cell r="J15">
            <v>1</v>
          </cell>
          <cell r="K15">
            <v>1</v>
          </cell>
          <cell r="L15">
            <v>0.5</v>
          </cell>
          <cell r="M15">
            <v>2</v>
          </cell>
          <cell r="N15">
            <v>10</v>
          </cell>
          <cell r="O15">
            <v>7</v>
          </cell>
          <cell r="P15">
            <v>0.58823529411764708</v>
          </cell>
          <cell r="Q15">
            <v>17</v>
          </cell>
        </row>
        <row r="16">
          <cell r="A16" t="str">
            <v>14</v>
          </cell>
          <cell r="B16">
            <v>19</v>
          </cell>
          <cell r="C16">
            <v>20</v>
          </cell>
          <cell r="D16">
            <v>0.48717948717948717</v>
          </cell>
          <cell r="E16">
            <v>39</v>
          </cell>
          <cell r="F16">
            <v>25</v>
          </cell>
          <cell r="G16">
            <v>23</v>
          </cell>
          <cell r="H16">
            <v>0.52083333333333337</v>
          </cell>
          <cell r="I16">
            <v>48</v>
          </cell>
          <cell r="J16">
            <v>25</v>
          </cell>
          <cell r="K16">
            <v>21</v>
          </cell>
          <cell r="L16">
            <v>0.54347826086956519</v>
          </cell>
          <cell r="M16">
            <v>46</v>
          </cell>
          <cell r="N16">
            <v>22</v>
          </cell>
          <cell r="O16">
            <v>25</v>
          </cell>
          <cell r="P16">
            <v>0.46808510638297873</v>
          </cell>
          <cell r="Q16">
            <v>47</v>
          </cell>
          <cell r="R16">
            <v>21</v>
          </cell>
          <cell r="S16">
            <v>13</v>
          </cell>
          <cell r="T16">
            <v>0.61764705882352944</v>
          </cell>
          <cell r="U16">
            <v>34</v>
          </cell>
        </row>
        <row r="17">
          <cell r="A17" t="str">
            <v>15</v>
          </cell>
          <cell r="B17">
            <v>8</v>
          </cell>
          <cell r="C17">
            <v>9</v>
          </cell>
          <cell r="D17">
            <v>0.47058823529411764</v>
          </cell>
          <cell r="E17">
            <v>17</v>
          </cell>
          <cell r="F17">
            <v>4</v>
          </cell>
          <cell r="G17">
            <v>13</v>
          </cell>
          <cell r="H17">
            <v>0.23529411764705882</v>
          </cell>
          <cell r="I17">
            <v>17</v>
          </cell>
          <cell r="J17">
            <v>2</v>
          </cell>
          <cell r="K17">
            <v>10</v>
          </cell>
          <cell r="L17">
            <v>0.16666666666666666</v>
          </cell>
          <cell r="M17">
            <v>12</v>
          </cell>
          <cell r="N17">
            <v>1</v>
          </cell>
          <cell r="O17">
            <v>8</v>
          </cell>
          <cell r="P17">
            <v>0.1111111111111111</v>
          </cell>
          <cell r="Q17">
            <v>9</v>
          </cell>
          <cell r="R17">
            <v>2</v>
          </cell>
          <cell r="S17">
            <v>2</v>
          </cell>
          <cell r="T17">
            <v>0.5</v>
          </cell>
          <cell r="U17">
            <v>4</v>
          </cell>
        </row>
        <row r="18">
          <cell r="A18" t="str">
            <v>16</v>
          </cell>
          <cell r="B18">
            <v>31</v>
          </cell>
          <cell r="C18">
            <v>43</v>
          </cell>
          <cell r="D18">
            <v>0.41891891891891891</v>
          </cell>
          <cell r="E18">
            <v>74</v>
          </cell>
          <cell r="F18">
            <v>30</v>
          </cell>
          <cell r="G18">
            <v>28</v>
          </cell>
          <cell r="H18">
            <v>0.51724137931034486</v>
          </cell>
          <cell r="I18">
            <v>58</v>
          </cell>
          <cell r="J18">
            <v>26</v>
          </cell>
          <cell r="K18">
            <v>36</v>
          </cell>
          <cell r="L18">
            <v>0.41935483870967744</v>
          </cell>
          <cell r="M18">
            <v>62</v>
          </cell>
          <cell r="N18">
            <v>28</v>
          </cell>
          <cell r="O18">
            <v>25</v>
          </cell>
          <cell r="P18">
            <v>0.52830188679245282</v>
          </cell>
          <cell r="Q18">
            <v>53</v>
          </cell>
          <cell r="R18">
            <v>33</v>
          </cell>
          <cell r="S18">
            <v>37</v>
          </cell>
          <cell r="T18">
            <v>0.47142857142857142</v>
          </cell>
          <cell r="U18">
            <v>70</v>
          </cell>
        </row>
        <row r="19">
          <cell r="A19" t="str">
            <v>17</v>
          </cell>
          <cell r="B19">
            <v>12</v>
          </cell>
          <cell r="C19">
            <v>31</v>
          </cell>
          <cell r="D19">
            <v>0.27906976744186046</v>
          </cell>
          <cell r="E19">
            <v>43</v>
          </cell>
          <cell r="F19">
            <v>18</v>
          </cell>
          <cell r="G19">
            <v>59</v>
          </cell>
          <cell r="H19">
            <v>0.23376623376623376</v>
          </cell>
          <cell r="I19">
            <v>77</v>
          </cell>
          <cell r="J19">
            <v>18</v>
          </cell>
          <cell r="K19">
            <v>45</v>
          </cell>
          <cell r="L19">
            <v>0.2857142857142857</v>
          </cell>
          <cell r="M19">
            <v>63</v>
          </cell>
          <cell r="N19">
            <v>15</v>
          </cell>
          <cell r="O19">
            <v>47</v>
          </cell>
          <cell r="P19">
            <v>0.24193548387096775</v>
          </cell>
          <cell r="Q19">
            <v>62</v>
          </cell>
          <cell r="R19">
            <v>21</v>
          </cell>
          <cell r="S19">
            <v>50</v>
          </cell>
          <cell r="T19">
            <v>0.29577464788732394</v>
          </cell>
          <cell r="U19">
            <v>71</v>
          </cell>
        </row>
        <row r="20">
          <cell r="A20" t="str">
            <v>18</v>
          </cell>
          <cell r="B20">
            <v>20</v>
          </cell>
          <cell r="C20">
            <v>36</v>
          </cell>
          <cell r="D20">
            <v>0.35714285714285715</v>
          </cell>
          <cell r="E20">
            <v>56</v>
          </cell>
          <cell r="F20">
            <v>26</v>
          </cell>
          <cell r="G20">
            <v>41</v>
          </cell>
          <cell r="H20">
            <v>0.38805970149253732</v>
          </cell>
          <cell r="I20">
            <v>67</v>
          </cell>
          <cell r="J20">
            <v>27</v>
          </cell>
          <cell r="K20">
            <v>57</v>
          </cell>
          <cell r="L20">
            <v>0.32142857142857145</v>
          </cell>
          <cell r="M20">
            <v>84</v>
          </cell>
          <cell r="N20">
            <v>28</v>
          </cell>
          <cell r="O20">
            <v>36</v>
          </cell>
          <cell r="P20">
            <v>0.4375</v>
          </cell>
          <cell r="Q20">
            <v>64</v>
          </cell>
          <cell r="R20">
            <v>33</v>
          </cell>
          <cell r="S20">
            <v>42</v>
          </cell>
          <cell r="T20">
            <v>0.44</v>
          </cell>
          <cell r="U20">
            <v>75</v>
          </cell>
        </row>
        <row r="21">
          <cell r="A21" t="str">
            <v>19</v>
          </cell>
          <cell r="B21">
            <v>21</v>
          </cell>
          <cell r="C21">
            <v>34</v>
          </cell>
          <cell r="D21">
            <v>0.38181818181818183</v>
          </cell>
          <cell r="E21">
            <v>55</v>
          </cell>
          <cell r="F21">
            <v>30</v>
          </cell>
          <cell r="G21">
            <v>37</v>
          </cell>
          <cell r="H21">
            <v>0.44776119402985076</v>
          </cell>
          <cell r="I21">
            <v>67</v>
          </cell>
          <cell r="J21">
            <v>26</v>
          </cell>
          <cell r="K21">
            <v>54</v>
          </cell>
          <cell r="L21">
            <v>0.32500000000000001</v>
          </cell>
          <cell r="M21">
            <v>80</v>
          </cell>
          <cell r="N21">
            <v>30</v>
          </cell>
          <cell r="O21">
            <v>64</v>
          </cell>
          <cell r="P21">
            <v>0.31914893617021278</v>
          </cell>
          <cell r="Q21">
            <v>94</v>
          </cell>
          <cell r="R21">
            <v>21</v>
          </cell>
          <cell r="S21">
            <v>53</v>
          </cell>
          <cell r="T21">
            <v>0.28378378378378377</v>
          </cell>
          <cell r="U21">
            <v>74</v>
          </cell>
        </row>
        <row r="22">
          <cell r="A22" t="str">
            <v>20</v>
          </cell>
          <cell r="B22">
            <v>4</v>
          </cell>
          <cell r="C22">
            <v>9</v>
          </cell>
          <cell r="D22">
            <v>0.30769230769230771</v>
          </cell>
          <cell r="E22">
            <v>13</v>
          </cell>
          <cell r="F22">
            <v>5</v>
          </cell>
          <cell r="G22">
            <v>10</v>
          </cell>
          <cell r="H22">
            <v>0.33333333333333331</v>
          </cell>
          <cell r="I22">
            <v>15</v>
          </cell>
          <cell r="J22">
            <v>13</v>
          </cell>
          <cell r="K22">
            <v>16</v>
          </cell>
          <cell r="L22">
            <v>0.44827586206896552</v>
          </cell>
          <cell r="M22">
            <v>29</v>
          </cell>
          <cell r="N22">
            <v>4</v>
          </cell>
          <cell r="O22">
            <v>12</v>
          </cell>
          <cell r="P22">
            <v>0.25</v>
          </cell>
          <cell r="Q22">
            <v>16</v>
          </cell>
          <cell r="R22">
            <v>2</v>
          </cell>
          <cell r="S22">
            <v>5</v>
          </cell>
          <cell r="T22">
            <v>0.2857142857142857</v>
          </cell>
          <cell r="U22">
            <v>7</v>
          </cell>
        </row>
        <row r="23">
          <cell r="A23" t="str">
            <v>21</v>
          </cell>
          <cell r="B23">
            <v>16</v>
          </cell>
          <cell r="C23">
            <v>20</v>
          </cell>
          <cell r="D23">
            <v>0.44444444444444442</v>
          </cell>
          <cell r="E23">
            <v>36</v>
          </cell>
          <cell r="F23">
            <v>19</v>
          </cell>
          <cell r="G23">
            <v>25</v>
          </cell>
          <cell r="H23">
            <v>0.43181818181818182</v>
          </cell>
          <cell r="I23">
            <v>44</v>
          </cell>
          <cell r="J23">
            <v>22</v>
          </cell>
          <cell r="K23">
            <v>27</v>
          </cell>
          <cell r="L23">
            <v>0.44897959183673469</v>
          </cell>
          <cell r="M23">
            <v>49</v>
          </cell>
          <cell r="N23">
            <v>21</v>
          </cell>
          <cell r="O23">
            <v>32</v>
          </cell>
          <cell r="P23">
            <v>0.39622641509433965</v>
          </cell>
          <cell r="Q23">
            <v>53</v>
          </cell>
          <cell r="R23">
            <v>17</v>
          </cell>
          <cell r="S23">
            <v>13</v>
          </cell>
          <cell r="T23">
            <v>0.56666666666666665</v>
          </cell>
          <cell r="U23">
            <v>30</v>
          </cell>
        </row>
        <row r="24">
          <cell r="A24" t="str">
            <v>22</v>
          </cell>
          <cell r="B24">
            <v>25</v>
          </cell>
          <cell r="C24">
            <v>59</v>
          </cell>
          <cell r="D24">
            <v>0.29761904761904762</v>
          </cell>
          <cell r="E24">
            <v>84</v>
          </cell>
          <cell r="F24">
            <v>30</v>
          </cell>
          <cell r="G24">
            <v>76</v>
          </cell>
          <cell r="H24">
            <v>0.28301886792452829</v>
          </cell>
          <cell r="I24">
            <v>106</v>
          </cell>
          <cell r="J24">
            <v>35</v>
          </cell>
          <cell r="K24">
            <v>76</v>
          </cell>
          <cell r="L24">
            <v>0.31531531531531531</v>
          </cell>
          <cell r="M24">
            <v>111</v>
          </cell>
          <cell r="N24">
            <v>22</v>
          </cell>
          <cell r="O24">
            <v>66</v>
          </cell>
          <cell r="P24">
            <v>0.25</v>
          </cell>
          <cell r="Q24">
            <v>88</v>
          </cell>
          <cell r="R24">
            <v>20</v>
          </cell>
          <cell r="S24">
            <v>56</v>
          </cell>
          <cell r="T24">
            <v>0.26315789473684209</v>
          </cell>
          <cell r="U24">
            <v>76</v>
          </cell>
        </row>
        <row r="25">
          <cell r="A25" t="str">
            <v>23</v>
          </cell>
          <cell r="B25">
            <v>13</v>
          </cell>
          <cell r="C25">
            <v>30</v>
          </cell>
          <cell r="D25">
            <v>0.30232558139534882</v>
          </cell>
          <cell r="E25">
            <v>43</v>
          </cell>
          <cell r="F25">
            <v>9</v>
          </cell>
          <cell r="G25">
            <v>28</v>
          </cell>
          <cell r="H25">
            <v>0.24324324324324326</v>
          </cell>
          <cell r="I25">
            <v>37</v>
          </cell>
          <cell r="J25">
            <v>8</v>
          </cell>
          <cell r="K25">
            <v>40</v>
          </cell>
          <cell r="L25">
            <v>0.16666666666666666</v>
          </cell>
          <cell r="M25">
            <v>48</v>
          </cell>
          <cell r="N25">
            <v>13</v>
          </cell>
          <cell r="O25">
            <v>28</v>
          </cell>
          <cell r="P25">
            <v>0.31707317073170732</v>
          </cell>
          <cell r="Q25">
            <v>41</v>
          </cell>
          <cell r="R25">
            <v>24</v>
          </cell>
          <cell r="S25">
            <v>35</v>
          </cell>
          <cell r="T25">
            <v>0.40677966101694918</v>
          </cell>
          <cell r="U25">
            <v>59</v>
          </cell>
        </row>
        <row r="26">
          <cell r="A26" t="str">
            <v>24</v>
          </cell>
          <cell r="B26">
            <v>7</v>
          </cell>
          <cell r="C26">
            <v>16</v>
          </cell>
          <cell r="D26">
            <v>0.30434782608695654</v>
          </cell>
          <cell r="E26">
            <v>23</v>
          </cell>
          <cell r="F26">
            <v>4</v>
          </cell>
          <cell r="G26">
            <v>12</v>
          </cell>
          <cell r="H26">
            <v>0.25</v>
          </cell>
          <cell r="I26">
            <v>16</v>
          </cell>
          <cell r="J26">
            <v>12</v>
          </cell>
          <cell r="K26">
            <v>18</v>
          </cell>
          <cell r="L26">
            <v>0.4</v>
          </cell>
          <cell r="M26">
            <v>30</v>
          </cell>
          <cell r="N26">
            <v>8</v>
          </cell>
          <cell r="O26">
            <v>18</v>
          </cell>
          <cell r="P26">
            <v>0.30769230769230771</v>
          </cell>
          <cell r="Q26">
            <v>26</v>
          </cell>
          <cell r="R26">
            <v>6</v>
          </cell>
          <cell r="S26">
            <v>14</v>
          </cell>
          <cell r="T26">
            <v>0.3</v>
          </cell>
          <cell r="U26">
            <v>20</v>
          </cell>
        </row>
        <row r="27">
          <cell r="A27" t="str">
            <v>25</v>
          </cell>
          <cell r="B27">
            <v>37</v>
          </cell>
          <cell r="C27">
            <v>205</v>
          </cell>
          <cell r="D27">
            <v>0.15289256198347106</v>
          </cell>
          <cell r="E27">
            <v>242</v>
          </cell>
          <cell r="F27">
            <v>28</v>
          </cell>
          <cell r="G27">
            <v>166</v>
          </cell>
          <cell r="H27">
            <v>0.14432989690721648</v>
          </cell>
          <cell r="I27">
            <v>194</v>
          </cell>
          <cell r="J27">
            <v>34</v>
          </cell>
          <cell r="K27">
            <v>185</v>
          </cell>
          <cell r="L27">
            <v>0.15525114155251141</v>
          </cell>
          <cell r="M27">
            <v>219</v>
          </cell>
          <cell r="N27">
            <v>35</v>
          </cell>
          <cell r="O27">
            <v>183</v>
          </cell>
          <cell r="P27">
            <v>0.16055045871559634</v>
          </cell>
          <cell r="Q27">
            <v>218</v>
          </cell>
          <cell r="R27">
            <v>32</v>
          </cell>
          <cell r="S27">
            <v>176</v>
          </cell>
          <cell r="T27">
            <v>0.15384615384615385</v>
          </cell>
          <cell r="U27">
            <v>208</v>
          </cell>
        </row>
        <row r="28">
          <cell r="A28" t="str">
            <v>26</v>
          </cell>
          <cell r="B28">
            <v>32</v>
          </cell>
          <cell r="C28">
            <v>178</v>
          </cell>
          <cell r="D28">
            <v>0.15238095238095239</v>
          </cell>
          <cell r="E28">
            <v>210</v>
          </cell>
          <cell r="F28">
            <v>33</v>
          </cell>
          <cell r="G28">
            <v>148</v>
          </cell>
          <cell r="H28">
            <v>0.18232044198895028</v>
          </cell>
          <cell r="I28">
            <v>181</v>
          </cell>
          <cell r="J28">
            <v>28</v>
          </cell>
          <cell r="K28">
            <v>184</v>
          </cell>
          <cell r="L28">
            <v>0.13207547169811321</v>
          </cell>
          <cell r="M28">
            <v>212</v>
          </cell>
          <cell r="N28">
            <v>32</v>
          </cell>
          <cell r="O28">
            <v>148</v>
          </cell>
          <cell r="P28">
            <v>0.17777777777777778</v>
          </cell>
          <cell r="Q28">
            <v>180</v>
          </cell>
          <cell r="R28">
            <v>38</v>
          </cell>
          <cell r="S28">
            <v>154</v>
          </cell>
          <cell r="T28">
            <v>0.19791666666666666</v>
          </cell>
          <cell r="U28">
            <v>192</v>
          </cell>
        </row>
        <row r="29">
          <cell r="A29" t="str">
            <v>27</v>
          </cell>
          <cell r="B29">
            <v>33</v>
          </cell>
          <cell r="C29">
            <v>143</v>
          </cell>
          <cell r="D29">
            <v>0.1875</v>
          </cell>
          <cell r="E29">
            <v>176</v>
          </cell>
          <cell r="F29">
            <v>27</v>
          </cell>
          <cell r="G29">
            <v>130</v>
          </cell>
          <cell r="H29">
            <v>0.17197452229299362</v>
          </cell>
          <cell r="I29">
            <v>157</v>
          </cell>
          <cell r="J29">
            <v>45</v>
          </cell>
          <cell r="K29">
            <v>184</v>
          </cell>
          <cell r="L29">
            <v>0.1965065502183406</v>
          </cell>
          <cell r="M29">
            <v>229</v>
          </cell>
          <cell r="N29">
            <v>43</v>
          </cell>
          <cell r="O29">
            <v>189</v>
          </cell>
          <cell r="P29">
            <v>0.18534482758620691</v>
          </cell>
          <cell r="Q29">
            <v>232</v>
          </cell>
          <cell r="R29">
            <v>45</v>
          </cell>
          <cell r="S29">
            <v>145</v>
          </cell>
          <cell r="T29">
            <v>0.23684210526315788</v>
          </cell>
          <cell r="U29">
            <v>190</v>
          </cell>
        </row>
        <row r="30">
          <cell r="A30" t="str">
            <v>28</v>
          </cell>
          <cell r="B30">
            <v>26</v>
          </cell>
          <cell r="C30">
            <v>98</v>
          </cell>
          <cell r="D30">
            <v>0.20967741935483872</v>
          </cell>
          <cell r="E30">
            <v>124</v>
          </cell>
          <cell r="F30">
            <v>10</v>
          </cell>
          <cell r="G30">
            <v>52</v>
          </cell>
          <cell r="H30">
            <v>0.16129032258064516</v>
          </cell>
          <cell r="I30">
            <v>62</v>
          </cell>
          <cell r="J30">
            <v>19</v>
          </cell>
          <cell r="K30">
            <v>83</v>
          </cell>
          <cell r="L30">
            <v>0.18627450980392157</v>
          </cell>
          <cell r="M30">
            <v>102</v>
          </cell>
          <cell r="N30">
            <v>16</v>
          </cell>
          <cell r="O30">
            <v>114</v>
          </cell>
          <cell r="P30">
            <v>0.12307692307692308</v>
          </cell>
          <cell r="Q30">
            <v>130</v>
          </cell>
          <cell r="R30">
            <v>16</v>
          </cell>
          <cell r="S30">
            <v>62</v>
          </cell>
          <cell r="T30">
            <v>0.20512820512820512</v>
          </cell>
          <cell r="U30">
            <v>78</v>
          </cell>
        </row>
        <row r="31">
          <cell r="A31" t="str">
            <v>29</v>
          </cell>
          <cell r="B31">
            <v>5</v>
          </cell>
          <cell r="C31">
            <v>23</v>
          </cell>
          <cell r="D31">
            <v>0.17857142857142858</v>
          </cell>
          <cell r="E31">
            <v>28</v>
          </cell>
          <cell r="F31">
            <v>5</v>
          </cell>
          <cell r="G31">
            <v>33</v>
          </cell>
          <cell r="H31">
            <v>0.13157894736842105</v>
          </cell>
          <cell r="I31">
            <v>38</v>
          </cell>
          <cell r="J31">
            <v>4</v>
          </cell>
          <cell r="K31">
            <v>39</v>
          </cell>
          <cell r="L31">
            <v>9.3023255813953487E-2</v>
          </cell>
          <cell r="M31">
            <v>43</v>
          </cell>
          <cell r="N31">
            <v>4</v>
          </cell>
          <cell r="O31">
            <v>41</v>
          </cell>
          <cell r="P31">
            <v>8.8888888888888892E-2</v>
          </cell>
          <cell r="Q31">
            <v>45</v>
          </cell>
          <cell r="R31">
            <v>3</v>
          </cell>
          <cell r="S31">
            <v>16</v>
          </cell>
          <cell r="T31">
            <v>0.15789473684210525</v>
          </cell>
          <cell r="U31">
            <v>19</v>
          </cell>
        </row>
        <row r="32">
          <cell r="A32" t="str">
            <v>30</v>
          </cell>
          <cell r="B32">
            <v>4</v>
          </cell>
          <cell r="C32">
            <v>42</v>
          </cell>
          <cell r="D32">
            <v>8.6956521739130432E-2</v>
          </cell>
          <cell r="E32">
            <v>46</v>
          </cell>
          <cell r="F32">
            <v>9</v>
          </cell>
          <cell r="G32">
            <v>45</v>
          </cell>
          <cell r="H32">
            <v>0.16666666666666666</v>
          </cell>
          <cell r="I32">
            <v>54</v>
          </cell>
          <cell r="J32">
            <v>7</v>
          </cell>
          <cell r="K32">
            <v>42</v>
          </cell>
          <cell r="L32">
            <v>0.14285714285714285</v>
          </cell>
          <cell r="M32">
            <v>49</v>
          </cell>
          <cell r="N32">
            <v>6</v>
          </cell>
          <cell r="O32">
            <v>32</v>
          </cell>
          <cell r="P32">
            <v>0.15789473684210525</v>
          </cell>
          <cell r="Q32">
            <v>38</v>
          </cell>
          <cell r="R32">
            <v>4</v>
          </cell>
          <cell r="S32">
            <v>41</v>
          </cell>
          <cell r="T32">
            <v>8.8888888888888892E-2</v>
          </cell>
          <cell r="U32">
            <v>45</v>
          </cell>
        </row>
        <row r="33">
          <cell r="A33" t="str">
            <v>31</v>
          </cell>
          <cell r="B33">
            <v>30</v>
          </cell>
          <cell r="C33">
            <v>59</v>
          </cell>
          <cell r="D33">
            <v>0.33707865168539325</v>
          </cell>
          <cell r="E33">
            <v>89</v>
          </cell>
          <cell r="F33">
            <v>23</v>
          </cell>
          <cell r="G33">
            <v>59</v>
          </cell>
          <cell r="H33">
            <v>0.28048780487804881</v>
          </cell>
          <cell r="I33">
            <v>82</v>
          </cell>
          <cell r="J33">
            <v>17</v>
          </cell>
          <cell r="K33">
            <v>70</v>
          </cell>
          <cell r="L33">
            <v>0.19540229885057472</v>
          </cell>
          <cell r="M33">
            <v>87</v>
          </cell>
          <cell r="N33">
            <v>19</v>
          </cell>
          <cell r="O33">
            <v>57</v>
          </cell>
          <cell r="P33">
            <v>0.25</v>
          </cell>
          <cell r="Q33">
            <v>76</v>
          </cell>
          <cell r="R33">
            <v>10</v>
          </cell>
          <cell r="S33">
            <v>33</v>
          </cell>
          <cell r="T33">
            <v>0.23255813953488372</v>
          </cell>
          <cell r="U33">
            <v>43</v>
          </cell>
        </row>
        <row r="34">
          <cell r="A34" t="str">
            <v>32</v>
          </cell>
          <cell r="B34">
            <v>18</v>
          </cell>
          <cell r="C34">
            <v>54</v>
          </cell>
          <cell r="D34">
            <v>0.25</v>
          </cell>
          <cell r="E34">
            <v>72</v>
          </cell>
          <cell r="F34">
            <v>16</v>
          </cell>
          <cell r="G34">
            <v>30</v>
          </cell>
          <cell r="H34">
            <v>0.34782608695652173</v>
          </cell>
          <cell r="I34">
            <v>46</v>
          </cell>
          <cell r="J34">
            <v>10</v>
          </cell>
          <cell r="K34">
            <v>31</v>
          </cell>
          <cell r="L34">
            <v>0.24390243902439024</v>
          </cell>
          <cell r="M34">
            <v>41</v>
          </cell>
          <cell r="N34">
            <v>15</v>
          </cell>
          <cell r="O34">
            <v>38</v>
          </cell>
          <cell r="P34">
            <v>0.28301886792452829</v>
          </cell>
          <cell r="Q34">
            <v>53</v>
          </cell>
          <cell r="R34">
            <v>3</v>
          </cell>
          <cell r="S34">
            <v>26</v>
          </cell>
          <cell r="T34">
            <v>0.10344827586206896</v>
          </cell>
          <cell r="U34">
            <v>29</v>
          </cell>
        </row>
        <row r="35">
          <cell r="A35" t="str">
            <v>33</v>
          </cell>
          <cell r="B35">
            <v>14</v>
          </cell>
          <cell r="C35">
            <v>25</v>
          </cell>
          <cell r="D35">
            <v>0.35897435897435898</v>
          </cell>
          <cell r="E35">
            <v>39</v>
          </cell>
          <cell r="F35">
            <v>8</v>
          </cell>
          <cell r="G35">
            <v>28</v>
          </cell>
          <cell r="H35">
            <v>0.22222222222222221</v>
          </cell>
          <cell r="I35">
            <v>36</v>
          </cell>
          <cell r="J35">
            <v>12</v>
          </cell>
          <cell r="K35">
            <v>37</v>
          </cell>
          <cell r="L35">
            <v>0.24489795918367346</v>
          </cell>
          <cell r="M35">
            <v>49</v>
          </cell>
          <cell r="N35">
            <v>13</v>
          </cell>
          <cell r="O35">
            <v>28</v>
          </cell>
          <cell r="P35">
            <v>0.31707317073170732</v>
          </cell>
          <cell r="Q35">
            <v>41</v>
          </cell>
          <cell r="R35">
            <v>8</v>
          </cell>
          <cell r="S35">
            <v>19</v>
          </cell>
          <cell r="T35">
            <v>0.29629629629629628</v>
          </cell>
          <cell r="U35">
            <v>27</v>
          </cell>
        </row>
        <row r="36">
          <cell r="A36" t="str">
            <v>34</v>
          </cell>
          <cell r="B36">
            <v>1</v>
          </cell>
          <cell r="C36">
            <v>15</v>
          </cell>
          <cell r="D36">
            <v>6.25E-2</v>
          </cell>
          <cell r="E36">
            <v>16</v>
          </cell>
          <cell r="K36">
            <v>13</v>
          </cell>
          <cell r="L36">
            <v>0</v>
          </cell>
          <cell r="M36">
            <v>13</v>
          </cell>
          <cell r="O36">
            <v>7</v>
          </cell>
          <cell r="P36">
            <v>0</v>
          </cell>
          <cell r="Q36">
            <v>7</v>
          </cell>
          <cell r="R36">
            <v>1</v>
          </cell>
          <cell r="S36">
            <v>5</v>
          </cell>
          <cell r="T36">
            <v>0.16666666666666666</v>
          </cell>
          <cell r="U36">
            <v>6</v>
          </cell>
        </row>
        <row r="37">
          <cell r="A37" t="str">
            <v>35</v>
          </cell>
          <cell r="B37">
            <v>8</v>
          </cell>
          <cell r="C37">
            <v>37</v>
          </cell>
          <cell r="D37">
            <v>0.17777777777777778</v>
          </cell>
          <cell r="E37">
            <v>45</v>
          </cell>
          <cell r="F37">
            <v>6</v>
          </cell>
          <cell r="G37">
            <v>39</v>
          </cell>
          <cell r="H37">
            <v>0.13333333333333333</v>
          </cell>
          <cell r="I37">
            <v>45</v>
          </cell>
          <cell r="J37">
            <v>10</v>
          </cell>
          <cell r="K37">
            <v>44</v>
          </cell>
          <cell r="L37">
            <v>0.18518518518518517</v>
          </cell>
          <cell r="M37">
            <v>54</v>
          </cell>
          <cell r="N37">
            <v>6</v>
          </cell>
          <cell r="O37">
            <v>32</v>
          </cell>
          <cell r="P37">
            <v>0.15789473684210525</v>
          </cell>
          <cell r="Q37">
            <v>38</v>
          </cell>
          <cell r="R37">
            <v>14</v>
          </cell>
          <cell r="S37">
            <v>39</v>
          </cell>
          <cell r="T37">
            <v>0.26415094339622641</v>
          </cell>
          <cell r="U37">
            <v>53</v>
          </cell>
        </row>
        <row r="38">
          <cell r="A38" t="str">
            <v>36</v>
          </cell>
          <cell r="C38">
            <v>9</v>
          </cell>
          <cell r="D38">
            <v>0</v>
          </cell>
          <cell r="E38">
            <v>9</v>
          </cell>
          <cell r="F38">
            <v>1</v>
          </cell>
          <cell r="G38">
            <v>5</v>
          </cell>
          <cell r="H38">
            <v>0.16666666666666666</v>
          </cell>
          <cell r="I38">
            <v>6</v>
          </cell>
          <cell r="J38">
            <v>5</v>
          </cell>
          <cell r="K38">
            <v>10</v>
          </cell>
          <cell r="L38">
            <v>0.33333333333333331</v>
          </cell>
          <cell r="M38">
            <v>15</v>
          </cell>
          <cell r="N38">
            <v>3</v>
          </cell>
          <cell r="O38">
            <v>3</v>
          </cell>
          <cell r="P38">
            <v>0.5</v>
          </cell>
          <cell r="Q38">
            <v>6</v>
          </cell>
          <cell r="R38">
            <v>6</v>
          </cell>
          <cell r="S38">
            <v>10</v>
          </cell>
          <cell r="T38">
            <v>0.375</v>
          </cell>
          <cell r="U38">
            <v>16</v>
          </cell>
        </row>
        <row r="39">
          <cell r="A39" t="str">
            <v>37</v>
          </cell>
          <cell r="B39">
            <v>3</v>
          </cell>
          <cell r="C39">
            <v>8</v>
          </cell>
          <cell r="D39">
            <v>0.27272727272727271</v>
          </cell>
          <cell r="E39">
            <v>11</v>
          </cell>
          <cell r="F39">
            <v>2</v>
          </cell>
          <cell r="G39">
            <v>5</v>
          </cell>
          <cell r="H39">
            <v>0.2857142857142857</v>
          </cell>
          <cell r="I39">
            <v>7</v>
          </cell>
          <cell r="J39">
            <v>2</v>
          </cell>
          <cell r="K39">
            <v>5</v>
          </cell>
          <cell r="L39">
            <v>0.2857142857142857</v>
          </cell>
          <cell r="M39">
            <v>7</v>
          </cell>
          <cell r="N39">
            <v>2</v>
          </cell>
          <cell r="O39">
            <v>3</v>
          </cell>
          <cell r="P39">
            <v>0.4</v>
          </cell>
          <cell r="Q39">
            <v>5</v>
          </cell>
          <cell r="R39">
            <v>4</v>
          </cell>
          <cell r="S39">
            <v>15</v>
          </cell>
          <cell r="T39">
            <v>0.21052631578947367</v>
          </cell>
          <cell r="U39">
            <v>19</v>
          </cell>
        </row>
        <row r="40">
          <cell r="A40" t="str">
            <v>60</v>
          </cell>
          <cell r="B40">
            <v>19</v>
          </cell>
          <cell r="C40">
            <v>127</v>
          </cell>
          <cell r="D40">
            <v>0.13013698630136986</v>
          </cell>
          <cell r="E40">
            <v>146</v>
          </cell>
          <cell r="F40">
            <v>10</v>
          </cell>
          <cell r="G40">
            <v>120</v>
          </cell>
          <cell r="H40">
            <v>7.6923076923076927E-2</v>
          </cell>
          <cell r="I40">
            <v>130</v>
          </cell>
          <cell r="J40">
            <v>23</v>
          </cell>
          <cell r="K40">
            <v>134</v>
          </cell>
          <cell r="L40">
            <v>0.1464968152866242</v>
          </cell>
          <cell r="M40">
            <v>157</v>
          </cell>
          <cell r="N40">
            <v>22</v>
          </cell>
          <cell r="O40">
            <v>118</v>
          </cell>
          <cell r="P40">
            <v>0.15714285714285714</v>
          </cell>
          <cell r="Q40">
            <v>140</v>
          </cell>
          <cell r="R40">
            <v>12</v>
          </cell>
          <cell r="S40">
            <v>91</v>
          </cell>
          <cell r="T40">
            <v>0.11650485436893204</v>
          </cell>
          <cell r="U40">
            <v>103</v>
          </cell>
        </row>
        <row r="41">
          <cell r="A41" t="str">
            <v>61</v>
          </cell>
          <cell r="B41">
            <v>11</v>
          </cell>
          <cell r="C41">
            <v>76</v>
          </cell>
          <cell r="D41">
            <v>0.12643678160919541</v>
          </cell>
          <cell r="E41">
            <v>87</v>
          </cell>
          <cell r="F41">
            <v>12</v>
          </cell>
          <cell r="G41">
            <v>68</v>
          </cell>
          <cell r="H41">
            <v>0.15</v>
          </cell>
          <cell r="I41">
            <v>80</v>
          </cell>
          <cell r="J41">
            <v>16</v>
          </cell>
          <cell r="K41">
            <v>79</v>
          </cell>
          <cell r="L41">
            <v>0.16842105263157894</v>
          </cell>
          <cell r="M41">
            <v>95</v>
          </cell>
          <cell r="N41">
            <v>17</v>
          </cell>
          <cell r="O41">
            <v>91</v>
          </cell>
          <cell r="P41">
            <v>0.15740740740740741</v>
          </cell>
          <cell r="Q41">
            <v>108</v>
          </cell>
          <cell r="R41">
            <v>8</v>
          </cell>
          <cell r="S41">
            <v>57</v>
          </cell>
          <cell r="T41">
            <v>0.12307692307692308</v>
          </cell>
          <cell r="U41">
            <v>65</v>
          </cell>
        </row>
        <row r="42">
          <cell r="A42" t="str">
            <v>62</v>
          </cell>
          <cell r="B42">
            <v>11</v>
          </cell>
          <cell r="C42">
            <v>56</v>
          </cell>
          <cell r="D42">
            <v>0.16417910447761194</v>
          </cell>
          <cell r="E42">
            <v>67</v>
          </cell>
          <cell r="F42">
            <v>12</v>
          </cell>
          <cell r="G42">
            <v>58</v>
          </cell>
          <cell r="H42">
            <v>0.17142857142857143</v>
          </cell>
          <cell r="I42">
            <v>70</v>
          </cell>
          <cell r="J42">
            <v>11</v>
          </cell>
          <cell r="K42">
            <v>51</v>
          </cell>
          <cell r="L42">
            <v>0.17741935483870969</v>
          </cell>
          <cell r="M42">
            <v>62</v>
          </cell>
          <cell r="N42">
            <v>5</v>
          </cell>
          <cell r="O42">
            <v>34</v>
          </cell>
          <cell r="P42">
            <v>0.12820512820512819</v>
          </cell>
          <cell r="Q42">
            <v>39</v>
          </cell>
          <cell r="R42">
            <v>6</v>
          </cell>
          <cell r="S42">
            <v>48</v>
          </cell>
          <cell r="T42">
            <v>0.1111111111111111</v>
          </cell>
          <cell r="U42">
            <v>54</v>
          </cell>
        </row>
        <row r="43">
          <cell r="A43" t="str">
            <v>63</v>
          </cell>
          <cell r="B43">
            <v>15</v>
          </cell>
          <cell r="C43">
            <v>75</v>
          </cell>
          <cell r="D43">
            <v>0.16666666666666666</v>
          </cell>
          <cell r="E43">
            <v>90</v>
          </cell>
          <cell r="F43">
            <v>12</v>
          </cell>
          <cell r="G43">
            <v>77</v>
          </cell>
          <cell r="H43">
            <v>0.1348314606741573</v>
          </cell>
          <cell r="I43">
            <v>89</v>
          </cell>
          <cell r="J43">
            <v>5</v>
          </cell>
          <cell r="K43">
            <v>53</v>
          </cell>
          <cell r="L43">
            <v>8.6206896551724144E-2</v>
          </cell>
          <cell r="M43">
            <v>58</v>
          </cell>
          <cell r="N43">
            <v>14</v>
          </cell>
          <cell r="O43">
            <v>65</v>
          </cell>
          <cell r="P43">
            <v>0.17721518987341772</v>
          </cell>
          <cell r="Q43">
            <v>79</v>
          </cell>
          <cell r="R43">
            <v>12</v>
          </cell>
          <cell r="S43">
            <v>63</v>
          </cell>
          <cell r="T43">
            <v>0.16</v>
          </cell>
          <cell r="U43">
            <v>75</v>
          </cell>
        </row>
        <row r="44">
          <cell r="A44" t="str">
            <v>64</v>
          </cell>
          <cell r="B44">
            <v>14</v>
          </cell>
          <cell r="C44">
            <v>30</v>
          </cell>
          <cell r="D44">
            <v>0.31818181818181818</v>
          </cell>
          <cell r="E44">
            <v>44</v>
          </cell>
          <cell r="F44">
            <v>12</v>
          </cell>
          <cell r="G44">
            <v>23</v>
          </cell>
          <cell r="H44">
            <v>0.34285714285714286</v>
          </cell>
          <cell r="I44">
            <v>35</v>
          </cell>
          <cell r="J44">
            <v>13</v>
          </cell>
          <cell r="K44">
            <v>26</v>
          </cell>
          <cell r="L44">
            <v>0.33333333333333331</v>
          </cell>
          <cell r="M44">
            <v>39</v>
          </cell>
          <cell r="N44">
            <v>4</v>
          </cell>
          <cell r="O44">
            <v>24</v>
          </cell>
          <cell r="P44">
            <v>0.14285714285714285</v>
          </cell>
          <cell r="Q44">
            <v>28</v>
          </cell>
          <cell r="R44">
            <v>16</v>
          </cell>
          <cell r="S44">
            <v>24</v>
          </cell>
          <cell r="T44">
            <v>0.4</v>
          </cell>
          <cell r="U44">
            <v>40</v>
          </cell>
        </row>
        <row r="45">
          <cell r="A45" t="str">
            <v>65</v>
          </cell>
          <cell r="B45">
            <v>16</v>
          </cell>
          <cell r="C45">
            <v>22</v>
          </cell>
          <cell r="D45">
            <v>0.42105263157894735</v>
          </cell>
          <cell r="E45">
            <v>38</v>
          </cell>
          <cell r="F45">
            <v>22</v>
          </cell>
          <cell r="G45">
            <v>33</v>
          </cell>
          <cell r="H45">
            <v>0.4</v>
          </cell>
          <cell r="I45">
            <v>55</v>
          </cell>
          <cell r="J45">
            <v>26</v>
          </cell>
          <cell r="K45">
            <v>28</v>
          </cell>
          <cell r="L45">
            <v>0.48148148148148145</v>
          </cell>
          <cell r="M45">
            <v>54</v>
          </cell>
          <cell r="N45">
            <v>20</v>
          </cell>
          <cell r="O45">
            <v>39</v>
          </cell>
          <cell r="P45">
            <v>0.33898305084745761</v>
          </cell>
          <cell r="Q45">
            <v>59</v>
          </cell>
          <cell r="R45">
            <v>7</v>
          </cell>
          <cell r="S45">
            <v>15</v>
          </cell>
          <cell r="T45">
            <v>0.31818181818181818</v>
          </cell>
          <cell r="U45">
            <v>22</v>
          </cell>
        </row>
        <row r="46">
          <cell r="A46" t="str">
            <v>66</v>
          </cell>
          <cell r="B46">
            <v>16</v>
          </cell>
          <cell r="C46">
            <v>32</v>
          </cell>
          <cell r="D46">
            <v>0.33333333333333331</v>
          </cell>
          <cell r="E46">
            <v>48</v>
          </cell>
          <cell r="F46">
            <v>6</v>
          </cell>
          <cell r="G46">
            <v>17</v>
          </cell>
          <cell r="H46">
            <v>0.2608695652173913</v>
          </cell>
          <cell r="I46">
            <v>23</v>
          </cell>
          <cell r="J46">
            <v>17</v>
          </cell>
          <cell r="K46">
            <v>24</v>
          </cell>
          <cell r="L46">
            <v>0.41463414634146339</v>
          </cell>
          <cell r="M46">
            <v>41</v>
          </cell>
          <cell r="N46">
            <v>10</v>
          </cell>
          <cell r="O46">
            <v>19</v>
          </cell>
          <cell r="P46">
            <v>0.34482758620689657</v>
          </cell>
          <cell r="Q46">
            <v>29</v>
          </cell>
          <cell r="R46">
            <v>7</v>
          </cell>
          <cell r="S46">
            <v>13</v>
          </cell>
          <cell r="T46">
            <v>0.35</v>
          </cell>
          <cell r="U46">
            <v>20</v>
          </cell>
        </row>
        <row r="47">
          <cell r="A47" t="str">
            <v>67</v>
          </cell>
          <cell r="B47">
            <v>12</v>
          </cell>
          <cell r="C47">
            <v>32</v>
          </cell>
          <cell r="D47">
            <v>0.27272727272727271</v>
          </cell>
          <cell r="E47">
            <v>44</v>
          </cell>
          <cell r="F47">
            <v>3</v>
          </cell>
          <cell r="G47">
            <v>13</v>
          </cell>
          <cell r="H47">
            <v>0.1875</v>
          </cell>
          <cell r="I47">
            <v>16</v>
          </cell>
          <cell r="J47">
            <v>14</v>
          </cell>
          <cell r="K47">
            <v>32</v>
          </cell>
          <cell r="L47">
            <v>0.30434782608695654</v>
          </cell>
          <cell r="M47">
            <v>46</v>
          </cell>
          <cell r="N47">
            <v>6</v>
          </cell>
          <cell r="O47">
            <v>18</v>
          </cell>
          <cell r="P47">
            <v>0.25</v>
          </cell>
          <cell r="Q47">
            <v>24</v>
          </cell>
          <cell r="R47">
            <v>5</v>
          </cell>
          <cell r="S47">
            <v>8</v>
          </cell>
          <cell r="T47">
            <v>0.38461538461538464</v>
          </cell>
          <cell r="U47">
            <v>13</v>
          </cell>
        </row>
        <row r="48">
          <cell r="A48" t="str">
            <v>68</v>
          </cell>
          <cell r="B48">
            <v>4</v>
          </cell>
          <cell r="C48">
            <v>11</v>
          </cell>
          <cell r="D48">
            <v>0.26666666666666666</v>
          </cell>
          <cell r="E48">
            <v>15</v>
          </cell>
          <cell r="F48">
            <v>3</v>
          </cell>
          <cell r="G48">
            <v>9</v>
          </cell>
          <cell r="H48">
            <v>0.25</v>
          </cell>
          <cell r="I48">
            <v>12</v>
          </cell>
          <cell r="J48">
            <v>4</v>
          </cell>
          <cell r="K48">
            <v>5</v>
          </cell>
          <cell r="L48">
            <v>0.44444444444444442</v>
          </cell>
          <cell r="M48">
            <v>9</v>
          </cell>
          <cell r="N48">
            <v>3</v>
          </cell>
          <cell r="O48">
            <v>14</v>
          </cell>
          <cell r="P48">
            <v>0.17647058823529413</v>
          </cell>
          <cell r="Q48">
            <v>17</v>
          </cell>
          <cell r="R48">
            <v>7</v>
          </cell>
          <cell r="S48">
            <v>10</v>
          </cell>
          <cell r="T48">
            <v>0.41176470588235292</v>
          </cell>
          <cell r="U48">
            <v>17</v>
          </cell>
        </row>
        <row r="49">
          <cell r="A49" t="str">
            <v>69</v>
          </cell>
          <cell r="B49">
            <v>8</v>
          </cell>
          <cell r="C49">
            <v>17</v>
          </cell>
          <cell r="D49">
            <v>0.32</v>
          </cell>
          <cell r="E49">
            <v>25</v>
          </cell>
          <cell r="F49">
            <v>11</v>
          </cell>
          <cell r="G49">
            <v>12</v>
          </cell>
          <cell r="H49">
            <v>0.47826086956521741</v>
          </cell>
          <cell r="I49">
            <v>23</v>
          </cell>
          <cell r="J49">
            <v>10</v>
          </cell>
          <cell r="K49">
            <v>17</v>
          </cell>
          <cell r="L49">
            <v>0.37037037037037035</v>
          </cell>
          <cell r="M49">
            <v>27</v>
          </cell>
          <cell r="N49">
            <v>5</v>
          </cell>
          <cell r="O49">
            <v>9</v>
          </cell>
          <cell r="P49">
            <v>0.35714285714285715</v>
          </cell>
          <cell r="Q49">
            <v>14</v>
          </cell>
          <cell r="R49">
            <v>3</v>
          </cell>
          <cell r="S49">
            <v>9</v>
          </cell>
          <cell r="T49">
            <v>0.25</v>
          </cell>
          <cell r="U49">
            <v>12</v>
          </cell>
        </row>
        <row r="50">
          <cell r="A50" t="str">
            <v>70</v>
          </cell>
          <cell r="B50">
            <v>20</v>
          </cell>
          <cell r="C50">
            <v>19</v>
          </cell>
          <cell r="D50">
            <v>0.51282051282051277</v>
          </cell>
          <cell r="E50">
            <v>39</v>
          </cell>
          <cell r="F50">
            <v>5</v>
          </cell>
          <cell r="G50">
            <v>28</v>
          </cell>
          <cell r="H50">
            <v>0.15151515151515152</v>
          </cell>
          <cell r="I50">
            <v>33</v>
          </cell>
          <cell r="J50">
            <v>17</v>
          </cell>
          <cell r="K50">
            <v>26</v>
          </cell>
          <cell r="L50">
            <v>0.39534883720930231</v>
          </cell>
          <cell r="M50">
            <v>43</v>
          </cell>
          <cell r="N50">
            <v>24</v>
          </cell>
          <cell r="O50">
            <v>37</v>
          </cell>
          <cell r="P50">
            <v>0.39344262295081966</v>
          </cell>
          <cell r="Q50">
            <v>61</v>
          </cell>
          <cell r="R50">
            <v>27</v>
          </cell>
          <cell r="S50">
            <v>38</v>
          </cell>
          <cell r="T50">
            <v>0.41538461538461541</v>
          </cell>
          <cell r="U50">
            <v>65</v>
          </cell>
        </row>
        <row r="51">
          <cell r="A51" t="str">
            <v>71</v>
          </cell>
          <cell r="B51">
            <v>8</v>
          </cell>
          <cell r="C51">
            <v>22</v>
          </cell>
          <cell r="D51">
            <v>0.26666666666666666</v>
          </cell>
          <cell r="E51">
            <v>30</v>
          </cell>
          <cell r="F51">
            <v>11</v>
          </cell>
          <cell r="G51">
            <v>25</v>
          </cell>
          <cell r="H51">
            <v>0.30555555555555558</v>
          </cell>
          <cell r="I51">
            <v>36</v>
          </cell>
          <cell r="J51">
            <v>19</v>
          </cell>
          <cell r="K51">
            <v>25</v>
          </cell>
          <cell r="L51">
            <v>0.43181818181818182</v>
          </cell>
          <cell r="M51">
            <v>44</v>
          </cell>
          <cell r="N51">
            <v>14</v>
          </cell>
          <cell r="O51">
            <v>21</v>
          </cell>
          <cell r="P51">
            <v>0.4</v>
          </cell>
          <cell r="Q51">
            <v>35</v>
          </cell>
          <cell r="R51">
            <v>12</v>
          </cell>
          <cell r="S51">
            <v>7</v>
          </cell>
          <cell r="T51">
            <v>0.63157894736842102</v>
          </cell>
          <cell r="U51">
            <v>19</v>
          </cell>
        </row>
        <row r="52">
          <cell r="A52" t="str">
            <v>72</v>
          </cell>
          <cell r="B52">
            <v>2</v>
          </cell>
          <cell r="C52">
            <v>4</v>
          </cell>
          <cell r="D52">
            <v>0.33333333333333331</v>
          </cell>
          <cell r="E52">
            <v>6</v>
          </cell>
          <cell r="G52">
            <v>2</v>
          </cell>
          <cell r="H52">
            <v>0</v>
          </cell>
          <cell r="I52">
            <v>2</v>
          </cell>
          <cell r="J52">
            <v>7</v>
          </cell>
          <cell r="K52">
            <v>19</v>
          </cell>
          <cell r="L52">
            <v>0.26923076923076922</v>
          </cell>
          <cell r="M52">
            <v>26</v>
          </cell>
          <cell r="S52">
            <v>5</v>
          </cell>
          <cell r="T52">
            <v>0</v>
          </cell>
          <cell r="U52">
            <v>5</v>
          </cell>
        </row>
        <row r="53">
          <cell r="A53" t="str">
            <v>73</v>
          </cell>
          <cell r="B53">
            <v>5</v>
          </cell>
          <cell r="C53">
            <v>5</v>
          </cell>
          <cell r="D53">
            <v>0.5</v>
          </cell>
          <cell r="E53">
            <v>10</v>
          </cell>
          <cell r="F53">
            <v>1</v>
          </cell>
          <cell r="G53">
            <v>2</v>
          </cell>
          <cell r="H53">
            <v>0.33333333333333331</v>
          </cell>
          <cell r="I53">
            <v>3</v>
          </cell>
          <cell r="K53">
            <v>2</v>
          </cell>
          <cell r="L53">
            <v>0</v>
          </cell>
          <cell r="M53">
            <v>2</v>
          </cell>
          <cell r="O53">
            <v>3</v>
          </cell>
          <cell r="P53">
            <v>0</v>
          </cell>
          <cell r="Q53">
            <v>3</v>
          </cell>
          <cell r="R53">
            <v>1</v>
          </cell>
          <cell r="S53">
            <v>2</v>
          </cell>
          <cell r="T53">
            <v>0.33333333333333331</v>
          </cell>
          <cell r="U53">
            <v>3</v>
          </cell>
        </row>
        <row r="54">
          <cell r="A54" t="str">
            <v>74</v>
          </cell>
          <cell r="B54">
            <v>5</v>
          </cell>
          <cell r="C54">
            <v>25</v>
          </cell>
          <cell r="D54">
            <v>0.16666666666666666</v>
          </cell>
          <cell r="E54">
            <v>30</v>
          </cell>
          <cell r="F54">
            <v>8</v>
          </cell>
          <cell r="G54">
            <v>29</v>
          </cell>
          <cell r="H54">
            <v>0.21621621621621623</v>
          </cell>
          <cell r="I54">
            <v>37</v>
          </cell>
          <cell r="J54">
            <v>4</v>
          </cell>
          <cell r="K54">
            <v>27</v>
          </cell>
          <cell r="L54">
            <v>0.12903225806451613</v>
          </cell>
          <cell r="M54">
            <v>31</v>
          </cell>
          <cell r="N54">
            <v>7</v>
          </cell>
          <cell r="O54">
            <v>13</v>
          </cell>
          <cell r="P54">
            <v>0.35</v>
          </cell>
          <cell r="Q54">
            <v>20</v>
          </cell>
          <cell r="R54">
            <v>2</v>
          </cell>
          <cell r="S54">
            <v>14</v>
          </cell>
          <cell r="T54">
            <v>0.125</v>
          </cell>
          <cell r="U54">
            <v>16</v>
          </cell>
        </row>
        <row r="55">
          <cell r="A55" t="str">
            <v>76</v>
          </cell>
          <cell r="C55">
            <v>1</v>
          </cell>
          <cell r="D55">
            <v>0</v>
          </cell>
          <cell r="E55">
            <v>1</v>
          </cell>
          <cell r="G55">
            <v>1</v>
          </cell>
          <cell r="H55">
            <v>0</v>
          </cell>
          <cell r="I55">
            <v>1</v>
          </cell>
          <cell r="N55">
            <v>1</v>
          </cell>
          <cell r="O55">
            <v>2</v>
          </cell>
          <cell r="P55">
            <v>0.33333333333333331</v>
          </cell>
          <cell r="Q55">
            <v>3</v>
          </cell>
          <cell r="S55">
            <v>1</v>
          </cell>
          <cell r="T55">
            <v>0</v>
          </cell>
          <cell r="U55">
            <v>1</v>
          </cell>
        </row>
        <row r="56">
          <cell r="A56" t="str">
            <v>77</v>
          </cell>
          <cell r="C56">
            <v>1</v>
          </cell>
          <cell r="D56">
            <v>0</v>
          </cell>
          <cell r="E56">
            <v>1</v>
          </cell>
          <cell r="O56">
            <v>2</v>
          </cell>
          <cell r="P56">
            <v>0</v>
          </cell>
          <cell r="Q56">
            <v>2</v>
          </cell>
        </row>
        <row r="57">
          <cell r="A57" t="str">
            <v>85</v>
          </cell>
          <cell r="B57">
            <v>1</v>
          </cell>
          <cell r="C57">
            <v>7</v>
          </cell>
          <cell r="D57">
            <v>0.125</v>
          </cell>
          <cell r="E57">
            <v>8</v>
          </cell>
          <cell r="F57">
            <v>4</v>
          </cell>
          <cell r="G57">
            <v>8</v>
          </cell>
          <cell r="H57">
            <v>0.33333333333333331</v>
          </cell>
          <cell r="I57">
            <v>12</v>
          </cell>
          <cell r="J57">
            <v>5</v>
          </cell>
          <cell r="K57">
            <v>8</v>
          </cell>
          <cell r="L57">
            <v>0.38461538461538464</v>
          </cell>
          <cell r="M57">
            <v>13</v>
          </cell>
          <cell r="N57">
            <v>8</v>
          </cell>
          <cell r="O57">
            <v>7</v>
          </cell>
          <cell r="P57">
            <v>0.53333333333333333</v>
          </cell>
          <cell r="Q57">
            <v>15</v>
          </cell>
          <cell r="R57">
            <v>3</v>
          </cell>
          <cell r="S57">
            <v>13</v>
          </cell>
          <cell r="T57">
            <v>0.1875</v>
          </cell>
          <cell r="U57">
            <v>16</v>
          </cell>
        </row>
        <row r="58">
          <cell r="A58" t="str">
            <v>86</v>
          </cell>
          <cell r="B58">
            <v>5</v>
          </cell>
          <cell r="C58">
            <v>5</v>
          </cell>
          <cell r="D58">
            <v>0.5</v>
          </cell>
          <cell r="E58">
            <v>10</v>
          </cell>
          <cell r="F58">
            <v>10</v>
          </cell>
          <cell r="G58">
            <v>10</v>
          </cell>
          <cell r="H58">
            <v>0.5</v>
          </cell>
          <cell r="I58">
            <v>20</v>
          </cell>
          <cell r="J58">
            <v>13</v>
          </cell>
          <cell r="K58">
            <v>15</v>
          </cell>
          <cell r="L58">
            <v>0.4642857142857143</v>
          </cell>
          <cell r="M58">
            <v>28</v>
          </cell>
          <cell r="N58">
            <v>6</v>
          </cell>
          <cell r="O58">
            <v>18</v>
          </cell>
          <cell r="P58">
            <v>0.25</v>
          </cell>
          <cell r="Q58">
            <v>24</v>
          </cell>
          <cell r="R58">
            <v>2</v>
          </cell>
          <cell r="S58">
            <v>10</v>
          </cell>
          <cell r="T58">
            <v>0.16666666666666666</v>
          </cell>
          <cell r="U58">
            <v>12</v>
          </cell>
        </row>
        <row r="59">
          <cell r="A59" t="str">
            <v>87</v>
          </cell>
          <cell r="B59">
            <v>5</v>
          </cell>
          <cell r="C59">
            <v>11</v>
          </cell>
          <cell r="D59">
            <v>0.3125</v>
          </cell>
          <cell r="E59">
            <v>16</v>
          </cell>
          <cell r="F59">
            <v>1</v>
          </cell>
          <cell r="G59">
            <v>3</v>
          </cell>
          <cell r="H59">
            <v>0.25</v>
          </cell>
          <cell r="I59">
            <v>4</v>
          </cell>
          <cell r="J59">
            <v>4</v>
          </cell>
          <cell r="K59">
            <v>6</v>
          </cell>
          <cell r="L59">
            <v>0.4</v>
          </cell>
          <cell r="M59">
            <v>10</v>
          </cell>
          <cell r="N59">
            <v>4</v>
          </cell>
          <cell r="O59">
            <v>4</v>
          </cell>
          <cell r="P59">
            <v>0.5</v>
          </cell>
          <cell r="Q59">
            <v>8</v>
          </cell>
          <cell r="R59">
            <v>7</v>
          </cell>
          <cell r="S59">
            <v>7</v>
          </cell>
          <cell r="T59">
            <v>0.5</v>
          </cell>
          <cell r="U59">
            <v>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26</v>
          </cell>
          <cell r="C64">
            <v>49</v>
          </cell>
          <cell r="D64">
            <v>0.34666666666666668</v>
          </cell>
          <cell r="E64">
            <v>75</v>
          </cell>
          <cell r="F64">
            <v>23</v>
          </cell>
          <cell r="G64">
            <v>59</v>
          </cell>
          <cell r="H64">
            <v>0.28048780487804881</v>
          </cell>
          <cell r="I64">
            <v>82</v>
          </cell>
          <cell r="J64">
            <v>23</v>
          </cell>
          <cell r="K64">
            <v>50</v>
          </cell>
          <cell r="L64">
            <v>0.31506849315068491</v>
          </cell>
          <cell r="M64">
            <v>73</v>
          </cell>
          <cell r="N64">
            <v>67</v>
          </cell>
          <cell r="O64">
            <v>111</v>
          </cell>
          <cell r="P64">
            <v>0.37640449438202245</v>
          </cell>
          <cell r="Q64">
            <v>178</v>
          </cell>
          <cell r="R64">
            <v>31</v>
          </cell>
          <cell r="S64">
            <v>59</v>
          </cell>
          <cell r="T64">
            <v>0.34444444444444444</v>
          </cell>
          <cell r="U64">
            <v>90</v>
          </cell>
          <cell r="V64">
            <v>498</v>
          </cell>
        </row>
        <row r="65">
          <cell r="A65" t="str">
            <v>02</v>
          </cell>
          <cell r="B65">
            <v>19</v>
          </cell>
          <cell r="C65">
            <v>46</v>
          </cell>
          <cell r="D65">
            <v>0.29230769230769232</v>
          </cell>
          <cell r="E65">
            <v>65</v>
          </cell>
          <cell r="F65">
            <v>16</v>
          </cell>
          <cell r="G65">
            <v>51</v>
          </cell>
          <cell r="H65">
            <v>0.23880597014925373</v>
          </cell>
          <cell r="I65">
            <v>67</v>
          </cell>
          <cell r="J65">
            <v>21</v>
          </cell>
          <cell r="K65">
            <v>60</v>
          </cell>
          <cell r="L65">
            <v>0.25925925925925924</v>
          </cell>
          <cell r="M65">
            <v>81</v>
          </cell>
          <cell r="N65">
            <v>25</v>
          </cell>
          <cell r="O65">
            <v>63</v>
          </cell>
          <cell r="P65">
            <v>0.28409090909090912</v>
          </cell>
          <cell r="Q65">
            <v>88</v>
          </cell>
          <cell r="R65">
            <v>9</v>
          </cell>
          <cell r="S65">
            <v>42</v>
          </cell>
          <cell r="T65">
            <v>0.17647058823529413</v>
          </cell>
          <cell r="U65">
            <v>51</v>
          </cell>
          <cell r="V65">
            <v>352</v>
          </cell>
        </row>
        <row r="66">
          <cell r="A66" t="str">
            <v>03</v>
          </cell>
          <cell r="B66">
            <v>163</v>
          </cell>
          <cell r="C66">
            <v>140</v>
          </cell>
          <cell r="D66">
            <v>0.53795379537953791</v>
          </cell>
          <cell r="E66">
            <v>303</v>
          </cell>
          <cell r="F66">
            <v>170</v>
          </cell>
          <cell r="G66">
            <v>144</v>
          </cell>
          <cell r="H66">
            <v>0.54140127388535031</v>
          </cell>
          <cell r="I66">
            <v>314</v>
          </cell>
          <cell r="J66">
            <v>157</v>
          </cell>
          <cell r="K66">
            <v>145</v>
          </cell>
          <cell r="L66">
            <v>0.51986754966887416</v>
          </cell>
          <cell r="M66">
            <v>302</v>
          </cell>
          <cell r="N66">
            <v>178</v>
          </cell>
          <cell r="O66">
            <v>148</v>
          </cell>
          <cell r="P66">
            <v>0.54601226993865026</v>
          </cell>
          <cell r="Q66">
            <v>326</v>
          </cell>
          <cell r="R66">
            <v>164</v>
          </cell>
          <cell r="S66">
            <v>145</v>
          </cell>
          <cell r="T66">
            <v>0.53074433656957931</v>
          </cell>
          <cell r="U66">
            <v>309</v>
          </cell>
          <cell r="V66">
            <v>1554</v>
          </cell>
        </row>
        <row r="67">
          <cell r="A67" t="str">
            <v>04</v>
          </cell>
          <cell r="B67">
            <v>138</v>
          </cell>
          <cell r="C67">
            <v>262</v>
          </cell>
          <cell r="D67">
            <v>0.34499999999999997</v>
          </cell>
          <cell r="E67">
            <v>400</v>
          </cell>
          <cell r="F67">
            <v>153</v>
          </cell>
          <cell r="G67">
            <v>280</v>
          </cell>
          <cell r="H67">
            <v>0.35334872979214782</v>
          </cell>
          <cell r="I67">
            <v>433</v>
          </cell>
          <cell r="J67">
            <v>166</v>
          </cell>
          <cell r="K67">
            <v>332</v>
          </cell>
          <cell r="L67">
            <v>0.33333333333333331</v>
          </cell>
          <cell r="M67">
            <v>498</v>
          </cell>
          <cell r="N67">
            <v>162</v>
          </cell>
          <cell r="O67">
            <v>294</v>
          </cell>
          <cell r="P67">
            <v>0.35526315789473684</v>
          </cell>
          <cell r="Q67">
            <v>456</v>
          </cell>
          <cell r="R67">
            <v>163</v>
          </cell>
          <cell r="S67">
            <v>284</v>
          </cell>
          <cell r="T67">
            <v>0.36465324384787473</v>
          </cell>
          <cell r="U67">
            <v>447</v>
          </cell>
          <cell r="V67">
            <v>2234</v>
          </cell>
        </row>
        <row r="68">
          <cell r="A68" t="str">
            <v>05</v>
          </cell>
          <cell r="B68">
            <v>82</v>
          </cell>
          <cell r="C68">
            <v>394</v>
          </cell>
          <cell r="D68">
            <v>0.17226890756302521</v>
          </cell>
          <cell r="E68">
            <v>476</v>
          </cell>
          <cell r="F68">
            <v>67</v>
          </cell>
          <cell r="G68">
            <v>342</v>
          </cell>
          <cell r="H68">
            <v>0.16381418092909536</v>
          </cell>
          <cell r="I68">
            <v>409</v>
          </cell>
          <cell r="J68">
            <v>86</v>
          </cell>
          <cell r="K68">
            <v>429</v>
          </cell>
          <cell r="L68">
            <v>0.16699029126213591</v>
          </cell>
          <cell r="M68">
            <v>515</v>
          </cell>
          <cell r="N68">
            <v>93</v>
          </cell>
          <cell r="O68">
            <v>407</v>
          </cell>
          <cell r="P68">
            <v>0.186</v>
          </cell>
          <cell r="Q68">
            <v>500</v>
          </cell>
          <cell r="R68">
            <v>91</v>
          </cell>
          <cell r="S68">
            <v>364</v>
          </cell>
          <cell r="T68">
            <v>0.2</v>
          </cell>
          <cell r="U68">
            <v>455</v>
          </cell>
          <cell r="V68">
            <v>2355</v>
          </cell>
        </row>
        <row r="69">
          <cell r="A69" t="str">
            <v>06</v>
          </cell>
          <cell r="B69">
            <v>35</v>
          </cell>
          <cell r="C69">
            <v>151</v>
          </cell>
          <cell r="D69">
            <v>0.18817204301075269</v>
          </cell>
          <cell r="E69">
            <v>186</v>
          </cell>
          <cell r="F69">
            <v>23</v>
          </cell>
          <cell r="G69">
            <v>123</v>
          </cell>
          <cell r="H69">
            <v>0.15753424657534246</v>
          </cell>
          <cell r="I69">
            <v>146</v>
          </cell>
          <cell r="J69">
            <v>29</v>
          </cell>
          <cell r="K69">
            <v>155</v>
          </cell>
          <cell r="L69">
            <v>0.15760869565217392</v>
          </cell>
          <cell r="M69">
            <v>184</v>
          </cell>
          <cell r="N69">
            <v>25</v>
          </cell>
          <cell r="O69">
            <v>171</v>
          </cell>
          <cell r="P69">
            <v>0.12755102040816327</v>
          </cell>
          <cell r="Q69">
            <v>196</v>
          </cell>
          <cell r="R69">
            <v>23</v>
          </cell>
          <cell r="S69">
            <v>108</v>
          </cell>
          <cell r="T69">
            <v>0.17557251908396945</v>
          </cell>
          <cell r="U69">
            <v>131</v>
          </cell>
          <cell r="V69">
            <v>843</v>
          </cell>
        </row>
        <row r="70">
          <cell r="A70" t="str">
            <v>07</v>
          </cell>
          <cell r="B70">
            <v>62</v>
          </cell>
          <cell r="C70">
            <v>119</v>
          </cell>
          <cell r="D70">
            <v>0.34254143646408841</v>
          </cell>
          <cell r="E70">
            <v>181</v>
          </cell>
          <cell r="F70">
            <v>42</v>
          </cell>
          <cell r="G70">
            <v>101</v>
          </cell>
          <cell r="H70">
            <v>0.2937062937062937</v>
          </cell>
          <cell r="I70">
            <v>143</v>
          </cell>
          <cell r="J70">
            <v>35</v>
          </cell>
          <cell r="K70">
            <v>126</v>
          </cell>
          <cell r="L70">
            <v>0.21739130434782608</v>
          </cell>
          <cell r="M70">
            <v>161</v>
          </cell>
          <cell r="N70">
            <v>41</v>
          </cell>
          <cell r="O70">
            <v>113</v>
          </cell>
          <cell r="P70">
            <v>0.26623376623376621</v>
          </cell>
          <cell r="Q70">
            <v>154</v>
          </cell>
          <cell r="R70">
            <v>20</v>
          </cell>
          <cell r="S70">
            <v>74</v>
          </cell>
          <cell r="T70">
            <v>0.21276595744680851</v>
          </cell>
          <cell r="U70">
            <v>94</v>
          </cell>
          <cell r="V70">
            <v>733</v>
          </cell>
        </row>
        <row r="71">
          <cell r="A71" t="str">
            <v>08</v>
          </cell>
          <cell r="B71">
            <v>12</v>
          </cell>
          <cell r="C71">
            <v>67</v>
          </cell>
          <cell r="D71">
            <v>0.15189873417721519</v>
          </cell>
          <cell r="E71">
            <v>79</v>
          </cell>
          <cell r="F71">
            <v>9</v>
          </cell>
          <cell r="G71">
            <v>46</v>
          </cell>
          <cell r="H71">
            <v>0.16363636363636364</v>
          </cell>
          <cell r="I71">
            <v>55</v>
          </cell>
          <cell r="J71">
            <v>15</v>
          </cell>
          <cell r="K71">
            <v>69</v>
          </cell>
          <cell r="L71">
            <v>0.17857142857142858</v>
          </cell>
          <cell r="M71">
            <v>84</v>
          </cell>
          <cell r="N71">
            <v>9</v>
          </cell>
          <cell r="O71">
            <v>44</v>
          </cell>
          <cell r="P71">
            <v>0.16981132075471697</v>
          </cell>
          <cell r="Q71">
            <v>53</v>
          </cell>
          <cell r="R71">
            <v>23</v>
          </cell>
          <cell r="S71">
            <v>68</v>
          </cell>
          <cell r="T71">
            <v>0.25274725274725274</v>
          </cell>
          <cell r="U71">
            <v>91</v>
          </cell>
          <cell r="V71">
            <v>362</v>
          </cell>
        </row>
        <row r="72">
          <cell r="A72" t="str">
            <v>09</v>
          </cell>
          <cell r="B72">
            <v>52</v>
          </cell>
          <cell r="C72">
            <v>296</v>
          </cell>
          <cell r="D72">
            <v>0.14942528735632185</v>
          </cell>
          <cell r="E72">
            <v>348</v>
          </cell>
          <cell r="F72">
            <v>45</v>
          </cell>
          <cell r="G72">
            <v>296</v>
          </cell>
          <cell r="H72">
            <v>0.13196480938416422</v>
          </cell>
          <cell r="I72">
            <v>341</v>
          </cell>
          <cell r="J72">
            <v>53</v>
          </cell>
          <cell r="K72">
            <v>291</v>
          </cell>
          <cell r="L72">
            <v>0.15406976744186046</v>
          </cell>
          <cell r="M72">
            <v>344</v>
          </cell>
          <cell r="N72">
            <v>51</v>
          </cell>
          <cell r="O72">
            <v>286</v>
          </cell>
          <cell r="P72">
            <v>0.1513353115727003</v>
          </cell>
          <cell r="Q72">
            <v>337</v>
          </cell>
          <cell r="R72">
            <v>36</v>
          </cell>
          <cell r="S72">
            <v>242</v>
          </cell>
          <cell r="T72">
            <v>0.12949640287769784</v>
          </cell>
          <cell r="U72">
            <v>278</v>
          </cell>
          <cell r="V72">
            <v>1648</v>
          </cell>
        </row>
        <row r="73">
          <cell r="A73" t="str">
            <v>10</v>
          </cell>
          <cell r="B73">
            <v>64</v>
          </cell>
          <cell r="C73">
            <v>128</v>
          </cell>
          <cell r="D73">
            <v>0.33333333333333331</v>
          </cell>
          <cell r="E73">
            <v>192</v>
          </cell>
          <cell r="F73">
            <v>54</v>
          </cell>
          <cell r="G73">
            <v>94</v>
          </cell>
          <cell r="H73">
            <v>0.36486486486486486</v>
          </cell>
          <cell r="I73">
            <v>148</v>
          </cell>
          <cell r="J73">
            <v>76</v>
          </cell>
          <cell r="K73">
            <v>119</v>
          </cell>
          <cell r="L73">
            <v>0.38974358974358975</v>
          </cell>
          <cell r="M73">
            <v>195</v>
          </cell>
          <cell r="N73">
            <v>43</v>
          </cell>
          <cell r="O73">
            <v>107</v>
          </cell>
          <cell r="P73">
            <v>0.28666666666666668</v>
          </cell>
          <cell r="Q73">
            <v>150</v>
          </cell>
          <cell r="R73">
            <v>43</v>
          </cell>
          <cell r="S73">
            <v>70</v>
          </cell>
          <cell r="T73">
            <v>0.38053097345132741</v>
          </cell>
          <cell r="U73">
            <v>113</v>
          </cell>
          <cell r="V73">
            <v>798</v>
          </cell>
        </row>
        <row r="74">
          <cell r="A74" t="str">
            <v>11</v>
          </cell>
          <cell r="B74">
            <v>11</v>
          </cell>
          <cell r="C74">
            <v>23</v>
          </cell>
          <cell r="D74">
            <v>0.3235294117647059</v>
          </cell>
          <cell r="E74">
            <v>34</v>
          </cell>
          <cell r="F74">
            <v>15</v>
          </cell>
          <cell r="G74">
            <v>21</v>
          </cell>
          <cell r="H74">
            <v>0.41666666666666669</v>
          </cell>
          <cell r="I74">
            <v>36</v>
          </cell>
          <cell r="J74">
            <v>21</v>
          </cell>
          <cell r="K74">
            <v>28</v>
          </cell>
          <cell r="L74">
            <v>0.42857142857142855</v>
          </cell>
          <cell r="M74">
            <v>49</v>
          </cell>
          <cell r="N74">
            <v>18</v>
          </cell>
          <cell r="O74">
            <v>27</v>
          </cell>
          <cell r="P74">
            <v>0.4</v>
          </cell>
          <cell r="Q74">
            <v>45</v>
          </cell>
          <cell r="R74">
            <v>12</v>
          </cell>
          <cell r="S74">
            <v>29</v>
          </cell>
          <cell r="T74">
            <v>0.29268292682926828</v>
          </cell>
          <cell r="U74">
            <v>41</v>
          </cell>
          <cell r="V74">
            <v>205</v>
          </cell>
        </row>
        <row r="75">
          <cell r="A75" t="str">
            <v>12</v>
          </cell>
          <cell r="B75">
            <v>40</v>
          </cell>
          <cell r="C75">
            <v>74</v>
          </cell>
          <cell r="D75">
            <v>0.35087719298245612</v>
          </cell>
          <cell r="E75">
            <v>114</v>
          </cell>
          <cell r="F75">
            <v>25</v>
          </cell>
          <cell r="G75">
            <v>78</v>
          </cell>
          <cell r="H75">
            <v>0.24271844660194175</v>
          </cell>
          <cell r="I75">
            <v>103</v>
          </cell>
          <cell r="J75">
            <v>47</v>
          </cell>
          <cell r="K75">
            <v>97</v>
          </cell>
          <cell r="L75">
            <v>0.3263888888888889</v>
          </cell>
          <cell r="M75">
            <v>144</v>
          </cell>
          <cell r="N75">
            <v>44</v>
          </cell>
          <cell r="O75">
            <v>72</v>
          </cell>
          <cell r="P75">
            <v>0.37931034482758619</v>
          </cell>
          <cell r="Q75">
            <v>116</v>
          </cell>
          <cell r="R75">
            <v>41</v>
          </cell>
          <cell r="S75">
            <v>62</v>
          </cell>
          <cell r="T75">
            <v>0.39805825242718446</v>
          </cell>
          <cell r="U75">
            <v>103</v>
          </cell>
          <cell r="V75">
            <v>580</v>
          </cell>
        </row>
        <row r="76">
          <cell r="A76" t="str">
            <v>Théologie</v>
          </cell>
          <cell r="C76">
            <v>2</v>
          </cell>
          <cell r="D76">
            <v>0</v>
          </cell>
          <cell r="E76">
            <v>2</v>
          </cell>
          <cell r="G76">
            <v>1</v>
          </cell>
          <cell r="H76">
            <v>0</v>
          </cell>
          <cell r="I76">
            <v>1</v>
          </cell>
          <cell r="L76" t="e">
            <v>#DIV/0!</v>
          </cell>
          <cell r="N76">
            <v>1</v>
          </cell>
          <cell r="O76">
            <v>4</v>
          </cell>
          <cell r="P76">
            <v>0.2</v>
          </cell>
          <cell r="Q76">
            <v>5</v>
          </cell>
          <cell r="S76">
            <v>1</v>
          </cell>
          <cell r="T76">
            <v>0</v>
          </cell>
          <cell r="U76">
            <v>1</v>
          </cell>
          <cell r="V76">
            <v>9</v>
          </cell>
        </row>
        <row r="80">
          <cell r="B80" t="str">
            <v>2009</v>
          </cell>
          <cell r="E80" t="str">
            <v>Total 2009</v>
          </cell>
          <cell r="F80" t="str">
            <v>2010</v>
          </cell>
          <cell r="I80" t="str">
            <v>Total 2010</v>
          </cell>
          <cell r="J80" t="str">
            <v>2011</v>
          </cell>
          <cell r="M80" t="str">
            <v>Total 2011</v>
          </cell>
          <cell r="N80" t="str">
            <v>2012</v>
          </cell>
          <cell r="Q80" t="str">
            <v>Total 2012</v>
          </cell>
          <cell r="R80" t="str">
            <v>2013</v>
          </cell>
          <cell r="U80" t="str">
            <v>Total 2013</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45</v>
          </cell>
          <cell r="C82">
            <v>95</v>
          </cell>
          <cell r="D82">
            <v>0.32142857142857145</v>
          </cell>
          <cell r="E82">
            <v>140</v>
          </cell>
          <cell r="F82">
            <v>39</v>
          </cell>
          <cell r="G82">
            <v>110</v>
          </cell>
          <cell r="H82">
            <v>0.26174496644295303</v>
          </cell>
          <cell r="I82">
            <v>149</v>
          </cell>
          <cell r="J82">
            <v>44</v>
          </cell>
          <cell r="K82">
            <v>110</v>
          </cell>
          <cell r="L82">
            <v>0.2857142857142857</v>
          </cell>
          <cell r="M82">
            <v>154</v>
          </cell>
          <cell r="N82">
            <v>92</v>
          </cell>
          <cell r="O82">
            <v>174</v>
          </cell>
          <cell r="P82">
            <v>0.34586466165413532</v>
          </cell>
          <cell r="Q82">
            <v>266</v>
          </cell>
          <cell r="R82">
            <v>40</v>
          </cell>
          <cell r="S82">
            <v>101</v>
          </cell>
          <cell r="T82">
            <v>0.28368794326241137</v>
          </cell>
          <cell r="U82">
            <v>141</v>
          </cell>
        </row>
        <row r="83">
          <cell r="A83" t="str">
            <v>Lettres</v>
          </cell>
          <cell r="B83">
            <v>295</v>
          </cell>
          <cell r="C83">
            <v>400</v>
          </cell>
          <cell r="D83">
            <v>0.42446043165467628</v>
          </cell>
          <cell r="E83">
            <v>695</v>
          </cell>
          <cell r="F83">
            <v>317</v>
          </cell>
          <cell r="G83">
            <v>411</v>
          </cell>
          <cell r="H83">
            <v>0.43543956043956045</v>
          </cell>
          <cell r="I83">
            <v>728</v>
          </cell>
          <cell r="J83">
            <v>313</v>
          </cell>
          <cell r="K83">
            <v>468</v>
          </cell>
          <cell r="L83">
            <v>0.40076824583866838</v>
          </cell>
          <cell r="M83">
            <v>781</v>
          </cell>
          <cell r="N83">
            <v>361</v>
          </cell>
          <cell r="O83">
            <v>488</v>
          </cell>
          <cell r="P83">
            <v>0.42520612485276799</v>
          </cell>
          <cell r="Q83">
            <v>849</v>
          </cell>
          <cell r="R83">
            <v>320</v>
          </cell>
          <cell r="S83">
            <v>418</v>
          </cell>
          <cell r="T83">
            <v>0.43360433604336046</v>
          </cell>
          <cell r="U83">
            <v>738</v>
          </cell>
        </row>
        <row r="84">
          <cell r="A84" t="str">
            <v>Pharmacie</v>
          </cell>
          <cell r="B84">
            <v>11</v>
          </cell>
          <cell r="C84">
            <v>23</v>
          </cell>
          <cell r="D84">
            <v>0.3235294117647059</v>
          </cell>
          <cell r="E84">
            <v>34</v>
          </cell>
          <cell r="F84">
            <v>15</v>
          </cell>
          <cell r="G84">
            <v>21</v>
          </cell>
          <cell r="H84">
            <v>0.41666666666666669</v>
          </cell>
          <cell r="I84">
            <v>36</v>
          </cell>
          <cell r="J84">
            <v>21</v>
          </cell>
          <cell r="K84">
            <v>28</v>
          </cell>
          <cell r="L84">
            <v>0.42857142857142855</v>
          </cell>
          <cell r="M84">
            <v>49</v>
          </cell>
          <cell r="N84">
            <v>18</v>
          </cell>
          <cell r="O84">
            <v>27</v>
          </cell>
          <cell r="P84">
            <v>0.4</v>
          </cell>
          <cell r="Q84">
            <v>45</v>
          </cell>
          <cell r="R84">
            <v>12</v>
          </cell>
          <cell r="S84">
            <v>29</v>
          </cell>
          <cell r="T84">
            <v>0.29268292682926828</v>
          </cell>
          <cell r="U84">
            <v>41</v>
          </cell>
        </row>
        <row r="85">
          <cell r="A85" t="str">
            <v>Sciences</v>
          </cell>
          <cell r="B85">
            <v>329</v>
          </cell>
          <cell r="C85">
            <v>1118</v>
          </cell>
          <cell r="D85">
            <v>0.22736696613683482</v>
          </cell>
          <cell r="E85">
            <v>1447</v>
          </cell>
          <cell r="F85">
            <v>253</v>
          </cell>
          <cell r="G85">
            <v>1018</v>
          </cell>
          <cell r="H85">
            <v>0.19905586152635721</v>
          </cell>
          <cell r="I85">
            <v>1271</v>
          </cell>
          <cell r="J85">
            <v>329</v>
          </cell>
          <cell r="K85">
            <v>1187</v>
          </cell>
          <cell r="L85">
            <v>0.21701846965699209</v>
          </cell>
          <cell r="M85">
            <v>1516</v>
          </cell>
          <cell r="N85">
            <v>252</v>
          </cell>
          <cell r="O85">
            <v>1050</v>
          </cell>
          <cell r="P85">
            <v>0.19354838709677419</v>
          </cell>
          <cell r="Q85">
            <v>1302</v>
          </cell>
          <cell r="R85">
            <v>272</v>
          </cell>
          <cell r="S85">
            <v>929</v>
          </cell>
          <cell r="T85">
            <v>0.22647793505412156</v>
          </cell>
          <cell r="U85">
            <v>1201</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26</v>
          </cell>
          <cell r="C3">
            <v>25</v>
          </cell>
          <cell r="D3">
            <v>16</v>
          </cell>
          <cell r="E3">
            <v>27</v>
          </cell>
          <cell r="F3">
            <v>19</v>
          </cell>
          <cell r="G3">
            <v>12</v>
          </cell>
          <cell r="H3">
            <v>17</v>
          </cell>
          <cell r="I3">
            <v>18</v>
          </cell>
          <cell r="J3">
            <v>14</v>
          </cell>
          <cell r="K3">
            <v>16</v>
          </cell>
          <cell r="N3" t="str">
            <v>01</v>
          </cell>
          <cell r="O3">
            <v>45</v>
          </cell>
          <cell r="P3">
            <v>40</v>
          </cell>
          <cell r="Q3">
            <v>35</v>
          </cell>
          <cell r="R3">
            <v>44</v>
          </cell>
          <cell r="S3">
            <v>33</v>
          </cell>
          <cell r="T3">
            <v>34</v>
          </cell>
          <cell r="U3">
            <v>37</v>
          </cell>
          <cell r="V3">
            <v>44</v>
          </cell>
          <cell r="W3">
            <v>32</v>
          </cell>
          <cell r="X3">
            <v>33</v>
          </cell>
        </row>
        <row r="4">
          <cell r="A4" t="str">
            <v>02</v>
          </cell>
          <cell r="B4">
            <v>13</v>
          </cell>
          <cell r="C4">
            <v>13</v>
          </cell>
          <cell r="D4">
            <v>15</v>
          </cell>
          <cell r="E4">
            <v>15</v>
          </cell>
          <cell r="F4">
            <v>11</v>
          </cell>
          <cell r="G4">
            <v>15</v>
          </cell>
          <cell r="H4">
            <v>18</v>
          </cell>
          <cell r="I4">
            <v>16</v>
          </cell>
          <cell r="J4">
            <v>14</v>
          </cell>
          <cell r="K4">
            <v>11</v>
          </cell>
          <cell r="N4" t="str">
            <v>02</v>
          </cell>
          <cell r="O4">
            <v>40</v>
          </cell>
          <cell r="P4">
            <v>43</v>
          </cell>
          <cell r="Q4">
            <v>46</v>
          </cell>
          <cell r="R4">
            <v>38</v>
          </cell>
          <cell r="S4">
            <v>52</v>
          </cell>
          <cell r="T4">
            <v>23</v>
          </cell>
          <cell r="U4">
            <v>24</v>
          </cell>
          <cell r="V4">
            <v>26</v>
          </cell>
          <cell r="W4">
            <v>26</v>
          </cell>
          <cell r="X4">
            <v>30</v>
          </cell>
        </row>
        <row r="5">
          <cell r="A5" t="str">
            <v>03</v>
          </cell>
          <cell r="B5">
            <v>4</v>
          </cell>
          <cell r="C5">
            <v>1</v>
          </cell>
          <cell r="D5">
            <v>2</v>
          </cell>
          <cell r="G5">
            <v>3</v>
          </cell>
          <cell r="H5">
            <v>1</v>
          </cell>
          <cell r="I5">
            <v>4</v>
          </cell>
          <cell r="J5">
            <v>2</v>
          </cell>
          <cell r="K5">
            <v>1</v>
          </cell>
          <cell r="N5" t="str">
            <v>03</v>
          </cell>
          <cell r="O5">
            <v>74</v>
          </cell>
          <cell r="P5">
            <v>106</v>
          </cell>
          <cell r="Q5">
            <v>119</v>
          </cell>
          <cell r="R5">
            <v>106</v>
          </cell>
          <cell r="S5">
            <v>112</v>
          </cell>
          <cell r="T5">
            <v>81</v>
          </cell>
          <cell r="U5">
            <v>92</v>
          </cell>
          <cell r="V5">
            <v>88</v>
          </cell>
          <cell r="W5">
            <v>105</v>
          </cell>
          <cell r="X5">
            <v>89</v>
          </cell>
        </row>
        <row r="6">
          <cell r="A6" t="str">
            <v>04</v>
          </cell>
          <cell r="B6">
            <v>2</v>
          </cell>
          <cell r="C6">
            <v>1</v>
          </cell>
          <cell r="D6">
            <v>2</v>
          </cell>
          <cell r="E6">
            <v>2</v>
          </cell>
          <cell r="F6">
            <v>3</v>
          </cell>
          <cell r="G6">
            <v>4</v>
          </cell>
          <cell r="H6">
            <v>1</v>
          </cell>
          <cell r="I6">
            <v>6</v>
          </cell>
          <cell r="J6">
            <v>2</v>
          </cell>
          <cell r="K6">
            <v>5</v>
          </cell>
          <cell r="N6" t="str">
            <v>04</v>
          </cell>
          <cell r="O6">
            <v>55</v>
          </cell>
          <cell r="P6">
            <v>57</v>
          </cell>
          <cell r="Q6">
            <v>69</v>
          </cell>
          <cell r="R6">
            <v>75</v>
          </cell>
          <cell r="S6">
            <v>83</v>
          </cell>
          <cell r="T6">
            <v>95</v>
          </cell>
          <cell r="U6">
            <v>81</v>
          </cell>
          <cell r="V6">
            <v>96</v>
          </cell>
          <cell r="W6">
            <v>87</v>
          </cell>
          <cell r="X6">
            <v>88</v>
          </cell>
        </row>
        <row r="7">
          <cell r="A7" t="str">
            <v>05</v>
          </cell>
          <cell r="B7">
            <v>24</v>
          </cell>
          <cell r="C7">
            <v>21</v>
          </cell>
          <cell r="D7">
            <v>25</v>
          </cell>
          <cell r="E7">
            <v>22</v>
          </cell>
          <cell r="F7">
            <v>24</v>
          </cell>
          <cell r="G7">
            <v>12</v>
          </cell>
          <cell r="H7">
            <v>12</v>
          </cell>
          <cell r="I7">
            <v>14</v>
          </cell>
          <cell r="J7">
            <v>13</v>
          </cell>
          <cell r="K7">
            <v>15</v>
          </cell>
          <cell r="N7" t="str">
            <v>05</v>
          </cell>
          <cell r="O7">
            <v>47</v>
          </cell>
          <cell r="P7">
            <v>37</v>
          </cell>
          <cell r="Q7">
            <v>59</v>
          </cell>
          <cell r="R7">
            <v>48</v>
          </cell>
          <cell r="S7">
            <v>57</v>
          </cell>
          <cell r="T7">
            <v>56</v>
          </cell>
          <cell r="U7">
            <v>45</v>
          </cell>
          <cell r="V7">
            <v>59</v>
          </cell>
          <cell r="W7">
            <v>64</v>
          </cell>
          <cell r="X7">
            <v>63</v>
          </cell>
        </row>
        <row r="8">
          <cell r="A8" t="str">
            <v>06</v>
          </cell>
          <cell r="B8">
            <v>16</v>
          </cell>
          <cell r="C8">
            <v>22</v>
          </cell>
          <cell r="D8">
            <v>21</v>
          </cell>
          <cell r="E8">
            <v>16</v>
          </cell>
          <cell r="F8">
            <v>28</v>
          </cell>
          <cell r="G8">
            <v>11</v>
          </cell>
          <cell r="H8">
            <v>12</v>
          </cell>
          <cell r="I8">
            <v>12</v>
          </cell>
          <cell r="J8">
            <v>13</v>
          </cell>
          <cell r="K8">
            <v>15</v>
          </cell>
          <cell r="N8" t="str">
            <v>06</v>
          </cell>
          <cell r="O8">
            <v>8</v>
          </cell>
          <cell r="P8">
            <v>6</v>
          </cell>
          <cell r="Q8">
            <v>8</v>
          </cell>
          <cell r="R8">
            <v>1</v>
          </cell>
          <cell r="S8">
            <v>11</v>
          </cell>
          <cell r="T8">
            <v>21</v>
          </cell>
          <cell r="U8">
            <v>18</v>
          </cell>
          <cell r="V8">
            <v>17</v>
          </cell>
          <cell r="W8">
            <v>24</v>
          </cell>
          <cell r="X8">
            <v>22</v>
          </cell>
        </row>
        <row r="9">
          <cell r="A9" t="str">
            <v>07</v>
          </cell>
          <cell r="B9">
            <v>5</v>
          </cell>
          <cell r="C9">
            <v>18</v>
          </cell>
          <cell r="D9">
            <v>10</v>
          </cell>
          <cell r="E9">
            <v>15</v>
          </cell>
          <cell r="F9">
            <v>13</v>
          </cell>
          <cell r="G9">
            <v>15</v>
          </cell>
          <cell r="H9">
            <v>14</v>
          </cell>
          <cell r="I9">
            <v>7</v>
          </cell>
          <cell r="J9">
            <v>11</v>
          </cell>
          <cell r="K9">
            <v>14</v>
          </cell>
          <cell r="N9" t="str">
            <v>07</v>
          </cell>
          <cell r="O9">
            <v>20</v>
          </cell>
          <cell r="P9">
            <v>11</v>
          </cell>
          <cell r="Q9">
            <v>10</v>
          </cell>
          <cell r="R9">
            <v>14</v>
          </cell>
          <cell r="S9">
            <v>9</v>
          </cell>
          <cell r="T9">
            <v>19</v>
          </cell>
          <cell r="U9">
            <v>23</v>
          </cell>
          <cell r="V9">
            <v>21</v>
          </cell>
          <cell r="W9">
            <v>16</v>
          </cell>
          <cell r="X9">
            <v>11</v>
          </cell>
        </row>
        <row r="10">
          <cell r="A10" t="str">
            <v>08</v>
          </cell>
          <cell r="C10">
            <v>9</v>
          </cell>
          <cell r="D10">
            <v>5</v>
          </cell>
          <cell r="E10">
            <v>4</v>
          </cell>
          <cell r="F10">
            <v>1</v>
          </cell>
          <cell r="G10">
            <v>5</v>
          </cell>
          <cell r="H10">
            <v>7</v>
          </cell>
          <cell r="I10">
            <v>8</v>
          </cell>
          <cell r="J10">
            <v>5</v>
          </cell>
          <cell r="K10">
            <v>7</v>
          </cell>
          <cell r="N10" t="str">
            <v>08</v>
          </cell>
          <cell r="O10">
            <v>4</v>
          </cell>
          <cell r="P10">
            <v>6</v>
          </cell>
          <cell r="Q10">
            <v>6</v>
          </cell>
          <cell r="R10">
            <v>6</v>
          </cell>
          <cell r="S10">
            <v>6</v>
          </cell>
          <cell r="T10">
            <v>6</v>
          </cell>
          <cell r="U10">
            <v>11</v>
          </cell>
          <cell r="V10">
            <v>10</v>
          </cell>
          <cell r="W10">
            <v>23</v>
          </cell>
          <cell r="X10">
            <v>16</v>
          </cell>
        </row>
        <row r="11">
          <cell r="A11" t="str">
            <v>09</v>
          </cell>
          <cell r="B11">
            <v>11</v>
          </cell>
          <cell r="C11">
            <v>9</v>
          </cell>
          <cell r="D11">
            <v>21</v>
          </cell>
          <cell r="E11">
            <v>14</v>
          </cell>
          <cell r="F11">
            <v>16</v>
          </cell>
          <cell r="G11">
            <v>15</v>
          </cell>
          <cell r="H11">
            <v>19</v>
          </cell>
          <cell r="I11">
            <v>25</v>
          </cell>
          <cell r="J11">
            <v>22</v>
          </cell>
          <cell r="K11">
            <v>19</v>
          </cell>
          <cell r="N11" t="str">
            <v>09</v>
          </cell>
          <cell r="O11">
            <v>32</v>
          </cell>
          <cell r="P11">
            <v>35</v>
          </cell>
          <cell r="Q11">
            <v>38</v>
          </cell>
          <cell r="R11">
            <v>48</v>
          </cell>
          <cell r="S11">
            <v>44</v>
          </cell>
          <cell r="T11">
            <v>46</v>
          </cell>
          <cell r="U11">
            <v>45</v>
          </cell>
          <cell r="V11">
            <v>54</v>
          </cell>
          <cell r="W11">
            <v>56</v>
          </cell>
          <cell r="X11">
            <v>53</v>
          </cell>
        </row>
        <row r="12">
          <cell r="A12" t="str">
            <v>10</v>
          </cell>
          <cell r="C12">
            <v>1</v>
          </cell>
          <cell r="D12">
            <v>2</v>
          </cell>
          <cell r="E12">
            <v>1</v>
          </cell>
          <cell r="F12">
            <v>2</v>
          </cell>
          <cell r="G12">
            <v>5</v>
          </cell>
          <cell r="H12">
            <v>2</v>
          </cell>
          <cell r="I12">
            <v>1</v>
          </cell>
          <cell r="J12">
            <v>5</v>
          </cell>
          <cell r="K12">
            <v>1</v>
          </cell>
          <cell r="N12" t="str">
            <v>10</v>
          </cell>
          <cell r="O12">
            <v>24</v>
          </cell>
          <cell r="P12">
            <v>33</v>
          </cell>
          <cell r="Q12">
            <v>39</v>
          </cell>
          <cell r="R12">
            <v>29</v>
          </cell>
          <cell r="S12">
            <v>34</v>
          </cell>
          <cell r="T12">
            <v>26</v>
          </cell>
          <cell r="U12">
            <v>21</v>
          </cell>
          <cell r="V12">
            <v>28</v>
          </cell>
          <cell r="W12">
            <v>31</v>
          </cell>
          <cell r="X12">
            <v>32</v>
          </cell>
        </row>
        <row r="13">
          <cell r="A13" t="str">
            <v>11</v>
          </cell>
          <cell r="B13">
            <v>28</v>
          </cell>
          <cell r="C13">
            <v>21</v>
          </cell>
          <cell r="D13">
            <v>33</v>
          </cell>
          <cell r="E13">
            <v>39</v>
          </cell>
          <cell r="F13">
            <v>28</v>
          </cell>
          <cell r="G13">
            <v>13</v>
          </cell>
          <cell r="H13">
            <v>17</v>
          </cell>
          <cell r="I13">
            <v>25</v>
          </cell>
          <cell r="J13">
            <v>28</v>
          </cell>
          <cell r="K13">
            <v>16</v>
          </cell>
          <cell r="N13" t="str">
            <v>11</v>
          </cell>
          <cell r="O13">
            <v>25</v>
          </cell>
          <cell r="P13">
            <v>17</v>
          </cell>
          <cell r="Q13">
            <v>28</v>
          </cell>
          <cell r="R13">
            <v>27</v>
          </cell>
          <cell r="S13">
            <v>17</v>
          </cell>
          <cell r="T13">
            <v>26</v>
          </cell>
          <cell r="U13">
            <v>19</v>
          </cell>
          <cell r="V13">
            <v>13</v>
          </cell>
          <cell r="W13">
            <v>23</v>
          </cell>
          <cell r="X13">
            <v>24</v>
          </cell>
        </row>
        <row r="14">
          <cell r="A14" t="str">
            <v>12</v>
          </cell>
          <cell r="B14">
            <v>6</v>
          </cell>
          <cell r="C14">
            <v>8</v>
          </cell>
          <cell r="D14">
            <v>11</v>
          </cell>
          <cell r="E14">
            <v>9</v>
          </cell>
          <cell r="F14">
            <v>17</v>
          </cell>
          <cell r="G14">
            <v>6</v>
          </cell>
          <cell r="H14">
            <v>5</v>
          </cell>
          <cell r="I14">
            <v>9</v>
          </cell>
          <cell r="J14">
            <v>10</v>
          </cell>
          <cell r="K14">
            <v>12</v>
          </cell>
          <cell r="N14" t="str">
            <v>12</v>
          </cell>
          <cell r="O14">
            <v>39</v>
          </cell>
          <cell r="P14">
            <v>32</v>
          </cell>
          <cell r="Q14">
            <v>33</v>
          </cell>
          <cell r="R14">
            <v>34</v>
          </cell>
          <cell r="S14">
            <v>27</v>
          </cell>
          <cell r="T14">
            <v>19</v>
          </cell>
          <cell r="U14">
            <v>30</v>
          </cell>
          <cell r="V14">
            <v>19</v>
          </cell>
          <cell r="W14">
            <v>31</v>
          </cell>
          <cell r="X14">
            <v>24</v>
          </cell>
        </row>
        <row r="15">
          <cell r="A15" t="str">
            <v>13</v>
          </cell>
          <cell r="B15">
            <v>3</v>
          </cell>
          <cell r="C15">
            <v>3</v>
          </cell>
          <cell r="D15">
            <v>3</v>
          </cell>
          <cell r="E15">
            <v>1</v>
          </cell>
          <cell r="F15">
            <v>4</v>
          </cell>
          <cell r="G15">
            <v>2</v>
          </cell>
          <cell r="H15">
            <v>2</v>
          </cell>
          <cell r="J15">
            <v>3</v>
          </cell>
          <cell r="K15">
            <v>2</v>
          </cell>
          <cell r="N15" t="str">
            <v>Théologie</v>
          </cell>
          <cell r="T15">
            <v>2</v>
          </cell>
          <cell r="W15">
            <v>1</v>
          </cell>
          <cell r="X15">
            <v>3</v>
          </cell>
        </row>
        <row r="16">
          <cell r="A16" t="str">
            <v>14</v>
          </cell>
          <cell r="B16">
            <v>11</v>
          </cell>
          <cell r="C16">
            <v>22</v>
          </cell>
          <cell r="D16">
            <v>21</v>
          </cell>
          <cell r="E16">
            <v>13</v>
          </cell>
          <cell r="F16">
            <v>21</v>
          </cell>
          <cell r="G16">
            <v>13</v>
          </cell>
          <cell r="H16">
            <v>13</v>
          </cell>
          <cell r="I16">
            <v>5</v>
          </cell>
          <cell r="J16">
            <v>18</v>
          </cell>
          <cell r="K16">
            <v>13</v>
          </cell>
        </row>
        <row r="17">
          <cell r="A17" t="str">
            <v>15</v>
          </cell>
          <cell r="B17">
            <v>10</v>
          </cell>
          <cell r="C17">
            <v>15</v>
          </cell>
          <cell r="D17">
            <v>13</v>
          </cell>
          <cell r="E17">
            <v>10</v>
          </cell>
          <cell r="F17">
            <v>10</v>
          </cell>
          <cell r="G17">
            <v>7</v>
          </cell>
          <cell r="H17">
            <v>13</v>
          </cell>
          <cell r="I17">
            <v>8</v>
          </cell>
          <cell r="J17">
            <v>3</v>
          </cell>
          <cell r="K17">
            <v>5</v>
          </cell>
        </row>
        <row r="18">
          <cell r="A18" t="str">
            <v>16</v>
          </cell>
          <cell r="B18">
            <v>14</v>
          </cell>
          <cell r="C18">
            <v>10</v>
          </cell>
          <cell r="D18">
            <v>19</v>
          </cell>
          <cell r="E18">
            <v>19</v>
          </cell>
          <cell r="F18">
            <v>19</v>
          </cell>
          <cell r="G18">
            <v>14</v>
          </cell>
          <cell r="H18">
            <v>14</v>
          </cell>
          <cell r="I18">
            <v>11</v>
          </cell>
          <cell r="J18">
            <v>15</v>
          </cell>
          <cell r="K18">
            <v>15</v>
          </cell>
        </row>
        <row r="19">
          <cell r="A19" t="str">
            <v>17</v>
          </cell>
          <cell r="B19">
            <v>1</v>
          </cell>
          <cell r="C19">
            <v>6</v>
          </cell>
          <cell r="D19">
            <v>5</v>
          </cell>
          <cell r="E19">
            <v>4</v>
          </cell>
          <cell r="F19">
            <v>2</v>
          </cell>
          <cell r="G19">
            <v>12</v>
          </cell>
          <cell r="H19">
            <v>4</v>
          </cell>
          <cell r="I19">
            <v>6</v>
          </cell>
          <cell r="J19">
            <v>6</v>
          </cell>
          <cell r="K19">
            <v>7</v>
          </cell>
          <cell r="O19" t="str">
            <v>MCF</v>
          </cell>
          <cell r="T19" t="str">
            <v>PR</v>
          </cell>
        </row>
        <row r="20">
          <cell r="A20" t="str">
            <v>18</v>
          </cell>
          <cell r="B20">
            <v>6</v>
          </cell>
          <cell r="C20">
            <v>12</v>
          </cell>
          <cell r="D20">
            <v>13</v>
          </cell>
          <cell r="E20">
            <v>12</v>
          </cell>
          <cell r="F20">
            <v>13</v>
          </cell>
          <cell r="G20">
            <v>7</v>
          </cell>
          <cell r="H20">
            <v>7</v>
          </cell>
          <cell r="I20">
            <v>16</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15</v>
          </cell>
          <cell r="C21">
            <v>9</v>
          </cell>
          <cell r="D21">
            <v>8</v>
          </cell>
          <cell r="E21">
            <v>14</v>
          </cell>
          <cell r="F21">
            <v>12</v>
          </cell>
          <cell r="G21">
            <v>12</v>
          </cell>
          <cell r="H21">
            <v>5</v>
          </cell>
          <cell r="I21">
            <v>8</v>
          </cell>
          <cell r="J21">
            <v>14</v>
          </cell>
          <cell r="K21">
            <v>17</v>
          </cell>
          <cell r="N21" t="str">
            <v>Droit</v>
          </cell>
          <cell r="O21">
            <v>85</v>
          </cell>
          <cell r="P21">
            <v>83</v>
          </cell>
          <cell r="Q21">
            <v>81</v>
          </cell>
          <cell r="R21">
            <v>82</v>
          </cell>
          <cell r="S21">
            <v>85</v>
          </cell>
          <cell r="T21">
            <v>57</v>
          </cell>
          <cell r="U21">
            <v>61</v>
          </cell>
          <cell r="V21">
            <v>70</v>
          </cell>
          <cell r="W21">
            <v>58</v>
          </cell>
          <cell r="X21">
            <v>63</v>
          </cell>
        </row>
        <row r="22">
          <cell r="A22" t="str">
            <v>20</v>
          </cell>
          <cell r="B22">
            <v>2</v>
          </cell>
          <cell r="C22">
            <v>4</v>
          </cell>
          <cell r="D22">
            <v>2</v>
          </cell>
          <cell r="E22">
            <v>2</v>
          </cell>
          <cell r="F22">
            <v>4</v>
          </cell>
          <cell r="G22">
            <v>6</v>
          </cell>
          <cell r="H22">
            <v>4</v>
          </cell>
          <cell r="I22">
            <v>5</v>
          </cell>
          <cell r="J22">
            <v>6</v>
          </cell>
          <cell r="K22">
            <v>1</v>
          </cell>
          <cell r="N22" t="str">
            <v>Lettres</v>
          </cell>
          <cell r="O22">
            <v>168</v>
          </cell>
          <cell r="P22">
            <v>195</v>
          </cell>
          <cell r="Q22">
            <v>221</v>
          </cell>
          <cell r="R22">
            <v>215</v>
          </cell>
          <cell r="S22">
            <v>222</v>
          </cell>
          <cell r="T22">
            <v>197</v>
          </cell>
          <cell r="U22">
            <v>203</v>
          </cell>
          <cell r="V22">
            <v>203</v>
          </cell>
          <cell r="W22">
            <v>224</v>
          </cell>
          <cell r="X22">
            <v>204</v>
          </cell>
        </row>
        <row r="23">
          <cell r="A23" t="str">
            <v>21</v>
          </cell>
          <cell r="B23">
            <v>2</v>
          </cell>
          <cell r="C23">
            <v>4</v>
          </cell>
          <cell r="D23">
            <v>8</v>
          </cell>
          <cell r="E23">
            <v>3</v>
          </cell>
          <cell r="F23">
            <v>6</v>
          </cell>
          <cell r="G23">
            <v>10</v>
          </cell>
          <cell r="H23">
            <v>6</v>
          </cell>
          <cell r="I23">
            <v>11</v>
          </cell>
          <cell r="J23">
            <v>14</v>
          </cell>
          <cell r="K23">
            <v>9</v>
          </cell>
          <cell r="N23" t="str">
            <v>Sciences</v>
          </cell>
          <cell r="O23">
            <v>135</v>
          </cell>
          <cell r="P23">
            <v>128</v>
          </cell>
          <cell r="Q23">
            <v>160</v>
          </cell>
          <cell r="R23">
            <v>146</v>
          </cell>
          <cell r="S23">
            <v>161</v>
          </cell>
          <cell r="T23">
            <v>174</v>
          </cell>
          <cell r="U23">
            <v>163</v>
          </cell>
          <cell r="V23">
            <v>189</v>
          </cell>
          <cell r="W23">
            <v>214</v>
          </cell>
          <cell r="X23">
            <v>197</v>
          </cell>
        </row>
        <row r="24">
          <cell r="A24" t="str">
            <v>22</v>
          </cell>
          <cell r="B24">
            <v>6</v>
          </cell>
          <cell r="C24">
            <v>5</v>
          </cell>
          <cell r="D24">
            <v>10</v>
          </cell>
          <cell r="E24">
            <v>11</v>
          </cell>
          <cell r="F24">
            <v>20</v>
          </cell>
          <cell r="G24">
            <v>19</v>
          </cell>
          <cell r="H24">
            <v>28</v>
          </cell>
          <cell r="I24">
            <v>18</v>
          </cell>
          <cell r="J24">
            <v>15</v>
          </cell>
          <cell r="K24">
            <v>24</v>
          </cell>
          <cell r="N24" t="str">
            <v>Pharmacie</v>
          </cell>
          <cell r="O24">
            <v>25</v>
          </cell>
          <cell r="P24">
            <v>17</v>
          </cell>
          <cell r="Q24">
            <v>28</v>
          </cell>
          <cell r="R24">
            <v>27</v>
          </cell>
          <cell r="S24">
            <v>17</v>
          </cell>
          <cell r="T24">
            <v>26</v>
          </cell>
          <cell r="U24">
            <v>19</v>
          </cell>
          <cell r="V24">
            <v>13</v>
          </cell>
          <cell r="W24">
            <v>23</v>
          </cell>
          <cell r="X24">
            <v>24</v>
          </cell>
        </row>
        <row r="25">
          <cell r="A25" t="str">
            <v>23</v>
          </cell>
          <cell r="B25">
            <v>7</v>
          </cell>
          <cell r="C25">
            <v>4</v>
          </cell>
          <cell r="D25">
            <v>3</v>
          </cell>
          <cell r="E25">
            <v>9</v>
          </cell>
          <cell r="F25">
            <v>7</v>
          </cell>
          <cell r="G25">
            <v>8</v>
          </cell>
          <cell r="H25">
            <v>9</v>
          </cell>
          <cell r="I25">
            <v>13</v>
          </cell>
          <cell r="J25">
            <v>8</v>
          </cell>
          <cell r="K25">
            <v>4</v>
          </cell>
          <cell r="N25" t="str">
            <v>Total général</v>
          </cell>
          <cell r="O25">
            <v>413</v>
          </cell>
          <cell r="P25">
            <v>423</v>
          </cell>
          <cell r="Q25">
            <v>490</v>
          </cell>
          <cell r="R25">
            <v>470</v>
          </cell>
          <cell r="S25">
            <v>485</v>
          </cell>
          <cell r="T25">
            <v>454</v>
          </cell>
          <cell r="U25">
            <v>446</v>
          </cell>
          <cell r="V25">
            <v>475</v>
          </cell>
          <cell r="W25">
            <v>519</v>
          </cell>
          <cell r="X25">
            <v>488</v>
          </cell>
        </row>
        <row r="26">
          <cell r="A26" t="str">
            <v>24</v>
          </cell>
          <cell r="B26">
            <v>2</v>
          </cell>
          <cell r="C26">
            <v>3</v>
          </cell>
          <cell r="D26">
            <v>1</v>
          </cell>
          <cell r="E26">
            <v>1</v>
          </cell>
          <cell r="G26">
            <v>7</v>
          </cell>
          <cell r="H26">
            <v>4</v>
          </cell>
          <cell r="I26">
            <v>8</v>
          </cell>
          <cell r="J26">
            <v>1</v>
          </cell>
          <cell r="K26">
            <v>4</v>
          </cell>
        </row>
        <row r="27">
          <cell r="A27" t="str">
            <v>25</v>
          </cell>
          <cell r="B27">
            <v>9</v>
          </cell>
          <cell r="C27">
            <v>6</v>
          </cell>
          <cell r="D27">
            <v>14</v>
          </cell>
          <cell r="E27">
            <v>13</v>
          </cell>
          <cell r="F27">
            <v>10</v>
          </cell>
          <cell r="G27">
            <v>18</v>
          </cell>
          <cell r="H27">
            <v>9</v>
          </cell>
          <cell r="I27">
            <v>20</v>
          </cell>
          <cell r="J27">
            <v>24</v>
          </cell>
          <cell r="K27">
            <v>22</v>
          </cell>
        </row>
        <row r="28">
          <cell r="A28" t="str">
            <v>26</v>
          </cell>
          <cell r="B28">
            <v>15</v>
          </cell>
          <cell r="C28">
            <v>11</v>
          </cell>
          <cell r="D28">
            <v>12</v>
          </cell>
          <cell r="E28">
            <v>9</v>
          </cell>
          <cell r="F28">
            <v>20</v>
          </cell>
          <cell r="G28">
            <v>18</v>
          </cell>
          <cell r="H28">
            <v>12</v>
          </cell>
          <cell r="I28">
            <v>16</v>
          </cell>
          <cell r="J28">
            <v>15</v>
          </cell>
          <cell r="K28">
            <v>19</v>
          </cell>
        </row>
        <row r="29">
          <cell r="A29" t="str">
            <v>27</v>
          </cell>
          <cell r="B29">
            <v>23</v>
          </cell>
          <cell r="C29">
            <v>20</v>
          </cell>
          <cell r="D29">
            <v>33</v>
          </cell>
          <cell r="E29">
            <v>26</v>
          </cell>
          <cell r="F29">
            <v>27</v>
          </cell>
          <cell r="G29">
            <v>20</v>
          </cell>
          <cell r="H29">
            <v>24</v>
          </cell>
          <cell r="I29">
            <v>23</v>
          </cell>
          <cell r="J29">
            <v>25</v>
          </cell>
          <cell r="K29">
            <v>22</v>
          </cell>
        </row>
        <row r="30">
          <cell r="A30" t="str">
            <v>28</v>
          </cell>
          <cell r="B30">
            <v>4</v>
          </cell>
          <cell r="C30">
            <v>3</v>
          </cell>
          <cell r="D30">
            <v>6</v>
          </cell>
          <cell r="E30">
            <v>1</v>
          </cell>
          <cell r="F30">
            <v>7</v>
          </cell>
          <cell r="G30">
            <v>10</v>
          </cell>
          <cell r="H30">
            <v>8</v>
          </cell>
          <cell r="I30">
            <v>11</v>
          </cell>
          <cell r="J30">
            <v>11</v>
          </cell>
          <cell r="K30">
            <v>10</v>
          </cell>
        </row>
        <row r="31">
          <cell r="A31" t="str">
            <v>29</v>
          </cell>
          <cell r="B31">
            <v>2</v>
          </cell>
          <cell r="C31">
            <v>1</v>
          </cell>
          <cell r="D31">
            <v>1</v>
          </cell>
          <cell r="F31">
            <v>2</v>
          </cell>
          <cell r="G31">
            <v>4</v>
          </cell>
          <cell r="H31">
            <v>5</v>
          </cell>
          <cell r="I31">
            <v>4</v>
          </cell>
          <cell r="J31">
            <v>8</v>
          </cell>
          <cell r="K31">
            <v>8</v>
          </cell>
        </row>
        <row r="32">
          <cell r="A32" t="str">
            <v>30</v>
          </cell>
          <cell r="B32">
            <v>2</v>
          </cell>
          <cell r="C32">
            <v>2</v>
          </cell>
          <cell r="D32">
            <v>1</v>
          </cell>
          <cell r="F32">
            <v>2</v>
          </cell>
          <cell r="G32">
            <v>7</v>
          </cell>
          <cell r="H32">
            <v>5</v>
          </cell>
          <cell r="I32">
            <v>2</v>
          </cell>
          <cell r="J32">
            <v>5</v>
          </cell>
          <cell r="K32">
            <v>4</v>
          </cell>
        </row>
        <row r="33">
          <cell r="A33" t="str">
            <v>31</v>
          </cell>
          <cell r="B33">
            <v>10</v>
          </cell>
          <cell r="C33">
            <v>1</v>
          </cell>
          <cell r="D33">
            <v>2</v>
          </cell>
          <cell r="E33">
            <v>5</v>
          </cell>
          <cell r="F33">
            <v>1</v>
          </cell>
          <cell r="G33">
            <v>7</v>
          </cell>
          <cell r="H33">
            <v>7</v>
          </cell>
          <cell r="I33">
            <v>10</v>
          </cell>
          <cell r="J33">
            <v>6</v>
          </cell>
          <cell r="K33">
            <v>5</v>
          </cell>
        </row>
        <row r="34">
          <cell r="A34" t="str">
            <v>32</v>
          </cell>
          <cell r="B34">
            <v>9</v>
          </cell>
          <cell r="C34">
            <v>6</v>
          </cell>
          <cell r="D34">
            <v>5</v>
          </cell>
          <cell r="E34">
            <v>6</v>
          </cell>
          <cell r="F34">
            <v>5</v>
          </cell>
          <cell r="G34">
            <v>6</v>
          </cell>
          <cell r="H34">
            <v>8</v>
          </cell>
          <cell r="I34">
            <v>6</v>
          </cell>
          <cell r="J34">
            <v>5</v>
          </cell>
          <cell r="K34">
            <v>2</v>
          </cell>
        </row>
        <row r="35">
          <cell r="A35" t="str">
            <v>33</v>
          </cell>
          <cell r="B35">
            <v>1</v>
          </cell>
          <cell r="C35">
            <v>4</v>
          </cell>
          <cell r="D35">
            <v>3</v>
          </cell>
          <cell r="E35">
            <v>3</v>
          </cell>
          <cell r="F35">
            <v>3</v>
          </cell>
          <cell r="G35">
            <v>6</v>
          </cell>
          <cell r="H35">
            <v>8</v>
          </cell>
          <cell r="I35">
            <v>5</v>
          </cell>
          <cell r="J35">
            <v>5</v>
          </cell>
          <cell r="K35">
            <v>4</v>
          </cell>
        </row>
        <row r="36">
          <cell r="A36" t="str">
            <v>34</v>
          </cell>
          <cell r="E36">
            <v>1</v>
          </cell>
          <cell r="G36">
            <v>1</v>
          </cell>
          <cell r="J36">
            <v>2</v>
          </cell>
        </row>
        <row r="37">
          <cell r="A37" t="str">
            <v>35</v>
          </cell>
          <cell r="B37">
            <v>4</v>
          </cell>
          <cell r="C37">
            <v>3</v>
          </cell>
          <cell r="D37">
            <v>2</v>
          </cell>
          <cell r="E37">
            <v>3</v>
          </cell>
          <cell r="F37">
            <v>2</v>
          </cell>
          <cell r="G37">
            <v>1</v>
          </cell>
          <cell r="H37">
            <v>7</v>
          </cell>
          <cell r="I37">
            <v>5</v>
          </cell>
          <cell r="J37">
            <v>14</v>
          </cell>
          <cell r="K37">
            <v>7</v>
          </cell>
        </row>
        <row r="38">
          <cell r="A38" t="str">
            <v>36</v>
          </cell>
          <cell r="C38">
            <v>3</v>
          </cell>
          <cell r="D38">
            <v>4</v>
          </cell>
          <cell r="E38">
            <v>2</v>
          </cell>
          <cell r="F38">
            <v>1</v>
          </cell>
          <cell r="G38">
            <v>3</v>
          </cell>
          <cell r="H38">
            <v>4</v>
          </cell>
          <cell r="I38">
            <v>4</v>
          </cell>
          <cell r="J38">
            <v>5</v>
          </cell>
          <cell r="K38">
            <v>6</v>
          </cell>
        </row>
        <row r="39">
          <cell r="A39" t="str">
            <v>37</v>
          </cell>
          <cell r="F39">
            <v>3</v>
          </cell>
          <cell r="G39">
            <v>1</v>
          </cell>
          <cell r="I39">
            <v>1</v>
          </cell>
          <cell r="J39">
            <v>2</v>
          </cell>
          <cell r="K39">
            <v>3</v>
          </cell>
        </row>
        <row r="40">
          <cell r="A40" t="str">
            <v>60</v>
          </cell>
          <cell r="B40">
            <v>11</v>
          </cell>
          <cell r="C40">
            <v>16</v>
          </cell>
          <cell r="D40">
            <v>15</v>
          </cell>
          <cell r="E40">
            <v>23</v>
          </cell>
          <cell r="F40">
            <v>14</v>
          </cell>
          <cell r="G40">
            <v>18</v>
          </cell>
          <cell r="H40">
            <v>19</v>
          </cell>
          <cell r="I40">
            <v>17</v>
          </cell>
          <cell r="J40">
            <v>18</v>
          </cell>
          <cell r="K40">
            <v>25</v>
          </cell>
        </row>
        <row r="41">
          <cell r="A41" t="str">
            <v>61</v>
          </cell>
          <cell r="B41">
            <v>7</v>
          </cell>
          <cell r="C41">
            <v>6</v>
          </cell>
          <cell r="D41">
            <v>9</v>
          </cell>
          <cell r="E41">
            <v>9</v>
          </cell>
          <cell r="F41">
            <v>12</v>
          </cell>
          <cell r="G41">
            <v>12</v>
          </cell>
          <cell r="H41">
            <v>6</v>
          </cell>
          <cell r="I41">
            <v>8</v>
          </cell>
          <cell r="J41">
            <v>11</v>
          </cell>
          <cell r="K41">
            <v>13</v>
          </cell>
        </row>
        <row r="42">
          <cell r="A42" t="str">
            <v>62</v>
          </cell>
          <cell r="B42">
            <v>4</v>
          </cell>
          <cell r="C42">
            <v>8</v>
          </cell>
          <cell r="D42">
            <v>7</v>
          </cell>
          <cell r="E42">
            <v>8</v>
          </cell>
          <cell r="F42">
            <v>6</v>
          </cell>
          <cell r="G42">
            <v>11</v>
          </cell>
          <cell r="H42">
            <v>12</v>
          </cell>
          <cell r="I42">
            <v>16</v>
          </cell>
          <cell r="J42">
            <v>7</v>
          </cell>
          <cell r="K42">
            <v>8</v>
          </cell>
        </row>
        <row r="43">
          <cell r="A43" t="str">
            <v>63</v>
          </cell>
          <cell r="B43">
            <v>10</v>
          </cell>
          <cell r="C43">
            <v>5</v>
          </cell>
          <cell r="D43">
            <v>7</v>
          </cell>
          <cell r="E43">
            <v>8</v>
          </cell>
          <cell r="F43">
            <v>12</v>
          </cell>
          <cell r="G43">
            <v>5</v>
          </cell>
          <cell r="H43">
            <v>8</v>
          </cell>
          <cell r="I43">
            <v>13</v>
          </cell>
          <cell r="J43">
            <v>20</v>
          </cell>
          <cell r="K43">
            <v>7</v>
          </cell>
        </row>
        <row r="44">
          <cell r="A44" t="str">
            <v>64</v>
          </cell>
          <cell r="B44">
            <v>6</v>
          </cell>
          <cell r="C44">
            <v>9</v>
          </cell>
          <cell r="D44">
            <v>15</v>
          </cell>
          <cell r="E44">
            <v>11</v>
          </cell>
          <cell r="F44">
            <v>9</v>
          </cell>
          <cell r="G44">
            <v>9</v>
          </cell>
          <cell r="H44">
            <v>4</v>
          </cell>
          <cell r="I44">
            <v>9</v>
          </cell>
          <cell r="J44">
            <v>8</v>
          </cell>
          <cell r="K44">
            <v>12</v>
          </cell>
        </row>
        <row r="45">
          <cell r="A45" t="str">
            <v>65</v>
          </cell>
          <cell r="B45">
            <v>8</v>
          </cell>
          <cell r="C45">
            <v>7</v>
          </cell>
          <cell r="D45">
            <v>9</v>
          </cell>
          <cell r="E45">
            <v>6</v>
          </cell>
          <cell r="F45">
            <v>7</v>
          </cell>
          <cell r="G45">
            <v>8</v>
          </cell>
          <cell r="H45">
            <v>5</v>
          </cell>
          <cell r="I45">
            <v>4</v>
          </cell>
          <cell r="J45">
            <v>9</v>
          </cell>
          <cell r="K45">
            <v>7</v>
          </cell>
        </row>
        <row r="46">
          <cell r="A46" t="str">
            <v>66</v>
          </cell>
          <cell r="B46">
            <v>2</v>
          </cell>
          <cell r="C46">
            <v>7</v>
          </cell>
          <cell r="D46">
            <v>4</v>
          </cell>
          <cell r="E46">
            <v>3</v>
          </cell>
          <cell r="F46">
            <v>6</v>
          </cell>
          <cell r="H46">
            <v>7</v>
          </cell>
          <cell r="I46">
            <v>3</v>
          </cell>
          <cell r="J46">
            <v>7</v>
          </cell>
          <cell r="K46">
            <v>2</v>
          </cell>
        </row>
        <row r="47">
          <cell r="A47" t="str">
            <v>67</v>
          </cell>
          <cell r="B47">
            <v>5</v>
          </cell>
          <cell r="C47">
            <v>1</v>
          </cell>
          <cell r="D47">
            <v>5</v>
          </cell>
          <cell r="E47">
            <v>3</v>
          </cell>
          <cell r="F47">
            <v>4</v>
          </cell>
          <cell r="G47">
            <v>3</v>
          </cell>
          <cell r="H47">
            <v>2</v>
          </cell>
          <cell r="I47">
            <v>5</v>
          </cell>
          <cell r="J47">
            <v>2</v>
          </cell>
          <cell r="K47">
            <v>4</v>
          </cell>
        </row>
        <row r="48">
          <cell r="A48" t="str">
            <v>68</v>
          </cell>
          <cell r="B48">
            <v>2</v>
          </cell>
          <cell r="C48">
            <v>7</v>
          </cell>
          <cell r="D48">
            <v>4</v>
          </cell>
          <cell r="E48">
            <v>5</v>
          </cell>
          <cell r="F48">
            <v>5</v>
          </cell>
          <cell r="G48">
            <v>5</v>
          </cell>
          <cell r="H48">
            <v>3</v>
          </cell>
          <cell r="I48">
            <v>5</v>
          </cell>
          <cell r="J48">
            <v>2</v>
          </cell>
          <cell r="K48">
            <v>2</v>
          </cell>
        </row>
        <row r="49">
          <cell r="A49" t="str">
            <v>69</v>
          </cell>
          <cell r="B49">
            <v>1</v>
          </cell>
          <cell r="C49">
            <v>2</v>
          </cell>
          <cell r="D49">
            <v>2</v>
          </cell>
          <cell r="E49">
            <v>1</v>
          </cell>
          <cell r="F49">
            <v>3</v>
          </cell>
          <cell r="G49">
            <v>1</v>
          </cell>
          <cell r="I49">
            <v>2</v>
          </cell>
          <cell r="J49">
            <v>3</v>
          </cell>
          <cell r="K49">
            <v>5</v>
          </cell>
        </row>
        <row r="50">
          <cell r="A50" t="str">
            <v>70</v>
          </cell>
          <cell r="B50">
            <v>13</v>
          </cell>
          <cell r="C50">
            <v>14</v>
          </cell>
          <cell r="D50">
            <v>11</v>
          </cell>
          <cell r="E50">
            <v>12</v>
          </cell>
          <cell r="F50">
            <v>13</v>
          </cell>
          <cell r="G50">
            <v>6</v>
          </cell>
          <cell r="H50">
            <v>10</v>
          </cell>
          <cell r="I50">
            <v>9</v>
          </cell>
          <cell r="J50">
            <v>14</v>
          </cell>
          <cell r="K50">
            <v>7</v>
          </cell>
        </row>
        <row r="51">
          <cell r="A51" t="str">
            <v>71</v>
          </cell>
          <cell r="B51">
            <v>20</v>
          </cell>
          <cell r="C51">
            <v>15</v>
          </cell>
          <cell r="D51">
            <v>9</v>
          </cell>
          <cell r="E51">
            <v>15</v>
          </cell>
          <cell r="F51">
            <v>9</v>
          </cell>
          <cell r="G51">
            <v>6</v>
          </cell>
          <cell r="H51">
            <v>14</v>
          </cell>
          <cell r="I51">
            <v>5</v>
          </cell>
          <cell r="J51">
            <v>7</v>
          </cell>
          <cell r="K51">
            <v>10</v>
          </cell>
        </row>
        <row r="52">
          <cell r="A52" t="str">
            <v>72</v>
          </cell>
          <cell r="B52">
            <v>1</v>
          </cell>
          <cell r="C52">
            <v>1</v>
          </cell>
          <cell r="D52">
            <v>1</v>
          </cell>
          <cell r="F52">
            <v>1</v>
          </cell>
          <cell r="H52">
            <v>1</v>
          </cell>
          <cell r="J52">
            <v>3</v>
          </cell>
          <cell r="K52">
            <v>1</v>
          </cell>
        </row>
        <row r="53">
          <cell r="A53" t="str">
            <v>73</v>
          </cell>
          <cell r="D53">
            <v>2</v>
          </cell>
          <cell r="F53">
            <v>1</v>
          </cell>
          <cell r="G53">
            <v>2</v>
          </cell>
          <cell r="H53">
            <v>4</v>
          </cell>
          <cell r="I53">
            <v>1</v>
          </cell>
          <cell r="J53">
            <v>3</v>
          </cell>
        </row>
        <row r="54">
          <cell r="A54" t="str">
            <v>74</v>
          </cell>
          <cell r="B54">
            <v>5</v>
          </cell>
          <cell r="C54">
            <v>2</v>
          </cell>
          <cell r="D54">
            <v>10</v>
          </cell>
          <cell r="E54">
            <v>7</v>
          </cell>
          <cell r="F54">
            <v>3</v>
          </cell>
          <cell r="G54">
            <v>5</v>
          </cell>
          <cell r="H54">
            <v>1</v>
          </cell>
          <cell r="I54">
            <v>4</v>
          </cell>
          <cell r="J54">
            <v>4</v>
          </cell>
          <cell r="K54">
            <v>6</v>
          </cell>
        </row>
        <row r="55">
          <cell r="A55" t="str">
            <v>76</v>
          </cell>
          <cell r="G55">
            <v>2</v>
          </cell>
          <cell r="K55">
            <v>2</v>
          </cell>
        </row>
        <row r="56">
          <cell r="A56" t="str">
            <v>77</v>
          </cell>
          <cell r="J56">
            <v>1</v>
          </cell>
          <cell r="K56">
            <v>1</v>
          </cell>
        </row>
        <row r="57">
          <cell r="A57" t="str">
            <v>85</v>
          </cell>
          <cell r="B57">
            <v>8</v>
          </cell>
          <cell r="C57">
            <v>8</v>
          </cell>
          <cell r="D57">
            <v>13</v>
          </cell>
          <cell r="E57">
            <v>9</v>
          </cell>
          <cell r="F57">
            <v>8</v>
          </cell>
          <cell r="G57">
            <v>10</v>
          </cell>
          <cell r="H57">
            <v>6</v>
          </cell>
          <cell r="I57">
            <v>3</v>
          </cell>
          <cell r="J57">
            <v>6</v>
          </cell>
          <cell r="K57">
            <v>6</v>
          </cell>
        </row>
        <row r="58">
          <cell r="A58" t="str">
            <v>86</v>
          </cell>
          <cell r="B58">
            <v>7</v>
          </cell>
          <cell r="C58">
            <v>3</v>
          </cell>
          <cell r="D58">
            <v>9</v>
          </cell>
          <cell r="E58">
            <v>8</v>
          </cell>
          <cell r="F58">
            <v>4</v>
          </cell>
          <cell r="G58">
            <v>8</v>
          </cell>
          <cell r="H58">
            <v>7</v>
          </cell>
          <cell r="I58">
            <v>6</v>
          </cell>
          <cell r="J58">
            <v>6</v>
          </cell>
          <cell r="K58">
            <v>14</v>
          </cell>
        </row>
        <row r="59">
          <cell r="A59" t="str">
            <v>87</v>
          </cell>
          <cell r="B59">
            <v>10</v>
          </cell>
          <cell r="C59">
            <v>6</v>
          </cell>
          <cell r="D59">
            <v>6</v>
          </cell>
          <cell r="E59">
            <v>10</v>
          </cell>
          <cell r="F59">
            <v>5</v>
          </cell>
          <cell r="G59">
            <v>8</v>
          </cell>
          <cell r="H59">
            <v>6</v>
          </cell>
          <cell r="I59">
            <v>4</v>
          </cell>
          <cell r="J59">
            <v>11</v>
          </cell>
          <cell r="K59">
            <v>4</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116</v>
          </cell>
          <cell r="C3">
            <v>109</v>
          </cell>
          <cell r="D3">
            <v>0.51555555555555554</v>
          </cell>
          <cell r="E3">
            <v>225</v>
          </cell>
          <cell r="F3">
            <v>110</v>
          </cell>
          <cell r="G3">
            <v>92</v>
          </cell>
          <cell r="H3">
            <v>0.54455445544554459</v>
          </cell>
          <cell r="I3">
            <v>202</v>
          </cell>
          <cell r="J3">
            <v>148</v>
          </cell>
          <cell r="K3">
            <v>104</v>
          </cell>
          <cell r="L3">
            <v>0.58730158730158732</v>
          </cell>
          <cell r="M3">
            <v>252</v>
          </cell>
          <cell r="N3">
            <v>127</v>
          </cell>
          <cell r="O3">
            <v>107</v>
          </cell>
          <cell r="P3">
            <v>0.54273504273504269</v>
          </cell>
          <cell r="Q3">
            <v>234</v>
          </cell>
          <cell r="R3">
            <v>102</v>
          </cell>
          <cell r="S3">
            <v>81</v>
          </cell>
          <cell r="T3">
            <v>0.55737704918032782</v>
          </cell>
          <cell r="U3">
            <v>183</v>
          </cell>
        </row>
        <row r="4">
          <cell r="A4" t="str">
            <v>02</v>
          </cell>
          <cell r="B4">
            <v>44</v>
          </cell>
          <cell r="C4">
            <v>67</v>
          </cell>
          <cell r="D4">
            <v>0.3963963963963964</v>
          </cell>
          <cell r="E4">
            <v>111</v>
          </cell>
          <cell r="F4">
            <v>57</v>
          </cell>
          <cell r="G4">
            <v>64</v>
          </cell>
          <cell r="H4">
            <v>0.47107438016528924</v>
          </cell>
          <cell r="I4">
            <v>121</v>
          </cell>
          <cell r="J4">
            <v>75</v>
          </cell>
          <cell r="K4">
            <v>69</v>
          </cell>
          <cell r="L4">
            <v>0.52083333333333337</v>
          </cell>
          <cell r="M4">
            <v>144</v>
          </cell>
          <cell r="N4">
            <v>48</v>
          </cell>
          <cell r="O4">
            <v>63</v>
          </cell>
          <cell r="P4">
            <v>0.43243243243243246</v>
          </cell>
          <cell r="Q4">
            <v>111</v>
          </cell>
          <cell r="R4">
            <v>60</v>
          </cell>
          <cell r="S4">
            <v>69</v>
          </cell>
          <cell r="T4">
            <v>0.46511627906976744</v>
          </cell>
          <cell r="U4">
            <v>129</v>
          </cell>
        </row>
        <row r="5">
          <cell r="A5" t="str">
            <v>03</v>
          </cell>
          <cell r="B5">
            <v>29</v>
          </cell>
          <cell r="C5">
            <v>40</v>
          </cell>
          <cell r="D5">
            <v>0.42028985507246375</v>
          </cell>
          <cell r="E5">
            <v>69</v>
          </cell>
          <cell r="F5">
            <v>23</v>
          </cell>
          <cell r="G5">
            <v>38</v>
          </cell>
          <cell r="H5">
            <v>0.37704918032786883</v>
          </cell>
          <cell r="I5">
            <v>61</v>
          </cell>
          <cell r="J5">
            <v>24</v>
          </cell>
          <cell r="K5">
            <v>40</v>
          </cell>
          <cell r="L5">
            <v>0.375</v>
          </cell>
          <cell r="M5">
            <v>64</v>
          </cell>
          <cell r="N5">
            <v>20</v>
          </cell>
          <cell r="O5">
            <v>41</v>
          </cell>
          <cell r="P5">
            <v>0.32786885245901637</v>
          </cell>
          <cell r="Q5">
            <v>61</v>
          </cell>
          <cell r="R5">
            <v>28</v>
          </cell>
          <cell r="S5">
            <v>37</v>
          </cell>
          <cell r="T5">
            <v>0.43076923076923079</v>
          </cell>
          <cell r="U5">
            <v>65</v>
          </cell>
        </row>
        <row r="6">
          <cell r="A6" t="str">
            <v>04</v>
          </cell>
          <cell r="B6">
            <v>106</v>
          </cell>
          <cell r="C6">
            <v>137</v>
          </cell>
          <cell r="D6">
            <v>0.43621399176954734</v>
          </cell>
          <cell r="E6">
            <v>243</v>
          </cell>
          <cell r="F6">
            <v>108</v>
          </cell>
          <cell r="G6">
            <v>124</v>
          </cell>
          <cell r="H6">
            <v>0.46551724137931033</v>
          </cell>
          <cell r="I6">
            <v>232</v>
          </cell>
          <cell r="J6">
            <v>122</v>
          </cell>
          <cell r="K6">
            <v>111</v>
          </cell>
          <cell r="L6">
            <v>0.52360515021459231</v>
          </cell>
          <cell r="M6">
            <v>233</v>
          </cell>
          <cell r="N6">
            <v>145</v>
          </cell>
          <cell r="O6">
            <v>164</v>
          </cell>
          <cell r="P6">
            <v>0.46925566343042069</v>
          </cell>
          <cell r="Q6">
            <v>309</v>
          </cell>
          <cell r="R6">
            <v>148</v>
          </cell>
          <cell r="S6">
            <v>152</v>
          </cell>
          <cell r="T6">
            <v>0.49333333333333335</v>
          </cell>
          <cell r="U6">
            <v>300</v>
          </cell>
        </row>
        <row r="7">
          <cell r="A7" t="str">
            <v>05</v>
          </cell>
          <cell r="B7">
            <v>122</v>
          </cell>
          <cell r="C7">
            <v>164</v>
          </cell>
          <cell r="D7">
            <v>0.42657342657342656</v>
          </cell>
          <cell r="E7">
            <v>286</v>
          </cell>
          <cell r="F7">
            <v>129</v>
          </cell>
          <cell r="G7">
            <v>138</v>
          </cell>
          <cell r="H7">
            <v>0.48314606741573035</v>
          </cell>
          <cell r="I7">
            <v>267</v>
          </cell>
          <cell r="J7">
            <v>154</v>
          </cell>
          <cell r="K7">
            <v>174</v>
          </cell>
          <cell r="L7">
            <v>0.46951219512195119</v>
          </cell>
          <cell r="M7">
            <v>328</v>
          </cell>
          <cell r="N7">
            <v>129</v>
          </cell>
          <cell r="O7">
            <v>180</v>
          </cell>
          <cell r="P7">
            <v>0.41747572815533979</v>
          </cell>
          <cell r="Q7">
            <v>309</v>
          </cell>
          <cell r="R7">
            <v>162</v>
          </cell>
          <cell r="S7">
            <v>233</v>
          </cell>
          <cell r="T7">
            <v>0.41012658227848103</v>
          </cell>
          <cell r="U7">
            <v>395</v>
          </cell>
        </row>
        <row r="8">
          <cell r="A8" t="str">
            <v>06</v>
          </cell>
          <cell r="B8">
            <v>171</v>
          </cell>
          <cell r="C8">
            <v>145</v>
          </cell>
          <cell r="D8">
            <v>0.54113924050632911</v>
          </cell>
          <cell r="E8">
            <v>316</v>
          </cell>
          <cell r="F8">
            <v>183</v>
          </cell>
          <cell r="G8">
            <v>171</v>
          </cell>
          <cell r="H8">
            <v>0.51694915254237284</v>
          </cell>
          <cell r="I8">
            <v>354</v>
          </cell>
          <cell r="J8">
            <v>205</v>
          </cell>
          <cell r="K8">
            <v>204</v>
          </cell>
          <cell r="L8">
            <v>0.5012224938875306</v>
          </cell>
          <cell r="M8">
            <v>409</v>
          </cell>
          <cell r="N8">
            <v>162</v>
          </cell>
          <cell r="O8">
            <v>163</v>
          </cell>
          <cell r="P8">
            <v>0.49846153846153846</v>
          </cell>
          <cell r="Q8">
            <v>325</v>
          </cell>
          <cell r="R8">
            <v>206</v>
          </cell>
          <cell r="S8">
            <v>212</v>
          </cell>
          <cell r="T8">
            <v>0.49282296650717705</v>
          </cell>
          <cell r="U8">
            <v>418</v>
          </cell>
        </row>
        <row r="9">
          <cell r="A9" t="str">
            <v>07</v>
          </cell>
          <cell r="B9">
            <v>264</v>
          </cell>
          <cell r="C9">
            <v>128</v>
          </cell>
          <cell r="D9">
            <v>0.67346938775510201</v>
          </cell>
          <cell r="E9">
            <v>392</v>
          </cell>
          <cell r="F9">
            <v>253</v>
          </cell>
          <cell r="G9">
            <v>106</v>
          </cell>
          <cell r="H9">
            <v>0.70473537604456826</v>
          </cell>
          <cell r="I9">
            <v>359</v>
          </cell>
          <cell r="J9">
            <v>267</v>
          </cell>
          <cell r="K9">
            <v>102</v>
          </cell>
          <cell r="L9">
            <v>0.72357723577235777</v>
          </cell>
          <cell r="M9">
            <v>369</v>
          </cell>
          <cell r="N9">
            <v>342</v>
          </cell>
          <cell r="O9">
            <v>121</v>
          </cell>
          <cell r="P9">
            <v>0.73866090712742982</v>
          </cell>
          <cell r="Q9">
            <v>463</v>
          </cell>
          <cell r="R9">
            <v>389</v>
          </cell>
          <cell r="S9">
            <v>126</v>
          </cell>
          <cell r="T9">
            <v>0.75533980582524274</v>
          </cell>
          <cell r="U9">
            <v>515</v>
          </cell>
        </row>
        <row r="10">
          <cell r="A10" t="str">
            <v>08</v>
          </cell>
          <cell r="B10">
            <v>55</v>
          </cell>
          <cell r="C10">
            <v>35</v>
          </cell>
          <cell r="D10">
            <v>0.61111111111111116</v>
          </cell>
          <cell r="E10">
            <v>90</v>
          </cell>
          <cell r="F10">
            <v>78</v>
          </cell>
          <cell r="G10">
            <v>42</v>
          </cell>
          <cell r="H10">
            <v>0.65</v>
          </cell>
          <cell r="I10">
            <v>120</v>
          </cell>
          <cell r="J10">
            <v>52</v>
          </cell>
          <cell r="K10">
            <v>31</v>
          </cell>
          <cell r="L10">
            <v>0.62650602409638556</v>
          </cell>
          <cell r="M10">
            <v>83</v>
          </cell>
          <cell r="N10">
            <v>50</v>
          </cell>
          <cell r="O10">
            <v>32</v>
          </cell>
          <cell r="P10">
            <v>0.6097560975609756</v>
          </cell>
          <cell r="Q10">
            <v>82</v>
          </cell>
          <cell r="R10">
            <v>45</v>
          </cell>
          <cell r="S10">
            <v>26</v>
          </cell>
          <cell r="T10">
            <v>0.63380281690140849</v>
          </cell>
          <cell r="U10">
            <v>71</v>
          </cell>
        </row>
        <row r="11">
          <cell r="A11" t="str">
            <v>09</v>
          </cell>
          <cell r="B11">
            <v>339</v>
          </cell>
          <cell r="C11">
            <v>219</v>
          </cell>
          <cell r="D11">
            <v>0.60752688172043012</v>
          </cell>
          <cell r="E11">
            <v>558</v>
          </cell>
          <cell r="F11">
            <v>324</v>
          </cell>
          <cell r="G11">
            <v>181</v>
          </cell>
          <cell r="H11">
            <v>0.6415841584158416</v>
          </cell>
          <cell r="I11">
            <v>505</v>
          </cell>
          <cell r="J11">
            <v>320</v>
          </cell>
          <cell r="K11">
            <v>150</v>
          </cell>
          <cell r="L11">
            <v>0.68085106382978722</v>
          </cell>
          <cell r="M11">
            <v>470</v>
          </cell>
          <cell r="N11">
            <v>267</v>
          </cell>
          <cell r="O11">
            <v>99</v>
          </cell>
          <cell r="P11">
            <v>0.72950819672131151</v>
          </cell>
          <cell r="Q11">
            <v>366</v>
          </cell>
          <cell r="R11">
            <v>387</v>
          </cell>
          <cell r="S11">
            <v>155</v>
          </cell>
          <cell r="T11">
            <v>0.7140221402214022</v>
          </cell>
          <cell r="U11">
            <v>542</v>
          </cell>
        </row>
        <row r="12">
          <cell r="A12" t="str">
            <v>10</v>
          </cell>
          <cell r="B12">
            <v>76</v>
          </cell>
          <cell r="C12">
            <v>46</v>
          </cell>
          <cell r="D12">
            <v>0.62295081967213117</v>
          </cell>
          <cell r="E12">
            <v>122</v>
          </cell>
          <cell r="F12">
            <v>100</v>
          </cell>
          <cell r="G12">
            <v>40</v>
          </cell>
          <cell r="H12">
            <v>0.7142857142857143</v>
          </cell>
          <cell r="I12">
            <v>140</v>
          </cell>
          <cell r="J12">
            <v>121</v>
          </cell>
          <cell r="K12">
            <v>51</v>
          </cell>
          <cell r="L12">
            <v>0.70348837209302328</v>
          </cell>
          <cell r="M12">
            <v>172</v>
          </cell>
          <cell r="N12">
            <v>63</v>
          </cell>
          <cell r="O12">
            <v>18</v>
          </cell>
          <cell r="P12">
            <v>0.77777777777777779</v>
          </cell>
          <cell r="Q12">
            <v>81</v>
          </cell>
          <cell r="R12">
            <v>125</v>
          </cell>
          <cell r="S12">
            <v>45</v>
          </cell>
          <cell r="T12">
            <v>0.73529411764705888</v>
          </cell>
          <cell r="U12">
            <v>170</v>
          </cell>
        </row>
        <row r="13">
          <cell r="A13" t="str">
            <v>11</v>
          </cell>
          <cell r="B13">
            <v>230</v>
          </cell>
          <cell r="C13">
            <v>114</v>
          </cell>
          <cell r="D13">
            <v>0.66860465116279066</v>
          </cell>
          <cell r="E13">
            <v>344</v>
          </cell>
          <cell r="F13">
            <v>216</v>
          </cell>
          <cell r="G13">
            <v>102</v>
          </cell>
          <cell r="H13">
            <v>0.67924528301886788</v>
          </cell>
          <cell r="I13">
            <v>318</v>
          </cell>
          <cell r="J13">
            <v>212</v>
          </cell>
          <cell r="K13">
            <v>94</v>
          </cell>
          <cell r="L13">
            <v>0.69281045751633985</v>
          </cell>
          <cell r="M13">
            <v>306</v>
          </cell>
          <cell r="N13">
            <v>265</v>
          </cell>
          <cell r="O13">
            <v>127</v>
          </cell>
          <cell r="P13">
            <v>0.67602040816326525</v>
          </cell>
          <cell r="Q13">
            <v>392</v>
          </cell>
          <cell r="R13">
            <v>217</v>
          </cell>
          <cell r="S13">
            <v>113</v>
          </cell>
          <cell r="T13">
            <v>0.65757575757575759</v>
          </cell>
          <cell r="U13">
            <v>330</v>
          </cell>
        </row>
        <row r="14">
          <cell r="A14" t="str">
            <v>12</v>
          </cell>
          <cell r="B14">
            <v>73</v>
          </cell>
          <cell r="C14">
            <v>30</v>
          </cell>
          <cell r="D14">
            <v>0.70873786407766992</v>
          </cell>
          <cell r="E14">
            <v>103</v>
          </cell>
          <cell r="F14">
            <v>66</v>
          </cell>
          <cell r="G14">
            <v>25</v>
          </cell>
          <cell r="H14">
            <v>0.72527472527472525</v>
          </cell>
          <cell r="I14">
            <v>91</v>
          </cell>
          <cell r="J14">
            <v>70</v>
          </cell>
          <cell r="K14">
            <v>23</v>
          </cell>
          <cell r="L14">
            <v>0.75268817204301075</v>
          </cell>
          <cell r="M14">
            <v>93</v>
          </cell>
          <cell r="N14">
            <v>69</v>
          </cell>
          <cell r="O14">
            <v>32</v>
          </cell>
          <cell r="P14">
            <v>0.68316831683168322</v>
          </cell>
          <cell r="Q14">
            <v>101</v>
          </cell>
          <cell r="R14">
            <v>68</v>
          </cell>
          <cell r="S14">
            <v>33</v>
          </cell>
          <cell r="T14">
            <v>0.67326732673267331</v>
          </cell>
          <cell r="U14">
            <v>101</v>
          </cell>
        </row>
        <row r="15">
          <cell r="A15" t="str">
            <v>13</v>
          </cell>
          <cell r="B15">
            <v>33</v>
          </cell>
          <cell r="C15">
            <v>7</v>
          </cell>
          <cell r="D15">
            <v>0.82499999999999996</v>
          </cell>
          <cell r="E15">
            <v>40</v>
          </cell>
          <cell r="F15">
            <v>48</v>
          </cell>
          <cell r="G15">
            <v>19</v>
          </cell>
          <cell r="H15">
            <v>0.71641791044776115</v>
          </cell>
          <cell r="I15">
            <v>67</v>
          </cell>
          <cell r="J15">
            <v>41</v>
          </cell>
          <cell r="K15">
            <v>8</v>
          </cell>
          <cell r="L15">
            <v>0.83673469387755106</v>
          </cell>
          <cell r="M15">
            <v>49</v>
          </cell>
          <cell r="N15">
            <v>25</v>
          </cell>
          <cell r="O15">
            <v>10</v>
          </cell>
          <cell r="P15">
            <v>0.7142857142857143</v>
          </cell>
          <cell r="Q15">
            <v>35</v>
          </cell>
          <cell r="R15">
            <v>48</v>
          </cell>
          <cell r="S15">
            <v>8</v>
          </cell>
          <cell r="T15">
            <v>0.8571428571428571</v>
          </cell>
          <cell r="U15">
            <v>56</v>
          </cell>
        </row>
        <row r="16">
          <cell r="A16" t="str">
            <v>14</v>
          </cell>
          <cell r="B16">
            <v>180</v>
          </cell>
          <cell r="C16">
            <v>101</v>
          </cell>
          <cell r="D16">
            <v>0.64056939501779364</v>
          </cell>
          <cell r="E16">
            <v>281</v>
          </cell>
          <cell r="F16">
            <v>192</v>
          </cell>
          <cell r="G16">
            <v>71</v>
          </cell>
          <cell r="H16">
            <v>0.73003802281368824</v>
          </cell>
          <cell r="I16">
            <v>263</v>
          </cell>
          <cell r="J16">
            <v>212</v>
          </cell>
          <cell r="K16">
            <v>81</v>
          </cell>
          <cell r="L16">
            <v>0.7235494880546075</v>
          </cell>
          <cell r="M16">
            <v>293</v>
          </cell>
          <cell r="N16">
            <v>201</v>
          </cell>
          <cell r="O16">
            <v>88</v>
          </cell>
          <cell r="P16">
            <v>0.69550173010380623</v>
          </cell>
          <cell r="Q16">
            <v>289</v>
          </cell>
          <cell r="R16">
            <v>228</v>
          </cell>
          <cell r="S16">
            <v>116</v>
          </cell>
          <cell r="T16">
            <v>0.66279069767441856</v>
          </cell>
          <cell r="U16">
            <v>344</v>
          </cell>
        </row>
        <row r="17">
          <cell r="A17" t="str">
            <v>15</v>
          </cell>
          <cell r="B17">
            <v>43</v>
          </cell>
          <cell r="C17">
            <v>47</v>
          </cell>
          <cell r="D17">
            <v>0.4777777777777778</v>
          </cell>
          <cell r="E17">
            <v>90</v>
          </cell>
          <cell r="F17">
            <v>70</v>
          </cell>
          <cell r="G17">
            <v>56</v>
          </cell>
          <cell r="H17">
            <v>0.55555555555555558</v>
          </cell>
          <cell r="I17">
            <v>126</v>
          </cell>
          <cell r="J17">
            <v>68</v>
          </cell>
          <cell r="K17">
            <v>42</v>
          </cell>
          <cell r="L17">
            <v>0.61818181818181817</v>
          </cell>
          <cell r="M17">
            <v>110</v>
          </cell>
          <cell r="N17">
            <v>82</v>
          </cell>
          <cell r="O17">
            <v>44</v>
          </cell>
          <cell r="P17">
            <v>0.65079365079365081</v>
          </cell>
          <cell r="Q17">
            <v>126</v>
          </cell>
          <cell r="R17">
            <v>77</v>
          </cell>
          <cell r="S17">
            <v>45</v>
          </cell>
          <cell r="T17">
            <v>0.63114754098360659</v>
          </cell>
          <cell r="U17">
            <v>122</v>
          </cell>
        </row>
        <row r="18">
          <cell r="A18" t="str">
            <v>16</v>
          </cell>
          <cell r="B18">
            <v>187</v>
          </cell>
          <cell r="C18">
            <v>123</v>
          </cell>
          <cell r="D18">
            <v>0.60322580645161294</v>
          </cell>
          <cell r="E18">
            <v>310</v>
          </cell>
          <cell r="F18">
            <v>224</v>
          </cell>
          <cell r="G18">
            <v>149</v>
          </cell>
          <cell r="H18">
            <v>0.60053619302949057</v>
          </cell>
          <cell r="I18">
            <v>373</v>
          </cell>
          <cell r="J18">
            <v>217</v>
          </cell>
          <cell r="K18">
            <v>117</v>
          </cell>
          <cell r="L18">
            <v>0.64970059880239517</v>
          </cell>
          <cell r="M18">
            <v>334</v>
          </cell>
          <cell r="N18">
            <v>191</v>
          </cell>
          <cell r="O18">
            <v>146</v>
          </cell>
          <cell r="P18">
            <v>0.56676557863501487</v>
          </cell>
          <cell r="Q18">
            <v>337</v>
          </cell>
          <cell r="R18">
            <v>209</v>
          </cell>
          <cell r="S18">
            <v>117</v>
          </cell>
          <cell r="T18">
            <v>0.64110429447852757</v>
          </cell>
          <cell r="U18">
            <v>326</v>
          </cell>
        </row>
        <row r="19">
          <cell r="A19" t="str">
            <v>17</v>
          </cell>
          <cell r="B19">
            <v>91</v>
          </cell>
          <cell r="C19">
            <v>176</v>
          </cell>
          <cell r="D19">
            <v>0.34082397003745318</v>
          </cell>
          <cell r="E19">
            <v>267</v>
          </cell>
          <cell r="F19">
            <v>73</v>
          </cell>
          <cell r="G19">
            <v>152</v>
          </cell>
          <cell r="H19">
            <v>0.32444444444444442</v>
          </cell>
          <cell r="I19">
            <v>225</v>
          </cell>
          <cell r="J19">
            <v>115</v>
          </cell>
          <cell r="K19">
            <v>202</v>
          </cell>
          <cell r="L19">
            <v>0.36277602523659308</v>
          </cell>
          <cell r="M19">
            <v>317</v>
          </cell>
          <cell r="N19">
            <v>91</v>
          </cell>
          <cell r="O19">
            <v>171</v>
          </cell>
          <cell r="P19">
            <v>0.34732824427480918</v>
          </cell>
          <cell r="Q19">
            <v>262</v>
          </cell>
          <cell r="R19">
            <v>94</v>
          </cell>
          <cell r="S19">
            <v>173</v>
          </cell>
          <cell r="T19">
            <v>0.35205992509363299</v>
          </cell>
          <cell r="U19">
            <v>267</v>
          </cell>
        </row>
        <row r="20">
          <cell r="A20" t="str">
            <v>18</v>
          </cell>
          <cell r="B20">
            <v>246</v>
          </cell>
          <cell r="C20">
            <v>191</v>
          </cell>
          <cell r="D20">
            <v>0.56292906178489699</v>
          </cell>
          <cell r="E20">
            <v>437</v>
          </cell>
          <cell r="F20">
            <v>249</v>
          </cell>
          <cell r="G20">
            <v>183</v>
          </cell>
          <cell r="H20">
            <v>0.57638888888888884</v>
          </cell>
          <cell r="I20">
            <v>432</v>
          </cell>
          <cell r="J20">
            <v>325</v>
          </cell>
          <cell r="K20">
            <v>243</v>
          </cell>
          <cell r="L20">
            <v>0.57218309859154926</v>
          </cell>
          <cell r="M20">
            <v>568</v>
          </cell>
          <cell r="N20">
            <v>260</v>
          </cell>
          <cell r="O20">
            <v>190</v>
          </cell>
          <cell r="P20">
            <v>0.57777777777777772</v>
          </cell>
          <cell r="Q20">
            <v>450</v>
          </cell>
          <cell r="R20">
            <v>280</v>
          </cell>
          <cell r="S20">
            <v>220</v>
          </cell>
          <cell r="T20">
            <v>0.56000000000000005</v>
          </cell>
          <cell r="U20">
            <v>500</v>
          </cell>
        </row>
        <row r="21">
          <cell r="A21" t="str">
            <v>19</v>
          </cell>
          <cell r="B21">
            <v>280</v>
          </cell>
          <cell r="C21">
            <v>284</v>
          </cell>
          <cell r="D21">
            <v>0.49645390070921985</v>
          </cell>
          <cell r="E21">
            <v>564</v>
          </cell>
          <cell r="F21">
            <v>387</v>
          </cell>
          <cell r="G21">
            <v>383</v>
          </cell>
          <cell r="H21">
            <v>0.5025974025974026</v>
          </cell>
          <cell r="I21">
            <v>770</v>
          </cell>
          <cell r="J21">
            <v>292</v>
          </cell>
          <cell r="K21">
            <v>230</v>
          </cell>
          <cell r="L21">
            <v>0.55938697318007657</v>
          </cell>
          <cell r="M21">
            <v>522</v>
          </cell>
          <cell r="N21">
            <v>361</v>
          </cell>
          <cell r="O21">
            <v>326</v>
          </cell>
          <cell r="P21">
            <v>0.52547307132459975</v>
          </cell>
          <cell r="Q21">
            <v>687</v>
          </cell>
          <cell r="R21">
            <v>328</v>
          </cell>
          <cell r="S21">
            <v>259</v>
          </cell>
          <cell r="T21">
            <v>0.55877342419080067</v>
          </cell>
          <cell r="U21">
            <v>587</v>
          </cell>
        </row>
        <row r="22">
          <cell r="A22" t="str">
            <v>20</v>
          </cell>
          <cell r="B22">
            <v>102</v>
          </cell>
          <cell r="C22">
            <v>71</v>
          </cell>
          <cell r="D22">
            <v>0.58959537572254339</v>
          </cell>
          <cell r="E22">
            <v>173</v>
          </cell>
          <cell r="F22">
            <v>33</v>
          </cell>
          <cell r="G22">
            <v>29</v>
          </cell>
          <cell r="H22">
            <v>0.532258064516129</v>
          </cell>
          <cell r="I22">
            <v>62</v>
          </cell>
          <cell r="J22">
            <v>114</v>
          </cell>
          <cell r="K22">
            <v>76</v>
          </cell>
          <cell r="L22">
            <v>0.6</v>
          </cell>
          <cell r="M22">
            <v>190</v>
          </cell>
          <cell r="N22">
            <v>138</v>
          </cell>
          <cell r="O22">
            <v>73</v>
          </cell>
          <cell r="P22">
            <v>0.65402843601895733</v>
          </cell>
          <cell r="Q22">
            <v>211</v>
          </cell>
          <cell r="R22">
            <v>58</v>
          </cell>
          <cell r="S22">
            <v>31</v>
          </cell>
          <cell r="T22">
            <v>0.651685393258427</v>
          </cell>
          <cell r="U22">
            <v>89</v>
          </cell>
        </row>
        <row r="23">
          <cell r="A23" t="str">
            <v>21</v>
          </cell>
          <cell r="B23">
            <v>140</v>
          </cell>
          <cell r="C23">
            <v>123</v>
          </cell>
          <cell r="D23">
            <v>0.53231939163498099</v>
          </cell>
          <cell r="E23">
            <v>263</v>
          </cell>
          <cell r="F23">
            <v>182</v>
          </cell>
          <cell r="G23">
            <v>144</v>
          </cell>
          <cell r="H23">
            <v>0.55828220858895705</v>
          </cell>
          <cell r="I23">
            <v>326</v>
          </cell>
          <cell r="J23">
            <v>163</v>
          </cell>
          <cell r="K23">
            <v>160</v>
          </cell>
          <cell r="L23">
            <v>0.50464396284829727</v>
          </cell>
          <cell r="M23">
            <v>323</v>
          </cell>
          <cell r="N23">
            <v>165</v>
          </cell>
          <cell r="O23">
            <v>151</v>
          </cell>
          <cell r="P23">
            <v>0.52215189873417722</v>
          </cell>
          <cell r="Q23">
            <v>316</v>
          </cell>
          <cell r="R23">
            <v>172</v>
          </cell>
          <cell r="S23">
            <v>146</v>
          </cell>
          <cell r="T23">
            <v>0.54088050314465408</v>
          </cell>
          <cell r="U23">
            <v>318</v>
          </cell>
        </row>
        <row r="24">
          <cell r="A24" t="str">
            <v>22</v>
          </cell>
          <cell r="B24">
            <v>270</v>
          </cell>
          <cell r="C24">
            <v>299</v>
          </cell>
          <cell r="D24">
            <v>0.47451669595782076</v>
          </cell>
          <cell r="E24">
            <v>569</v>
          </cell>
          <cell r="F24">
            <v>293</v>
          </cell>
          <cell r="G24">
            <v>308</v>
          </cell>
          <cell r="H24">
            <v>0.4875207986688852</v>
          </cell>
          <cell r="I24">
            <v>601</v>
          </cell>
          <cell r="J24">
            <v>355</v>
          </cell>
          <cell r="K24">
            <v>341</v>
          </cell>
          <cell r="L24">
            <v>0.51005747126436785</v>
          </cell>
          <cell r="M24">
            <v>696</v>
          </cell>
          <cell r="N24">
            <v>331</v>
          </cell>
          <cell r="O24">
            <v>349</v>
          </cell>
          <cell r="P24">
            <v>0.48676470588235293</v>
          </cell>
          <cell r="Q24">
            <v>680</v>
          </cell>
          <cell r="R24">
            <v>290</v>
          </cell>
          <cell r="S24">
            <v>361</v>
          </cell>
          <cell r="T24">
            <v>0.44546850998463899</v>
          </cell>
          <cell r="U24">
            <v>651</v>
          </cell>
        </row>
        <row r="25">
          <cell r="A25" t="str">
            <v>23</v>
          </cell>
          <cell r="B25">
            <v>137</v>
          </cell>
          <cell r="C25">
            <v>170</v>
          </cell>
          <cell r="D25">
            <v>0.44625407166123776</v>
          </cell>
          <cell r="E25">
            <v>307</v>
          </cell>
          <cell r="F25">
            <v>126</v>
          </cell>
          <cell r="G25">
            <v>183</v>
          </cell>
          <cell r="H25">
            <v>0.40776699029126212</v>
          </cell>
          <cell r="I25">
            <v>309</v>
          </cell>
          <cell r="J25">
            <v>128</v>
          </cell>
          <cell r="K25">
            <v>146</v>
          </cell>
          <cell r="L25">
            <v>0.46715328467153283</v>
          </cell>
          <cell r="M25">
            <v>274</v>
          </cell>
          <cell r="N25">
            <v>137</v>
          </cell>
          <cell r="O25">
            <v>148</v>
          </cell>
          <cell r="P25">
            <v>0.48070175438596491</v>
          </cell>
          <cell r="Q25">
            <v>285</v>
          </cell>
          <cell r="R25">
            <v>129</v>
          </cell>
          <cell r="S25">
            <v>171</v>
          </cell>
          <cell r="T25">
            <v>0.43</v>
          </cell>
          <cell r="U25">
            <v>300</v>
          </cell>
        </row>
        <row r="26">
          <cell r="A26" t="str">
            <v>24</v>
          </cell>
          <cell r="B26">
            <v>96</v>
          </cell>
          <cell r="C26">
            <v>91</v>
          </cell>
          <cell r="D26">
            <v>0.5133689839572193</v>
          </cell>
          <cell r="E26">
            <v>187</v>
          </cell>
          <cell r="F26">
            <v>79</v>
          </cell>
          <cell r="G26">
            <v>79</v>
          </cell>
          <cell r="H26">
            <v>0.5</v>
          </cell>
          <cell r="I26">
            <v>158</v>
          </cell>
          <cell r="J26">
            <v>74</v>
          </cell>
          <cell r="K26">
            <v>75</v>
          </cell>
          <cell r="L26">
            <v>0.49664429530201343</v>
          </cell>
          <cell r="M26">
            <v>149</v>
          </cell>
          <cell r="N26">
            <v>70</v>
          </cell>
          <cell r="O26">
            <v>63</v>
          </cell>
          <cell r="P26">
            <v>0.52631578947368418</v>
          </cell>
          <cell r="Q26">
            <v>133</v>
          </cell>
          <cell r="R26">
            <v>78</v>
          </cell>
          <cell r="S26">
            <v>76</v>
          </cell>
          <cell r="T26">
            <v>0.50649350649350644</v>
          </cell>
          <cell r="U26">
            <v>154</v>
          </cell>
        </row>
        <row r="27">
          <cell r="A27" t="str">
            <v>25</v>
          </cell>
          <cell r="B27">
            <v>102</v>
          </cell>
          <cell r="C27">
            <v>397</v>
          </cell>
          <cell r="D27">
            <v>0.20440881763527055</v>
          </cell>
          <cell r="E27">
            <v>499</v>
          </cell>
          <cell r="F27">
            <v>102</v>
          </cell>
          <cell r="G27">
            <v>345</v>
          </cell>
          <cell r="H27">
            <v>0.22818791946308725</v>
          </cell>
          <cell r="I27">
            <v>447</v>
          </cell>
          <cell r="J27">
            <v>115</v>
          </cell>
          <cell r="K27">
            <v>391</v>
          </cell>
          <cell r="L27">
            <v>0.22727272727272727</v>
          </cell>
          <cell r="M27">
            <v>506</v>
          </cell>
          <cell r="N27">
            <v>100</v>
          </cell>
          <cell r="O27">
            <v>325</v>
          </cell>
          <cell r="P27">
            <v>0.23529411764705882</v>
          </cell>
          <cell r="Q27">
            <v>425</v>
          </cell>
          <cell r="R27">
            <v>97</v>
          </cell>
          <cell r="S27">
            <v>353</v>
          </cell>
          <cell r="T27">
            <v>0.21555555555555556</v>
          </cell>
          <cell r="U27">
            <v>450</v>
          </cell>
        </row>
        <row r="28">
          <cell r="A28" t="str">
            <v>26</v>
          </cell>
          <cell r="B28">
            <v>142</v>
          </cell>
          <cell r="C28">
            <v>403</v>
          </cell>
          <cell r="D28">
            <v>0.26055045871559634</v>
          </cell>
          <cell r="E28">
            <v>545</v>
          </cell>
          <cell r="F28">
            <v>134</v>
          </cell>
          <cell r="G28">
            <v>359</v>
          </cell>
          <cell r="H28">
            <v>0.27180527383367142</v>
          </cell>
          <cell r="I28">
            <v>493</v>
          </cell>
          <cell r="J28">
            <v>145</v>
          </cell>
          <cell r="K28">
            <v>389</v>
          </cell>
          <cell r="L28">
            <v>0.27153558052434457</v>
          </cell>
          <cell r="M28">
            <v>534</v>
          </cell>
          <cell r="N28">
            <v>116</v>
          </cell>
          <cell r="O28">
            <v>305</v>
          </cell>
          <cell r="P28">
            <v>0.27553444180522563</v>
          </cell>
          <cell r="Q28">
            <v>421</v>
          </cell>
          <cell r="R28">
            <v>119</v>
          </cell>
          <cell r="S28">
            <v>320</v>
          </cell>
          <cell r="T28">
            <v>0.27107061503416857</v>
          </cell>
          <cell r="U28">
            <v>439</v>
          </cell>
        </row>
        <row r="29">
          <cell r="A29" t="str">
            <v>27</v>
          </cell>
          <cell r="B29">
            <v>164</v>
          </cell>
          <cell r="C29">
            <v>525</v>
          </cell>
          <cell r="D29">
            <v>0.23802612481857766</v>
          </cell>
          <cell r="E29">
            <v>689</v>
          </cell>
          <cell r="F29">
            <v>174</v>
          </cell>
          <cell r="G29">
            <v>510</v>
          </cell>
          <cell r="H29">
            <v>0.25438596491228072</v>
          </cell>
          <cell r="I29">
            <v>684</v>
          </cell>
          <cell r="J29">
            <v>132</v>
          </cell>
          <cell r="K29">
            <v>515</v>
          </cell>
          <cell r="L29">
            <v>0.20401854714064915</v>
          </cell>
          <cell r="M29">
            <v>647</v>
          </cell>
          <cell r="N29">
            <v>164</v>
          </cell>
          <cell r="O29">
            <v>513</v>
          </cell>
          <cell r="P29">
            <v>0.24224519940915806</v>
          </cell>
          <cell r="Q29">
            <v>677</v>
          </cell>
          <cell r="R29">
            <v>162</v>
          </cell>
          <cell r="S29">
            <v>512</v>
          </cell>
          <cell r="T29">
            <v>0.24035608308605341</v>
          </cell>
          <cell r="U29">
            <v>674</v>
          </cell>
        </row>
        <row r="30">
          <cell r="A30" t="str">
            <v>28</v>
          </cell>
          <cell r="B30">
            <v>104</v>
          </cell>
          <cell r="C30">
            <v>301</v>
          </cell>
          <cell r="D30">
            <v>0.25679012345679014</v>
          </cell>
          <cell r="E30">
            <v>405</v>
          </cell>
          <cell r="F30">
            <v>101</v>
          </cell>
          <cell r="G30">
            <v>276</v>
          </cell>
          <cell r="H30">
            <v>0.26790450928381965</v>
          </cell>
          <cell r="I30">
            <v>377</v>
          </cell>
          <cell r="J30">
            <v>114</v>
          </cell>
          <cell r="K30">
            <v>326</v>
          </cell>
          <cell r="L30">
            <v>0.25909090909090909</v>
          </cell>
          <cell r="M30">
            <v>440</v>
          </cell>
          <cell r="N30">
            <v>89</v>
          </cell>
          <cell r="O30">
            <v>284</v>
          </cell>
          <cell r="P30">
            <v>0.23860589812332439</v>
          </cell>
          <cell r="Q30">
            <v>373</v>
          </cell>
          <cell r="R30">
            <v>111</v>
          </cell>
          <cell r="S30">
            <v>355</v>
          </cell>
          <cell r="T30">
            <v>0.23819742489270387</v>
          </cell>
          <cell r="U30">
            <v>466</v>
          </cell>
        </row>
        <row r="31">
          <cell r="A31" t="str">
            <v>29</v>
          </cell>
          <cell r="B31">
            <v>24</v>
          </cell>
          <cell r="C31">
            <v>111</v>
          </cell>
          <cell r="D31">
            <v>0.17777777777777778</v>
          </cell>
          <cell r="E31">
            <v>135</v>
          </cell>
          <cell r="F31">
            <v>32</v>
          </cell>
          <cell r="G31">
            <v>96</v>
          </cell>
          <cell r="H31">
            <v>0.25</v>
          </cell>
          <cell r="I31">
            <v>128</v>
          </cell>
          <cell r="J31">
            <v>28</v>
          </cell>
          <cell r="K31">
            <v>125</v>
          </cell>
          <cell r="L31">
            <v>0.18300653594771241</v>
          </cell>
          <cell r="M31">
            <v>153</v>
          </cell>
          <cell r="N31">
            <v>19</v>
          </cell>
          <cell r="O31">
            <v>74</v>
          </cell>
          <cell r="P31">
            <v>0.20430107526881722</v>
          </cell>
          <cell r="Q31">
            <v>93</v>
          </cell>
          <cell r="R31">
            <v>18</v>
          </cell>
          <cell r="S31">
            <v>73</v>
          </cell>
          <cell r="T31">
            <v>0.19780219780219779</v>
          </cell>
          <cell r="U31">
            <v>91</v>
          </cell>
        </row>
        <row r="32">
          <cell r="A32" t="str">
            <v>30</v>
          </cell>
          <cell r="B32">
            <v>54</v>
          </cell>
          <cell r="C32">
            <v>147</v>
          </cell>
          <cell r="D32">
            <v>0.26865671641791045</v>
          </cell>
          <cell r="E32">
            <v>201</v>
          </cell>
          <cell r="F32">
            <v>31</v>
          </cell>
          <cell r="G32">
            <v>120</v>
          </cell>
          <cell r="H32">
            <v>0.20529801324503311</v>
          </cell>
          <cell r="I32">
            <v>151</v>
          </cell>
          <cell r="J32">
            <v>21</v>
          </cell>
          <cell r="K32">
            <v>89</v>
          </cell>
          <cell r="L32">
            <v>0.19090909090909092</v>
          </cell>
          <cell r="M32">
            <v>110</v>
          </cell>
          <cell r="N32">
            <v>32</v>
          </cell>
          <cell r="O32">
            <v>106</v>
          </cell>
          <cell r="P32">
            <v>0.2318840579710145</v>
          </cell>
          <cell r="Q32">
            <v>138</v>
          </cell>
          <cell r="R32">
            <v>24</v>
          </cell>
          <cell r="S32">
            <v>103</v>
          </cell>
          <cell r="T32">
            <v>0.1889763779527559</v>
          </cell>
          <cell r="U32">
            <v>127</v>
          </cell>
        </row>
        <row r="33">
          <cell r="A33" t="str">
            <v>31</v>
          </cell>
          <cell r="B33">
            <v>178</v>
          </cell>
          <cell r="C33">
            <v>222</v>
          </cell>
          <cell r="D33">
            <v>0.44500000000000001</v>
          </cell>
          <cell r="E33">
            <v>400</v>
          </cell>
          <cell r="F33">
            <v>141</v>
          </cell>
          <cell r="G33">
            <v>240</v>
          </cell>
          <cell r="H33">
            <v>0.37007874015748032</v>
          </cell>
          <cell r="I33">
            <v>381</v>
          </cell>
          <cell r="J33">
            <v>148</v>
          </cell>
          <cell r="K33">
            <v>212</v>
          </cell>
          <cell r="L33">
            <v>0.41111111111111109</v>
          </cell>
          <cell r="M33">
            <v>360</v>
          </cell>
          <cell r="N33">
            <v>168</v>
          </cell>
          <cell r="O33">
            <v>229</v>
          </cell>
          <cell r="P33">
            <v>0.42317380352644834</v>
          </cell>
          <cell r="Q33">
            <v>397</v>
          </cell>
          <cell r="R33">
            <v>160</v>
          </cell>
          <cell r="S33">
            <v>221</v>
          </cell>
          <cell r="T33">
            <v>0.41994750656167978</v>
          </cell>
          <cell r="U33">
            <v>381</v>
          </cell>
        </row>
        <row r="34">
          <cell r="A34" t="str">
            <v>32</v>
          </cell>
          <cell r="B34">
            <v>184</v>
          </cell>
          <cell r="C34">
            <v>251</v>
          </cell>
          <cell r="D34">
            <v>0.42298850574712643</v>
          </cell>
          <cell r="E34">
            <v>435</v>
          </cell>
          <cell r="F34">
            <v>168</v>
          </cell>
          <cell r="G34">
            <v>278</v>
          </cell>
          <cell r="H34">
            <v>0.37668161434977576</v>
          </cell>
          <cell r="I34">
            <v>446</v>
          </cell>
          <cell r="J34">
            <v>182</v>
          </cell>
          <cell r="K34">
            <v>263</v>
          </cell>
          <cell r="L34">
            <v>0.40898876404494383</v>
          </cell>
          <cell r="M34">
            <v>445</v>
          </cell>
          <cell r="N34">
            <v>159</v>
          </cell>
          <cell r="O34">
            <v>237</v>
          </cell>
          <cell r="P34">
            <v>0.40151515151515149</v>
          </cell>
          <cell r="Q34">
            <v>396</v>
          </cell>
          <cell r="R34">
            <v>166</v>
          </cell>
          <cell r="S34">
            <v>261</v>
          </cell>
          <cell r="T34">
            <v>0.38875878220140514</v>
          </cell>
          <cell r="U34">
            <v>427</v>
          </cell>
        </row>
        <row r="35">
          <cell r="A35" t="str">
            <v>33</v>
          </cell>
          <cell r="B35">
            <v>119</v>
          </cell>
          <cell r="C35">
            <v>185</v>
          </cell>
          <cell r="D35">
            <v>0.39144736842105265</v>
          </cell>
          <cell r="E35">
            <v>304</v>
          </cell>
          <cell r="F35">
            <v>92</v>
          </cell>
          <cell r="G35">
            <v>201</v>
          </cell>
          <cell r="H35">
            <v>0.31399317406143346</v>
          </cell>
          <cell r="I35">
            <v>293</v>
          </cell>
          <cell r="J35">
            <v>132</v>
          </cell>
          <cell r="K35">
            <v>215</v>
          </cell>
          <cell r="L35">
            <v>0.3804034582132565</v>
          </cell>
          <cell r="M35">
            <v>347</v>
          </cell>
          <cell r="N35">
            <v>104</v>
          </cell>
          <cell r="O35">
            <v>178</v>
          </cell>
          <cell r="P35">
            <v>0.36879432624113473</v>
          </cell>
          <cell r="Q35">
            <v>282</v>
          </cell>
          <cell r="R35">
            <v>84</v>
          </cell>
          <cell r="S35">
            <v>165</v>
          </cell>
          <cell r="T35">
            <v>0.33734939759036142</v>
          </cell>
          <cell r="U35">
            <v>249</v>
          </cell>
        </row>
        <row r="36">
          <cell r="A36" t="str">
            <v>34</v>
          </cell>
          <cell r="B36">
            <v>18</v>
          </cell>
          <cell r="C36">
            <v>72</v>
          </cell>
          <cell r="D36">
            <v>0.2</v>
          </cell>
          <cell r="E36">
            <v>90</v>
          </cell>
          <cell r="F36">
            <v>10</v>
          </cell>
          <cell r="G36">
            <v>48</v>
          </cell>
          <cell r="H36">
            <v>0.17241379310344829</v>
          </cell>
          <cell r="I36">
            <v>58</v>
          </cell>
          <cell r="J36">
            <v>8</v>
          </cell>
          <cell r="K36">
            <v>26</v>
          </cell>
          <cell r="L36">
            <v>0.23529411764705882</v>
          </cell>
          <cell r="M36">
            <v>34</v>
          </cell>
          <cell r="N36">
            <v>9</v>
          </cell>
          <cell r="O36">
            <v>42</v>
          </cell>
          <cell r="P36">
            <v>0.17647058823529413</v>
          </cell>
          <cell r="Q36">
            <v>51</v>
          </cell>
          <cell r="R36">
            <v>18</v>
          </cell>
          <cell r="S36">
            <v>64</v>
          </cell>
          <cell r="T36">
            <v>0.21951219512195122</v>
          </cell>
          <cell r="U36">
            <v>82</v>
          </cell>
        </row>
        <row r="37">
          <cell r="A37" t="str">
            <v>35</v>
          </cell>
          <cell r="B37">
            <v>66</v>
          </cell>
          <cell r="C37">
            <v>97</v>
          </cell>
          <cell r="D37">
            <v>0.40490797546012269</v>
          </cell>
          <cell r="E37">
            <v>163</v>
          </cell>
          <cell r="F37">
            <v>74</v>
          </cell>
          <cell r="G37">
            <v>136</v>
          </cell>
          <cell r="H37">
            <v>0.35238095238095241</v>
          </cell>
          <cell r="I37">
            <v>210</v>
          </cell>
          <cell r="J37">
            <v>59</v>
          </cell>
          <cell r="K37">
            <v>115</v>
          </cell>
          <cell r="L37">
            <v>0.33908045977011492</v>
          </cell>
          <cell r="M37">
            <v>174</v>
          </cell>
          <cell r="N37">
            <v>64</v>
          </cell>
          <cell r="O37">
            <v>126</v>
          </cell>
          <cell r="P37">
            <v>0.33684210526315789</v>
          </cell>
          <cell r="Q37">
            <v>190</v>
          </cell>
          <cell r="R37">
            <v>69</v>
          </cell>
          <cell r="S37">
            <v>107</v>
          </cell>
          <cell r="T37">
            <v>0.39204545454545453</v>
          </cell>
          <cell r="U37">
            <v>176</v>
          </cell>
        </row>
        <row r="38">
          <cell r="A38" t="str">
            <v>36</v>
          </cell>
          <cell r="B38">
            <v>18</v>
          </cell>
          <cell r="C38">
            <v>34</v>
          </cell>
          <cell r="D38">
            <v>0.34615384615384615</v>
          </cell>
          <cell r="E38">
            <v>52</v>
          </cell>
          <cell r="F38">
            <v>22</v>
          </cell>
          <cell r="G38">
            <v>40</v>
          </cell>
          <cell r="H38">
            <v>0.35483870967741937</v>
          </cell>
          <cell r="I38">
            <v>62</v>
          </cell>
          <cell r="J38">
            <v>41</v>
          </cell>
          <cell r="K38">
            <v>56</v>
          </cell>
          <cell r="L38">
            <v>0.42268041237113402</v>
          </cell>
          <cell r="M38">
            <v>97</v>
          </cell>
          <cell r="N38">
            <v>29</v>
          </cell>
          <cell r="O38">
            <v>54</v>
          </cell>
          <cell r="P38">
            <v>0.3493975903614458</v>
          </cell>
          <cell r="Q38">
            <v>83</v>
          </cell>
          <cell r="R38">
            <v>21</v>
          </cell>
          <cell r="S38">
            <v>26</v>
          </cell>
          <cell r="T38">
            <v>0.44680851063829785</v>
          </cell>
          <cell r="U38">
            <v>47</v>
          </cell>
        </row>
        <row r="39">
          <cell r="A39" t="str">
            <v>37</v>
          </cell>
          <cell r="B39">
            <v>16</v>
          </cell>
          <cell r="C39">
            <v>37</v>
          </cell>
          <cell r="D39">
            <v>0.30188679245283018</v>
          </cell>
          <cell r="E39">
            <v>53</v>
          </cell>
          <cell r="F39">
            <v>25</v>
          </cell>
          <cell r="G39">
            <v>31</v>
          </cell>
          <cell r="H39">
            <v>0.44642857142857145</v>
          </cell>
          <cell r="I39">
            <v>56</v>
          </cell>
          <cell r="J39">
            <v>8</v>
          </cell>
          <cell r="K39">
            <v>24</v>
          </cell>
          <cell r="L39">
            <v>0.25</v>
          </cell>
          <cell r="M39">
            <v>32</v>
          </cell>
          <cell r="N39">
            <v>6</v>
          </cell>
          <cell r="O39">
            <v>10</v>
          </cell>
          <cell r="P39">
            <v>0.375</v>
          </cell>
          <cell r="Q39">
            <v>16</v>
          </cell>
          <cell r="R39">
            <v>9</v>
          </cell>
          <cell r="S39">
            <v>21</v>
          </cell>
          <cell r="T39">
            <v>0.3</v>
          </cell>
          <cell r="U39">
            <v>30</v>
          </cell>
        </row>
        <row r="40">
          <cell r="A40" t="str">
            <v>60</v>
          </cell>
          <cell r="B40">
            <v>86</v>
          </cell>
          <cell r="C40">
            <v>346</v>
          </cell>
          <cell r="D40">
            <v>0.19907407407407407</v>
          </cell>
          <cell r="E40">
            <v>432</v>
          </cell>
          <cell r="F40">
            <v>74</v>
          </cell>
          <cell r="G40">
            <v>304</v>
          </cell>
          <cell r="H40">
            <v>0.19576719576719576</v>
          </cell>
          <cell r="I40">
            <v>378</v>
          </cell>
          <cell r="J40">
            <v>73</v>
          </cell>
          <cell r="K40">
            <v>342</v>
          </cell>
          <cell r="L40">
            <v>0.17590361445783131</v>
          </cell>
          <cell r="M40">
            <v>415</v>
          </cell>
          <cell r="N40">
            <v>75</v>
          </cell>
          <cell r="O40">
            <v>335</v>
          </cell>
          <cell r="P40">
            <v>0.18292682926829268</v>
          </cell>
          <cell r="Q40">
            <v>410</v>
          </cell>
          <cell r="R40">
            <v>95</v>
          </cell>
          <cell r="S40">
            <v>378</v>
          </cell>
          <cell r="T40">
            <v>0.20084566596194503</v>
          </cell>
          <cell r="U40">
            <v>473</v>
          </cell>
        </row>
        <row r="41">
          <cell r="A41" t="str">
            <v>61</v>
          </cell>
          <cell r="B41">
            <v>72</v>
          </cell>
          <cell r="C41">
            <v>277</v>
          </cell>
          <cell r="D41">
            <v>0.20630372492836677</v>
          </cell>
          <cell r="E41">
            <v>349</v>
          </cell>
          <cell r="F41">
            <v>78</v>
          </cell>
          <cell r="G41">
            <v>274</v>
          </cell>
          <cell r="H41">
            <v>0.22159090909090909</v>
          </cell>
          <cell r="I41">
            <v>352</v>
          </cell>
          <cell r="J41">
            <v>98</v>
          </cell>
          <cell r="K41">
            <v>294</v>
          </cell>
          <cell r="L41">
            <v>0.25</v>
          </cell>
          <cell r="M41">
            <v>392</v>
          </cell>
          <cell r="N41">
            <v>74</v>
          </cell>
          <cell r="O41">
            <v>250</v>
          </cell>
          <cell r="P41">
            <v>0.22839506172839505</v>
          </cell>
          <cell r="Q41">
            <v>324</v>
          </cell>
          <cell r="R41">
            <v>76</v>
          </cell>
          <cell r="S41">
            <v>271</v>
          </cell>
          <cell r="T41">
            <v>0.21902017291066284</v>
          </cell>
          <cell r="U41">
            <v>347</v>
          </cell>
        </row>
        <row r="42">
          <cell r="A42" t="str">
            <v>62</v>
          </cell>
          <cell r="B42">
            <v>85</v>
          </cell>
          <cell r="C42">
            <v>156</v>
          </cell>
          <cell r="D42">
            <v>0.35269709543568467</v>
          </cell>
          <cell r="E42">
            <v>241</v>
          </cell>
          <cell r="F42">
            <v>63</v>
          </cell>
          <cell r="G42">
            <v>140</v>
          </cell>
          <cell r="H42">
            <v>0.31034482758620691</v>
          </cell>
          <cell r="I42">
            <v>203</v>
          </cell>
          <cell r="J42">
            <v>85</v>
          </cell>
          <cell r="K42">
            <v>162</v>
          </cell>
          <cell r="L42">
            <v>0.34412955465587042</v>
          </cell>
          <cell r="M42">
            <v>247</v>
          </cell>
          <cell r="N42">
            <v>84</v>
          </cell>
          <cell r="O42">
            <v>185</v>
          </cell>
          <cell r="P42">
            <v>0.31226765799256506</v>
          </cell>
          <cell r="Q42">
            <v>269</v>
          </cell>
          <cell r="R42">
            <v>62</v>
          </cell>
          <cell r="S42">
            <v>148</v>
          </cell>
          <cell r="T42">
            <v>0.29523809523809524</v>
          </cell>
          <cell r="U42">
            <v>210</v>
          </cell>
        </row>
        <row r="43">
          <cell r="A43" t="str">
            <v>63</v>
          </cell>
          <cell r="B43">
            <v>44</v>
          </cell>
          <cell r="C43">
            <v>201</v>
          </cell>
          <cell r="D43">
            <v>0.17959183673469387</v>
          </cell>
          <cell r="E43">
            <v>245</v>
          </cell>
          <cell r="F43">
            <v>49</v>
          </cell>
          <cell r="G43">
            <v>216</v>
          </cell>
          <cell r="H43">
            <v>0.18490566037735848</v>
          </cell>
          <cell r="I43">
            <v>265</v>
          </cell>
          <cell r="J43">
            <v>64</v>
          </cell>
          <cell r="K43">
            <v>229</v>
          </cell>
          <cell r="L43">
            <v>0.21843003412969283</v>
          </cell>
          <cell r="M43">
            <v>293</v>
          </cell>
          <cell r="N43">
            <v>43</v>
          </cell>
          <cell r="O43">
            <v>153</v>
          </cell>
          <cell r="P43">
            <v>0.21938775510204081</v>
          </cell>
          <cell r="Q43">
            <v>196</v>
          </cell>
          <cell r="R43">
            <v>47</v>
          </cell>
          <cell r="S43">
            <v>199</v>
          </cell>
          <cell r="T43">
            <v>0.1910569105691057</v>
          </cell>
          <cell r="U43">
            <v>246</v>
          </cell>
        </row>
        <row r="44">
          <cell r="A44" t="str">
            <v>64</v>
          </cell>
          <cell r="B44">
            <v>272</v>
          </cell>
          <cell r="C44">
            <v>203</v>
          </cell>
          <cell r="D44">
            <v>0.57263157894736838</v>
          </cell>
          <cell r="E44">
            <v>475</v>
          </cell>
          <cell r="F44">
            <v>264</v>
          </cell>
          <cell r="G44">
            <v>174</v>
          </cell>
          <cell r="H44">
            <v>0.60273972602739723</v>
          </cell>
          <cell r="I44">
            <v>438</v>
          </cell>
          <cell r="J44">
            <v>299</v>
          </cell>
          <cell r="K44">
            <v>219</v>
          </cell>
          <cell r="L44">
            <v>0.57722007722007718</v>
          </cell>
          <cell r="M44">
            <v>518</v>
          </cell>
          <cell r="N44">
            <v>271</v>
          </cell>
          <cell r="O44">
            <v>185</v>
          </cell>
          <cell r="P44">
            <v>0.5942982456140351</v>
          </cell>
          <cell r="Q44">
            <v>456</v>
          </cell>
          <cell r="R44">
            <v>232</v>
          </cell>
          <cell r="S44">
            <v>205</v>
          </cell>
          <cell r="T44">
            <v>0.53089244851258577</v>
          </cell>
          <cell r="U44">
            <v>437</v>
          </cell>
        </row>
        <row r="45">
          <cell r="A45" t="str">
            <v>65</v>
          </cell>
          <cell r="B45">
            <v>250</v>
          </cell>
          <cell r="C45">
            <v>167</v>
          </cell>
          <cell r="D45">
            <v>0.59952038369304561</v>
          </cell>
          <cell r="E45">
            <v>417</v>
          </cell>
          <cell r="F45">
            <v>273</v>
          </cell>
          <cell r="G45">
            <v>163</v>
          </cell>
          <cell r="H45">
            <v>0.62614678899082565</v>
          </cell>
          <cell r="I45">
            <v>436</v>
          </cell>
          <cell r="J45">
            <v>228</v>
          </cell>
          <cell r="K45">
            <v>155</v>
          </cell>
          <cell r="L45">
            <v>0.59530026109660572</v>
          </cell>
          <cell r="M45">
            <v>383</v>
          </cell>
          <cell r="N45">
            <v>281</v>
          </cell>
          <cell r="O45">
            <v>182</v>
          </cell>
          <cell r="P45">
            <v>0.60691144708423328</v>
          </cell>
          <cell r="Q45">
            <v>463</v>
          </cell>
          <cell r="R45">
            <v>217</v>
          </cell>
          <cell r="S45">
            <v>139</v>
          </cell>
          <cell r="T45">
            <v>0.6095505617977528</v>
          </cell>
          <cell r="U45">
            <v>356</v>
          </cell>
        </row>
        <row r="46">
          <cell r="A46" t="str">
            <v>66</v>
          </cell>
          <cell r="B46">
            <v>168</v>
          </cell>
          <cell r="C46">
            <v>135</v>
          </cell>
          <cell r="D46">
            <v>0.5544554455445545</v>
          </cell>
          <cell r="E46">
            <v>303</v>
          </cell>
          <cell r="F46">
            <v>147</v>
          </cell>
          <cell r="G46">
            <v>142</v>
          </cell>
          <cell r="H46">
            <v>0.50865051903114189</v>
          </cell>
          <cell r="I46">
            <v>289</v>
          </cell>
          <cell r="J46">
            <v>138</v>
          </cell>
          <cell r="K46">
            <v>113</v>
          </cell>
          <cell r="L46">
            <v>0.54980079681274896</v>
          </cell>
          <cell r="M46">
            <v>251</v>
          </cell>
          <cell r="N46">
            <v>93</v>
          </cell>
          <cell r="O46">
            <v>97</v>
          </cell>
          <cell r="P46">
            <v>0.48947368421052634</v>
          </cell>
          <cell r="Q46">
            <v>190</v>
          </cell>
          <cell r="R46">
            <v>52</v>
          </cell>
          <cell r="S46">
            <v>55</v>
          </cell>
          <cell r="T46">
            <v>0.48598130841121495</v>
          </cell>
          <cell r="U46">
            <v>107</v>
          </cell>
        </row>
        <row r="47">
          <cell r="A47" t="str">
            <v>67</v>
          </cell>
          <cell r="B47">
            <v>128</v>
          </cell>
          <cell r="C47">
            <v>131</v>
          </cell>
          <cell r="D47">
            <v>0.49420849420849422</v>
          </cell>
          <cell r="E47">
            <v>259</v>
          </cell>
          <cell r="F47">
            <v>122</v>
          </cell>
          <cell r="G47">
            <v>131</v>
          </cell>
          <cell r="H47">
            <v>0.48221343873517786</v>
          </cell>
          <cell r="I47">
            <v>253</v>
          </cell>
          <cell r="J47">
            <v>109</v>
          </cell>
          <cell r="K47">
            <v>136</v>
          </cell>
          <cell r="L47">
            <v>0.44489795918367347</v>
          </cell>
          <cell r="M47">
            <v>245</v>
          </cell>
          <cell r="N47">
            <v>118</v>
          </cell>
          <cell r="O47">
            <v>98</v>
          </cell>
          <cell r="P47">
            <v>0.54629629629629628</v>
          </cell>
          <cell r="Q47">
            <v>216</v>
          </cell>
          <cell r="R47">
            <v>100</v>
          </cell>
          <cell r="S47">
            <v>102</v>
          </cell>
          <cell r="T47">
            <v>0.49504950495049505</v>
          </cell>
          <cell r="U47">
            <v>202</v>
          </cell>
        </row>
        <row r="48">
          <cell r="A48" t="str">
            <v>68</v>
          </cell>
          <cell r="B48">
            <v>91</v>
          </cell>
          <cell r="C48">
            <v>85</v>
          </cell>
          <cell r="D48">
            <v>0.51704545454545459</v>
          </cell>
          <cell r="E48">
            <v>176</v>
          </cell>
          <cell r="F48">
            <v>52</v>
          </cell>
          <cell r="G48">
            <v>62</v>
          </cell>
          <cell r="H48">
            <v>0.45614035087719296</v>
          </cell>
          <cell r="I48">
            <v>114</v>
          </cell>
          <cell r="J48">
            <v>66</v>
          </cell>
          <cell r="K48">
            <v>68</v>
          </cell>
          <cell r="L48">
            <v>0.4925373134328358</v>
          </cell>
          <cell r="M48">
            <v>134</v>
          </cell>
          <cell r="N48">
            <v>91</v>
          </cell>
          <cell r="O48">
            <v>90</v>
          </cell>
          <cell r="P48">
            <v>0.50276243093922657</v>
          </cell>
          <cell r="Q48">
            <v>181</v>
          </cell>
          <cell r="R48">
            <v>60</v>
          </cell>
          <cell r="S48">
            <v>56</v>
          </cell>
          <cell r="T48">
            <v>0.51724137931034486</v>
          </cell>
          <cell r="U48">
            <v>116</v>
          </cell>
        </row>
        <row r="49">
          <cell r="A49" t="str">
            <v>69</v>
          </cell>
          <cell r="B49">
            <v>61</v>
          </cell>
          <cell r="C49">
            <v>58</v>
          </cell>
          <cell r="D49">
            <v>0.51260504201680668</v>
          </cell>
          <cell r="E49">
            <v>119</v>
          </cell>
          <cell r="F49">
            <v>61</v>
          </cell>
          <cell r="G49">
            <v>55</v>
          </cell>
          <cell r="H49">
            <v>0.52586206896551724</v>
          </cell>
          <cell r="I49">
            <v>116</v>
          </cell>
          <cell r="J49">
            <v>82</v>
          </cell>
          <cell r="K49">
            <v>71</v>
          </cell>
          <cell r="L49">
            <v>0.53594771241830064</v>
          </cell>
          <cell r="M49">
            <v>153</v>
          </cell>
          <cell r="N49">
            <v>42</v>
          </cell>
          <cell r="O49">
            <v>56</v>
          </cell>
          <cell r="P49">
            <v>0.42857142857142855</v>
          </cell>
          <cell r="Q49">
            <v>98</v>
          </cell>
          <cell r="R49">
            <v>46</v>
          </cell>
          <cell r="S49">
            <v>41</v>
          </cell>
          <cell r="T49">
            <v>0.52873563218390807</v>
          </cell>
          <cell r="U49">
            <v>87</v>
          </cell>
        </row>
        <row r="50">
          <cell r="A50" t="str">
            <v>70</v>
          </cell>
          <cell r="B50">
            <v>223</v>
          </cell>
          <cell r="C50">
            <v>158</v>
          </cell>
          <cell r="D50">
            <v>0.58530183727034124</v>
          </cell>
          <cell r="E50">
            <v>381</v>
          </cell>
          <cell r="F50">
            <v>204</v>
          </cell>
          <cell r="G50">
            <v>176</v>
          </cell>
          <cell r="H50">
            <v>0.5368421052631579</v>
          </cell>
          <cell r="I50">
            <v>380</v>
          </cell>
          <cell r="J50">
            <v>205</v>
          </cell>
          <cell r="K50">
            <v>144</v>
          </cell>
          <cell r="L50">
            <v>0.58739255014326652</v>
          </cell>
          <cell r="M50">
            <v>349</v>
          </cell>
          <cell r="N50">
            <v>223</v>
          </cell>
          <cell r="O50">
            <v>172</v>
          </cell>
          <cell r="P50">
            <v>0.56455696202531647</v>
          </cell>
          <cell r="Q50">
            <v>395</v>
          </cell>
          <cell r="R50">
            <v>234</v>
          </cell>
          <cell r="S50">
            <v>184</v>
          </cell>
          <cell r="T50">
            <v>0.55980861244019142</v>
          </cell>
          <cell r="U50">
            <v>418</v>
          </cell>
        </row>
        <row r="51">
          <cell r="A51" t="str">
            <v>71</v>
          </cell>
          <cell r="B51">
            <v>162</v>
          </cell>
          <cell r="C51">
            <v>107</v>
          </cell>
          <cell r="D51">
            <v>0.60223048327137552</v>
          </cell>
          <cell r="E51">
            <v>269</v>
          </cell>
          <cell r="F51">
            <v>159</v>
          </cell>
          <cell r="G51">
            <v>110</v>
          </cell>
          <cell r="H51">
            <v>0.59107806691449816</v>
          </cell>
          <cell r="I51">
            <v>269</v>
          </cell>
          <cell r="J51">
            <v>171</v>
          </cell>
          <cell r="K51">
            <v>134</v>
          </cell>
          <cell r="L51">
            <v>0.56065573770491806</v>
          </cell>
          <cell r="M51">
            <v>305</v>
          </cell>
          <cell r="N51">
            <v>175</v>
          </cell>
          <cell r="O51">
            <v>125</v>
          </cell>
          <cell r="P51">
            <v>0.58333333333333337</v>
          </cell>
          <cell r="Q51">
            <v>300</v>
          </cell>
          <cell r="R51">
            <v>192</v>
          </cell>
          <cell r="S51">
            <v>152</v>
          </cell>
          <cell r="T51">
            <v>0.55813953488372092</v>
          </cell>
          <cell r="U51">
            <v>344</v>
          </cell>
        </row>
        <row r="52">
          <cell r="A52" t="str">
            <v>72</v>
          </cell>
          <cell r="B52">
            <v>12</v>
          </cell>
          <cell r="C52">
            <v>45</v>
          </cell>
          <cell r="D52">
            <v>0.21052631578947367</v>
          </cell>
          <cell r="E52">
            <v>57</v>
          </cell>
          <cell r="F52">
            <v>19</v>
          </cell>
          <cell r="G52">
            <v>36</v>
          </cell>
          <cell r="H52">
            <v>0.34545454545454546</v>
          </cell>
          <cell r="I52">
            <v>55</v>
          </cell>
          <cell r="J52">
            <v>29</v>
          </cell>
          <cell r="K52">
            <v>64</v>
          </cell>
          <cell r="L52">
            <v>0.31182795698924731</v>
          </cell>
          <cell r="M52">
            <v>93</v>
          </cell>
          <cell r="N52">
            <v>16</v>
          </cell>
          <cell r="O52">
            <v>41</v>
          </cell>
          <cell r="P52">
            <v>0.2807017543859649</v>
          </cell>
          <cell r="Q52">
            <v>57</v>
          </cell>
          <cell r="R52">
            <v>22</v>
          </cell>
          <cell r="S52">
            <v>48</v>
          </cell>
          <cell r="T52">
            <v>0.31428571428571428</v>
          </cell>
          <cell r="U52">
            <v>70</v>
          </cell>
        </row>
        <row r="53">
          <cell r="A53" t="str">
            <v>73</v>
          </cell>
          <cell r="B53">
            <v>6</v>
          </cell>
          <cell r="C53">
            <v>8</v>
          </cell>
          <cell r="D53">
            <v>0.42857142857142855</v>
          </cell>
          <cell r="E53">
            <v>14</v>
          </cell>
          <cell r="F53">
            <v>10</v>
          </cell>
          <cell r="G53">
            <v>8</v>
          </cell>
          <cell r="H53">
            <v>0.55555555555555558</v>
          </cell>
          <cell r="I53">
            <v>18</v>
          </cell>
          <cell r="J53">
            <v>1</v>
          </cell>
          <cell r="K53">
            <v>5</v>
          </cell>
          <cell r="L53">
            <v>0.16666666666666666</v>
          </cell>
          <cell r="M53">
            <v>6</v>
          </cell>
          <cell r="N53">
            <v>4</v>
          </cell>
          <cell r="O53">
            <v>5</v>
          </cell>
          <cell r="P53">
            <v>0.44444444444444442</v>
          </cell>
          <cell r="Q53">
            <v>9</v>
          </cell>
          <cell r="R53">
            <v>4</v>
          </cell>
          <cell r="S53">
            <v>4</v>
          </cell>
          <cell r="T53">
            <v>0.5</v>
          </cell>
          <cell r="U53">
            <v>8</v>
          </cell>
        </row>
        <row r="54">
          <cell r="A54" t="str">
            <v>74</v>
          </cell>
          <cell r="B54">
            <v>87</v>
          </cell>
          <cell r="C54">
            <v>148</v>
          </cell>
          <cell r="D54">
            <v>0.37021276595744679</v>
          </cell>
          <cell r="E54">
            <v>235</v>
          </cell>
          <cell r="F54">
            <v>76</v>
          </cell>
          <cell r="G54">
            <v>157</v>
          </cell>
          <cell r="H54">
            <v>0.3261802575107296</v>
          </cell>
          <cell r="I54">
            <v>233</v>
          </cell>
          <cell r="J54">
            <v>96</v>
          </cell>
          <cell r="K54">
            <v>149</v>
          </cell>
          <cell r="L54">
            <v>0.39183673469387753</v>
          </cell>
          <cell r="M54">
            <v>245</v>
          </cell>
          <cell r="N54">
            <v>83</v>
          </cell>
          <cell r="O54">
            <v>156</v>
          </cell>
          <cell r="P54">
            <v>0.34728033472803349</v>
          </cell>
          <cell r="Q54">
            <v>239</v>
          </cell>
          <cell r="R54">
            <v>80</v>
          </cell>
          <cell r="S54">
            <v>163</v>
          </cell>
          <cell r="T54">
            <v>0.32921810699588477</v>
          </cell>
          <cell r="U54">
            <v>243</v>
          </cell>
        </row>
        <row r="55">
          <cell r="A55" t="str">
            <v>76</v>
          </cell>
          <cell r="C55">
            <v>3</v>
          </cell>
          <cell r="D55">
            <v>0</v>
          </cell>
          <cell r="E55">
            <v>3</v>
          </cell>
          <cell r="N55">
            <v>2</v>
          </cell>
          <cell r="O55">
            <v>8</v>
          </cell>
          <cell r="P55">
            <v>0.2</v>
          </cell>
          <cell r="Q55">
            <v>10</v>
          </cell>
          <cell r="R55">
            <v>1</v>
          </cell>
          <cell r="S55">
            <v>8</v>
          </cell>
          <cell r="T55">
            <v>0.1111111111111111</v>
          </cell>
          <cell r="U55">
            <v>9</v>
          </cell>
        </row>
        <row r="56">
          <cell r="A56" t="str">
            <v>77</v>
          </cell>
          <cell r="C56">
            <v>5</v>
          </cell>
          <cell r="D56">
            <v>0</v>
          </cell>
          <cell r="E56">
            <v>5</v>
          </cell>
          <cell r="G56">
            <v>1</v>
          </cell>
          <cell r="H56">
            <v>0</v>
          </cell>
          <cell r="I56">
            <v>1</v>
          </cell>
          <cell r="J56">
            <v>2</v>
          </cell>
          <cell r="K56">
            <v>4</v>
          </cell>
          <cell r="L56">
            <v>0.33333333333333331</v>
          </cell>
          <cell r="M56">
            <v>6</v>
          </cell>
        </row>
        <row r="57">
          <cell r="A57" t="str">
            <v>85</v>
          </cell>
          <cell r="B57">
            <v>52</v>
          </cell>
          <cell r="C57">
            <v>63</v>
          </cell>
          <cell r="D57">
            <v>0.45217391304347826</v>
          </cell>
          <cell r="E57">
            <v>115</v>
          </cell>
          <cell r="F57">
            <v>50</v>
          </cell>
          <cell r="G57">
            <v>55</v>
          </cell>
          <cell r="H57">
            <v>0.47619047619047616</v>
          </cell>
          <cell r="I57">
            <v>105</v>
          </cell>
          <cell r="J57">
            <v>45</v>
          </cell>
          <cell r="K57">
            <v>34</v>
          </cell>
          <cell r="L57">
            <v>0.569620253164557</v>
          </cell>
          <cell r="M57">
            <v>79</v>
          </cell>
          <cell r="N57">
            <v>30</v>
          </cell>
          <cell r="O57">
            <v>59</v>
          </cell>
          <cell r="P57">
            <v>0.33707865168539325</v>
          </cell>
          <cell r="Q57">
            <v>89</v>
          </cell>
          <cell r="R57">
            <v>45</v>
          </cell>
          <cell r="S57">
            <v>38</v>
          </cell>
          <cell r="T57">
            <v>0.54216867469879515</v>
          </cell>
          <cell r="U57">
            <v>83</v>
          </cell>
        </row>
        <row r="58">
          <cell r="A58" t="str">
            <v>86</v>
          </cell>
          <cell r="B58">
            <v>101</v>
          </cell>
          <cell r="C58">
            <v>99</v>
          </cell>
          <cell r="D58">
            <v>0.505</v>
          </cell>
          <cell r="E58">
            <v>200</v>
          </cell>
          <cell r="F58">
            <v>58</v>
          </cell>
          <cell r="G58">
            <v>59</v>
          </cell>
          <cell r="H58">
            <v>0.49572649572649574</v>
          </cell>
          <cell r="I58">
            <v>117</v>
          </cell>
          <cell r="J58">
            <v>89</v>
          </cell>
          <cell r="K58">
            <v>75</v>
          </cell>
          <cell r="L58">
            <v>0.54268292682926833</v>
          </cell>
          <cell r="M58">
            <v>164</v>
          </cell>
          <cell r="N58">
            <v>115</v>
          </cell>
          <cell r="O58">
            <v>106</v>
          </cell>
          <cell r="P58">
            <v>0.52036199095022628</v>
          </cell>
          <cell r="Q58">
            <v>221</v>
          </cell>
          <cell r="R58">
            <v>61</v>
          </cell>
          <cell r="S58">
            <v>84</v>
          </cell>
          <cell r="T58">
            <v>0.4206896551724138</v>
          </cell>
          <cell r="U58">
            <v>145</v>
          </cell>
        </row>
        <row r="59">
          <cell r="A59" t="str">
            <v>87</v>
          </cell>
          <cell r="B59">
            <v>71</v>
          </cell>
          <cell r="C59">
            <v>50</v>
          </cell>
          <cell r="D59">
            <v>0.58677685950413228</v>
          </cell>
          <cell r="E59">
            <v>121</v>
          </cell>
          <cell r="F59">
            <v>104</v>
          </cell>
          <cell r="G59">
            <v>59</v>
          </cell>
          <cell r="H59">
            <v>0.6380368098159509</v>
          </cell>
          <cell r="I59">
            <v>163</v>
          </cell>
          <cell r="J59">
            <v>100</v>
          </cell>
          <cell r="K59">
            <v>77</v>
          </cell>
          <cell r="L59">
            <v>0.56497175141242939</v>
          </cell>
          <cell r="M59">
            <v>177</v>
          </cell>
          <cell r="N59">
            <v>62</v>
          </cell>
          <cell r="O59">
            <v>43</v>
          </cell>
          <cell r="P59">
            <v>0.59047619047619049</v>
          </cell>
          <cell r="Q59">
            <v>105</v>
          </cell>
          <cell r="R59">
            <v>65</v>
          </cell>
          <cell r="S59">
            <v>37</v>
          </cell>
          <cell r="T59">
            <v>0.63725490196078427</v>
          </cell>
          <cell r="U59">
            <v>102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279</v>
          </cell>
          <cell r="C66">
            <v>328</v>
          </cell>
          <cell r="D66">
            <v>0.4596375617792422</v>
          </cell>
          <cell r="E66">
            <v>607</v>
          </cell>
          <cell r="F66">
            <v>282</v>
          </cell>
          <cell r="G66">
            <v>306</v>
          </cell>
          <cell r="H66">
            <v>0.47959183673469385</v>
          </cell>
          <cell r="I66">
            <v>588</v>
          </cell>
          <cell r="J66">
            <v>332</v>
          </cell>
          <cell r="K66">
            <v>289</v>
          </cell>
          <cell r="L66">
            <v>0.53462157809983901</v>
          </cell>
          <cell r="M66">
            <v>621</v>
          </cell>
          <cell r="N66">
            <v>325</v>
          </cell>
          <cell r="O66">
            <v>347</v>
          </cell>
          <cell r="P66">
            <v>0.48363095238095238</v>
          </cell>
          <cell r="Q66">
            <v>672</v>
          </cell>
          <cell r="R66">
            <v>318</v>
          </cell>
          <cell r="S66">
            <v>321</v>
          </cell>
          <cell r="T66">
            <v>0.49765258215962443</v>
          </cell>
          <cell r="U66">
            <v>639</v>
          </cell>
          <cell r="V66">
            <v>3127</v>
          </cell>
        </row>
        <row r="67">
          <cell r="A67" t="str">
            <v>02</v>
          </cell>
          <cell r="B67">
            <v>248</v>
          </cell>
          <cell r="C67">
            <v>262</v>
          </cell>
          <cell r="D67">
            <v>0.48627450980392156</v>
          </cell>
          <cell r="E67">
            <v>510</v>
          </cell>
          <cell r="F67">
            <v>248</v>
          </cell>
          <cell r="G67">
            <v>249</v>
          </cell>
          <cell r="H67">
            <v>0.49899396378269617</v>
          </cell>
          <cell r="I67">
            <v>497</v>
          </cell>
          <cell r="J67">
            <v>316</v>
          </cell>
          <cell r="K67">
            <v>337</v>
          </cell>
          <cell r="L67">
            <v>0.48392036753445633</v>
          </cell>
          <cell r="M67">
            <v>653</v>
          </cell>
          <cell r="N67">
            <v>265</v>
          </cell>
          <cell r="O67">
            <v>311</v>
          </cell>
          <cell r="P67">
            <v>0.46006944444444442</v>
          </cell>
          <cell r="Q67">
            <v>576</v>
          </cell>
          <cell r="R67">
            <v>319</v>
          </cell>
          <cell r="S67">
            <v>374</v>
          </cell>
          <cell r="T67">
            <v>0.46031746031746029</v>
          </cell>
          <cell r="U67">
            <v>693</v>
          </cell>
          <cell r="V67">
            <v>2929</v>
          </cell>
        </row>
        <row r="68">
          <cell r="A68" t="str">
            <v>03</v>
          </cell>
          <cell r="B68">
            <v>1093</v>
          </cell>
          <cell r="C68">
            <v>618</v>
          </cell>
          <cell r="D68">
            <v>0.63880771478667442</v>
          </cell>
          <cell r="E68">
            <v>1711</v>
          </cell>
          <cell r="F68">
            <v>1119</v>
          </cell>
          <cell r="G68">
            <v>549</v>
          </cell>
          <cell r="H68">
            <v>0.67086330935251803</v>
          </cell>
          <cell r="I68">
            <v>1668</v>
          </cell>
          <cell r="J68">
            <v>1150</v>
          </cell>
          <cell r="K68">
            <v>516</v>
          </cell>
          <cell r="L68">
            <v>0.69027611044417769</v>
          </cell>
          <cell r="M68">
            <v>1666</v>
          </cell>
          <cell r="N68">
            <v>1117</v>
          </cell>
          <cell r="O68">
            <v>500</v>
          </cell>
          <cell r="P68">
            <v>0.69078540507111941</v>
          </cell>
          <cell r="Q68">
            <v>1617</v>
          </cell>
          <cell r="R68">
            <v>1236</v>
          </cell>
          <cell r="S68">
            <v>555</v>
          </cell>
          <cell r="T68">
            <v>0.69011725293132331</v>
          </cell>
          <cell r="U68">
            <v>1791</v>
          </cell>
          <cell r="V68">
            <v>8453</v>
          </cell>
        </row>
        <row r="69">
          <cell r="A69" t="str">
            <v>04</v>
          </cell>
          <cell r="B69">
            <v>1290</v>
          </cell>
          <cell r="C69">
            <v>1310</v>
          </cell>
          <cell r="D69">
            <v>0.49615384615384617</v>
          </cell>
          <cell r="E69">
            <v>2600</v>
          </cell>
          <cell r="F69">
            <v>1359</v>
          </cell>
          <cell r="G69">
            <v>1339</v>
          </cell>
          <cell r="H69">
            <v>0.50370644922164565</v>
          </cell>
          <cell r="I69">
            <v>2698</v>
          </cell>
          <cell r="J69">
            <v>1445</v>
          </cell>
          <cell r="K69">
            <v>1323</v>
          </cell>
          <cell r="L69">
            <v>0.52203757225433522</v>
          </cell>
          <cell r="M69">
            <v>2768</v>
          </cell>
          <cell r="N69">
            <v>1434</v>
          </cell>
          <cell r="O69">
            <v>1325</v>
          </cell>
          <cell r="P69">
            <v>0.51975353388909029</v>
          </cell>
          <cell r="Q69">
            <v>2759</v>
          </cell>
          <cell r="R69">
            <v>1414</v>
          </cell>
          <cell r="S69">
            <v>1351</v>
          </cell>
          <cell r="T69">
            <v>0.51139240506329109</v>
          </cell>
          <cell r="U69">
            <v>2765</v>
          </cell>
          <cell r="V69">
            <v>13590</v>
          </cell>
        </row>
        <row r="70">
          <cell r="A70" t="str">
            <v>05</v>
          </cell>
          <cell r="B70">
            <v>310</v>
          </cell>
          <cell r="C70">
            <v>979</v>
          </cell>
          <cell r="D70">
            <v>0.24049650892164467</v>
          </cell>
          <cell r="E70">
            <v>1289</v>
          </cell>
          <cell r="F70">
            <v>302</v>
          </cell>
          <cell r="G70">
            <v>900</v>
          </cell>
          <cell r="H70">
            <v>0.25124792013311148</v>
          </cell>
          <cell r="I70">
            <v>1202</v>
          </cell>
          <cell r="J70">
            <v>286</v>
          </cell>
          <cell r="K70">
            <v>955</v>
          </cell>
          <cell r="L70">
            <v>0.23045930701047543</v>
          </cell>
          <cell r="M70">
            <v>1241</v>
          </cell>
          <cell r="N70">
            <v>298</v>
          </cell>
          <cell r="O70">
            <v>905</v>
          </cell>
          <cell r="P70">
            <v>0.24771404821280132</v>
          </cell>
          <cell r="Q70">
            <v>1203</v>
          </cell>
          <cell r="R70">
            <v>294</v>
          </cell>
          <cell r="S70">
            <v>933</v>
          </cell>
          <cell r="T70">
            <v>0.23960880195599021</v>
          </cell>
          <cell r="U70">
            <v>1227</v>
          </cell>
          <cell r="V70">
            <v>6162</v>
          </cell>
        </row>
        <row r="71">
          <cell r="A71" t="str">
            <v>06</v>
          </cell>
          <cell r="B71">
            <v>159</v>
          </cell>
          <cell r="C71">
            <v>479</v>
          </cell>
          <cell r="D71">
            <v>0.24921630094043887</v>
          </cell>
          <cell r="E71">
            <v>638</v>
          </cell>
          <cell r="F71">
            <v>139</v>
          </cell>
          <cell r="G71">
            <v>420</v>
          </cell>
          <cell r="H71">
            <v>0.24865831842576028</v>
          </cell>
          <cell r="I71">
            <v>559</v>
          </cell>
          <cell r="J71">
            <v>152</v>
          </cell>
          <cell r="K71">
            <v>495</v>
          </cell>
          <cell r="L71">
            <v>0.23493044822256567</v>
          </cell>
          <cell r="M71">
            <v>647</v>
          </cell>
          <cell r="N71">
            <v>124</v>
          </cell>
          <cell r="O71">
            <v>408</v>
          </cell>
          <cell r="P71">
            <v>0.23308270676691728</v>
          </cell>
          <cell r="Q71">
            <v>532</v>
          </cell>
          <cell r="R71">
            <v>136</v>
          </cell>
          <cell r="S71">
            <v>442</v>
          </cell>
          <cell r="T71">
            <v>0.23529411764705882</v>
          </cell>
          <cell r="U71">
            <v>578</v>
          </cell>
          <cell r="V71">
            <v>2954</v>
          </cell>
        </row>
        <row r="72">
          <cell r="A72" t="str">
            <v>07</v>
          </cell>
          <cell r="B72">
            <v>353</v>
          </cell>
          <cell r="C72">
            <v>508</v>
          </cell>
          <cell r="D72">
            <v>0.40998838559814171</v>
          </cell>
          <cell r="E72">
            <v>861</v>
          </cell>
          <cell r="F72">
            <v>311</v>
          </cell>
          <cell r="G72">
            <v>561</v>
          </cell>
          <cell r="H72">
            <v>0.35665137614678899</v>
          </cell>
          <cell r="I72">
            <v>872</v>
          </cell>
          <cell r="J72">
            <v>345</v>
          </cell>
          <cell r="K72">
            <v>529</v>
          </cell>
          <cell r="L72">
            <v>0.39473684210526316</v>
          </cell>
          <cell r="M72">
            <v>874</v>
          </cell>
          <cell r="N72">
            <v>327</v>
          </cell>
          <cell r="O72">
            <v>488</v>
          </cell>
          <cell r="P72">
            <v>0.40122699386503069</v>
          </cell>
          <cell r="Q72">
            <v>815</v>
          </cell>
          <cell r="R72">
            <v>300</v>
          </cell>
          <cell r="S72">
            <v>457</v>
          </cell>
          <cell r="T72">
            <v>0.39630118890356669</v>
          </cell>
          <cell r="U72">
            <v>757</v>
          </cell>
          <cell r="V72">
            <v>4179</v>
          </cell>
        </row>
        <row r="73">
          <cell r="A73" t="str">
            <v>08</v>
          </cell>
          <cell r="B73">
            <v>104</v>
          </cell>
          <cell r="C73">
            <v>218</v>
          </cell>
          <cell r="D73">
            <v>0.32298136645962733</v>
          </cell>
          <cell r="E73">
            <v>322</v>
          </cell>
          <cell r="F73">
            <v>122</v>
          </cell>
          <cell r="G73">
            <v>221</v>
          </cell>
          <cell r="H73">
            <v>0.35568513119533529</v>
          </cell>
          <cell r="I73">
            <v>343</v>
          </cell>
          <cell r="J73">
            <v>102</v>
          </cell>
          <cell r="K73">
            <v>188</v>
          </cell>
          <cell r="L73">
            <v>0.35172413793103446</v>
          </cell>
          <cell r="M73">
            <v>290</v>
          </cell>
          <cell r="N73">
            <v>92</v>
          </cell>
          <cell r="O73">
            <v>204</v>
          </cell>
          <cell r="P73">
            <v>0.3108108108108108</v>
          </cell>
          <cell r="Q73">
            <v>296</v>
          </cell>
          <cell r="R73">
            <v>108</v>
          </cell>
          <cell r="S73">
            <v>207</v>
          </cell>
          <cell r="T73">
            <v>0.34285714285714286</v>
          </cell>
          <cell r="U73">
            <v>315</v>
          </cell>
          <cell r="V73">
            <v>1566</v>
          </cell>
        </row>
        <row r="74">
          <cell r="A74" t="str">
            <v>09</v>
          </cell>
          <cell r="B74">
            <v>246</v>
          </cell>
          <cell r="C74">
            <v>832</v>
          </cell>
          <cell r="D74">
            <v>0.22820037105751392</v>
          </cell>
          <cell r="E74">
            <v>1078</v>
          </cell>
          <cell r="F74">
            <v>231</v>
          </cell>
          <cell r="G74">
            <v>782</v>
          </cell>
          <cell r="H74">
            <v>0.22803553800592299</v>
          </cell>
          <cell r="I74">
            <v>1013</v>
          </cell>
          <cell r="J74">
            <v>273</v>
          </cell>
          <cell r="K74">
            <v>870</v>
          </cell>
          <cell r="L74">
            <v>0.23884514435695539</v>
          </cell>
          <cell r="M74">
            <v>1143</v>
          </cell>
          <cell r="N74">
            <v>252</v>
          </cell>
          <cell r="O74">
            <v>804</v>
          </cell>
          <cell r="P74">
            <v>0.23863636363636365</v>
          </cell>
          <cell r="Q74">
            <v>1056</v>
          </cell>
          <cell r="R74">
            <v>244</v>
          </cell>
          <cell r="S74">
            <v>849</v>
          </cell>
          <cell r="T74">
            <v>0.22323879231473009</v>
          </cell>
          <cell r="U74">
            <v>1093</v>
          </cell>
          <cell r="V74">
            <v>5383</v>
          </cell>
        </row>
        <row r="75">
          <cell r="A75" t="str">
            <v>10</v>
          </cell>
          <cell r="B75">
            <v>632</v>
          </cell>
          <cell r="C75">
            <v>535</v>
          </cell>
          <cell r="D75">
            <v>0.54155955441302484</v>
          </cell>
          <cell r="E75">
            <v>1167</v>
          </cell>
          <cell r="F75">
            <v>627</v>
          </cell>
          <cell r="G75">
            <v>505</v>
          </cell>
          <cell r="H75">
            <v>0.55388692579505305</v>
          </cell>
          <cell r="I75">
            <v>1132</v>
          </cell>
          <cell r="J75">
            <v>627</v>
          </cell>
          <cell r="K75">
            <v>547</v>
          </cell>
          <cell r="L75">
            <v>0.53407155025553665</v>
          </cell>
          <cell r="M75">
            <v>1174</v>
          </cell>
          <cell r="N75">
            <v>619</v>
          </cell>
          <cell r="O75">
            <v>476</v>
          </cell>
          <cell r="P75">
            <v>0.56529680365296808</v>
          </cell>
          <cell r="Q75">
            <v>1095</v>
          </cell>
          <cell r="R75">
            <v>505</v>
          </cell>
          <cell r="S75">
            <v>421</v>
          </cell>
          <cell r="T75">
            <v>0.54535637149028082</v>
          </cell>
          <cell r="U75">
            <v>926</v>
          </cell>
          <cell r="V75">
            <v>5494</v>
          </cell>
        </row>
        <row r="76">
          <cell r="A76" t="str">
            <v>11</v>
          </cell>
          <cell r="B76">
            <v>199</v>
          </cell>
          <cell r="C76">
            <v>183</v>
          </cell>
          <cell r="D76">
            <v>0.52094240837696337</v>
          </cell>
          <cell r="E76">
            <v>382</v>
          </cell>
          <cell r="F76">
            <v>182</v>
          </cell>
          <cell r="G76">
            <v>146</v>
          </cell>
          <cell r="H76">
            <v>0.55487804878048785</v>
          </cell>
          <cell r="I76">
            <v>328</v>
          </cell>
          <cell r="J76">
            <v>211</v>
          </cell>
          <cell r="K76">
            <v>168</v>
          </cell>
          <cell r="L76">
            <v>0.55672823218997358</v>
          </cell>
          <cell r="M76">
            <v>379</v>
          </cell>
          <cell r="N76">
            <v>187</v>
          </cell>
          <cell r="O76">
            <v>188</v>
          </cell>
          <cell r="P76">
            <v>0.49866666666666665</v>
          </cell>
          <cell r="Q76">
            <v>375</v>
          </cell>
          <cell r="R76">
            <v>154</v>
          </cell>
          <cell r="S76">
            <v>145</v>
          </cell>
          <cell r="T76">
            <v>0.51505016722408026</v>
          </cell>
          <cell r="U76">
            <v>299</v>
          </cell>
          <cell r="V76">
            <v>1763</v>
          </cell>
        </row>
        <row r="77">
          <cell r="A77" t="str">
            <v>12</v>
          </cell>
          <cell r="B77">
            <v>459</v>
          </cell>
          <cell r="C77">
            <v>437</v>
          </cell>
          <cell r="D77">
            <v>0.5122767857142857</v>
          </cell>
          <cell r="E77">
            <v>896</v>
          </cell>
          <cell r="F77">
            <v>417</v>
          </cell>
          <cell r="G77">
            <v>441</v>
          </cell>
          <cell r="H77">
            <v>0.48601398601398599</v>
          </cell>
          <cell r="I77">
            <v>858</v>
          </cell>
          <cell r="J77">
            <v>456</v>
          </cell>
          <cell r="K77">
            <v>454</v>
          </cell>
          <cell r="L77">
            <v>0.50109890109890109</v>
          </cell>
          <cell r="M77">
            <v>910</v>
          </cell>
          <cell r="N77">
            <v>461</v>
          </cell>
          <cell r="O77">
            <v>449</v>
          </cell>
          <cell r="P77">
            <v>0.50659340659340657</v>
          </cell>
          <cell r="Q77">
            <v>910</v>
          </cell>
          <cell r="R77">
            <v>475</v>
          </cell>
          <cell r="S77">
            <v>481</v>
          </cell>
          <cell r="T77">
            <v>0.49686192468619245</v>
          </cell>
          <cell r="U77">
            <v>956</v>
          </cell>
          <cell r="V77">
            <v>4530</v>
          </cell>
        </row>
        <row r="78">
          <cell r="A78" t="str">
            <v>Théologie</v>
          </cell>
          <cell r="C78">
            <v>8</v>
          </cell>
          <cell r="D78">
            <v>0</v>
          </cell>
          <cell r="E78">
            <v>8</v>
          </cell>
          <cell r="G78">
            <v>1</v>
          </cell>
          <cell r="H78">
            <v>0</v>
          </cell>
          <cell r="I78">
            <v>1</v>
          </cell>
          <cell r="J78">
            <v>2</v>
          </cell>
          <cell r="K78">
            <v>4</v>
          </cell>
          <cell r="L78">
            <v>0.33333333333333331</v>
          </cell>
          <cell r="M78">
            <v>6</v>
          </cell>
          <cell r="N78">
            <v>2</v>
          </cell>
          <cell r="O78">
            <v>8</v>
          </cell>
          <cell r="P78">
            <v>0.2</v>
          </cell>
          <cell r="Q78">
            <v>10</v>
          </cell>
          <cell r="R78">
            <v>1</v>
          </cell>
          <cell r="S78">
            <v>8</v>
          </cell>
          <cell r="T78">
            <v>0.1111111111111111</v>
          </cell>
          <cell r="U78">
            <v>9</v>
          </cell>
          <cell r="V78">
            <v>34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517</v>
          </cell>
          <cell r="C85">
            <v>578</v>
          </cell>
          <cell r="D85">
            <v>0.47214611872146117</v>
          </cell>
          <cell r="E85">
            <v>1095</v>
          </cell>
          <cell r="F85">
            <v>527</v>
          </cell>
          <cell r="G85">
            <v>550</v>
          </cell>
          <cell r="H85">
            <v>0.48932219127205201</v>
          </cell>
          <cell r="I85">
            <v>1077</v>
          </cell>
          <cell r="J85">
            <v>597</v>
          </cell>
          <cell r="K85">
            <v>591</v>
          </cell>
          <cell r="L85">
            <v>0.50252525252525249</v>
          </cell>
          <cell r="M85">
            <v>1188</v>
          </cell>
          <cell r="N85">
            <v>573</v>
          </cell>
          <cell r="O85">
            <v>647</v>
          </cell>
          <cell r="P85">
            <v>0.46967213114754097</v>
          </cell>
          <cell r="Q85">
            <v>1220</v>
          </cell>
          <cell r="R85">
            <v>620</v>
          </cell>
          <cell r="S85">
            <v>677</v>
          </cell>
          <cell r="T85">
            <v>0.4780262143407864</v>
          </cell>
          <cell r="U85">
            <v>1297</v>
          </cell>
        </row>
        <row r="86">
          <cell r="A86" t="str">
            <v>Lettres</v>
          </cell>
          <cell r="B86">
            <v>2203</v>
          </cell>
          <cell r="C86">
            <v>1782</v>
          </cell>
          <cell r="D86">
            <v>0.55282308657465495</v>
          </cell>
          <cell r="E86">
            <v>3985</v>
          </cell>
          <cell r="F86">
            <v>2319</v>
          </cell>
          <cell r="G86">
            <v>1752</v>
          </cell>
          <cell r="H86">
            <v>0.56963890935887984</v>
          </cell>
          <cell r="I86">
            <v>4071</v>
          </cell>
          <cell r="J86">
            <v>2409</v>
          </cell>
          <cell r="K86">
            <v>1718</v>
          </cell>
          <cell r="L86">
            <v>0.58371698570390118</v>
          </cell>
          <cell r="M86">
            <v>4127</v>
          </cell>
          <cell r="N86">
            <v>2586</v>
          </cell>
          <cell r="O86">
            <v>1971</v>
          </cell>
          <cell r="P86">
            <v>0.56747860434496378</v>
          </cell>
          <cell r="Q86">
            <v>4557</v>
          </cell>
          <cell r="R86">
            <v>2471</v>
          </cell>
          <cell r="S86">
            <v>1801</v>
          </cell>
          <cell r="T86">
            <v>0.57841760299625467</v>
          </cell>
          <cell r="U86">
            <v>4272</v>
          </cell>
        </row>
        <row r="87">
          <cell r="A87" t="str">
            <v>Pharmacie</v>
          </cell>
          <cell r="B87">
            <v>199</v>
          </cell>
          <cell r="C87">
            <v>183</v>
          </cell>
          <cell r="D87">
            <v>0.52094240837696337</v>
          </cell>
          <cell r="E87">
            <v>382</v>
          </cell>
          <cell r="F87">
            <v>182</v>
          </cell>
          <cell r="G87">
            <v>146</v>
          </cell>
          <cell r="H87">
            <v>0.55487804878048785</v>
          </cell>
          <cell r="I87">
            <v>328</v>
          </cell>
          <cell r="J87">
            <v>211</v>
          </cell>
          <cell r="K87">
            <v>168</v>
          </cell>
          <cell r="L87">
            <v>0.55672823218997358</v>
          </cell>
          <cell r="M87">
            <v>379</v>
          </cell>
          <cell r="N87">
            <v>187</v>
          </cell>
          <cell r="O87">
            <v>188</v>
          </cell>
          <cell r="P87">
            <v>0.49866666666666665</v>
          </cell>
          <cell r="Q87">
            <v>375</v>
          </cell>
          <cell r="R87">
            <v>154</v>
          </cell>
          <cell r="S87">
            <v>145</v>
          </cell>
          <cell r="T87">
            <v>0.51505016722408026</v>
          </cell>
          <cell r="U87">
            <v>299</v>
          </cell>
        </row>
        <row r="88">
          <cell r="A88" t="str">
            <v>Sciences</v>
          </cell>
          <cell r="B88">
            <v>2000</v>
          </cell>
          <cell r="C88">
            <v>3390</v>
          </cell>
          <cell r="D88">
            <v>0.37105751391465674</v>
          </cell>
          <cell r="E88">
            <v>5390</v>
          </cell>
          <cell r="F88">
            <v>1933</v>
          </cell>
          <cell r="G88">
            <v>3337</v>
          </cell>
          <cell r="H88">
            <v>0.36679316888045543</v>
          </cell>
          <cell r="I88">
            <v>5270</v>
          </cell>
          <cell r="J88">
            <v>1989</v>
          </cell>
          <cell r="K88">
            <v>3404</v>
          </cell>
          <cell r="L88">
            <v>0.36881142221398111</v>
          </cell>
          <cell r="M88">
            <v>5393</v>
          </cell>
          <cell r="N88">
            <v>1516</v>
          </cell>
          <cell r="O88">
            <v>2839</v>
          </cell>
          <cell r="P88">
            <v>0.34810562571756604</v>
          </cell>
          <cell r="Q88">
            <v>4355</v>
          </cell>
          <cell r="R88">
            <v>1870</v>
          </cell>
          <cell r="S88">
            <v>3268</v>
          </cell>
          <cell r="T88">
            <v>0.36395484624367458</v>
          </cell>
          <cell r="U88">
            <v>5138</v>
          </cell>
        </row>
      </sheetData>
      <sheetData sheetId="24">
        <row r="1">
          <cell r="A1" t="str">
            <v>CNU</v>
          </cell>
          <cell r="B1" t="str">
            <v>PR</v>
          </cell>
          <cell r="C1" t="str">
            <v>MCF</v>
          </cell>
          <cell r="F1" t="str">
            <v>GROUPE</v>
          </cell>
          <cell r="G1" t="str">
            <v>PR</v>
          </cell>
          <cell r="H1" t="str">
            <v>MCF</v>
          </cell>
        </row>
        <row r="2">
          <cell r="A2" t="str">
            <v>01</v>
          </cell>
          <cell r="B2">
            <v>85</v>
          </cell>
          <cell r="C2">
            <v>114</v>
          </cell>
          <cell r="F2" t="str">
            <v>01</v>
          </cell>
          <cell r="G2">
            <v>245</v>
          </cell>
          <cell r="H2">
            <v>252</v>
          </cell>
        </row>
        <row r="3">
          <cell r="A3" t="str">
            <v>02</v>
          </cell>
          <cell r="B3">
            <v>98</v>
          </cell>
          <cell r="C3">
            <v>86</v>
          </cell>
          <cell r="F3" t="str">
            <v>02</v>
          </cell>
          <cell r="G3">
            <v>206</v>
          </cell>
          <cell r="H3">
            <v>342</v>
          </cell>
        </row>
        <row r="4">
          <cell r="A4" t="str">
            <v>03</v>
          </cell>
          <cell r="B4">
            <v>35</v>
          </cell>
          <cell r="C4">
            <v>24</v>
          </cell>
          <cell r="F4" t="str">
            <v>03</v>
          </cell>
          <cell r="G4">
            <v>554</v>
          </cell>
          <cell r="H4">
            <v>560</v>
          </cell>
        </row>
        <row r="5">
          <cell r="A5" t="str">
            <v>04</v>
          </cell>
          <cell r="B5">
            <v>27</v>
          </cell>
          <cell r="C5">
            <v>28</v>
          </cell>
          <cell r="F5" t="str">
            <v>04</v>
          </cell>
          <cell r="G5">
            <v>547</v>
          </cell>
          <cell r="H5">
            <v>404</v>
          </cell>
        </row>
        <row r="6">
          <cell r="A6" t="str">
            <v>05</v>
          </cell>
          <cell r="B6">
            <v>131</v>
          </cell>
          <cell r="C6">
            <v>197</v>
          </cell>
          <cell r="F6" t="str">
            <v>05</v>
          </cell>
          <cell r="G6">
            <v>376</v>
          </cell>
          <cell r="H6">
            <v>487</v>
          </cell>
        </row>
        <row r="7">
          <cell r="A7" t="str">
            <v>06</v>
          </cell>
          <cell r="B7">
            <v>75</v>
          </cell>
          <cell r="C7">
            <v>145</v>
          </cell>
          <cell r="F7" t="str">
            <v>06</v>
          </cell>
          <cell r="G7">
            <v>208</v>
          </cell>
          <cell r="H7">
            <v>121</v>
          </cell>
        </row>
        <row r="8">
          <cell r="A8" t="str">
            <v>07</v>
          </cell>
          <cell r="B8">
            <v>85</v>
          </cell>
          <cell r="C8">
            <v>61</v>
          </cell>
          <cell r="F8" t="str">
            <v>07</v>
          </cell>
          <cell r="G8">
            <v>260</v>
          </cell>
          <cell r="H8">
            <v>184</v>
          </cell>
        </row>
        <row r="9">
          <cell r="A9" t="str">
            <v>08</v>
          </cell>
          <cell r="B9">
            <v>31</v>
          </cell>
          <cell r="C9">
            <v>29</v>
          </cell>
          <cell r="F9" t="str">
            <v>08</v>
          </cell>
          <cell r="G9">
            <v>95</v>
          </cell>
          <cell r="H9">
            <v>92</v>
          </cell>
        </row>
        <row r="10">
          <cell r="A10" t="str">
            <v>09</v>
          </cell>
          <cell r="B10">
            <v>118</v>
          </cell>
          <cell r="C10">
            <v>83</v>
          </cell>
          <cell r="F10" t="str">
            <v>09</v>
          </cell>
          <cell r="G10">
            <v>409</v>
          </cell>
          <cell r="H10">
            <v>291</v>
          </cell>
        </row>
        <row r="11">
          <cell r="A11" t="str">
            <v>10</v>
          </cell>
          <cell r="B11">
            <v>18</v>
          </cell>
          <cell r="C11">
            <v>16</v>
          </cell>
          <cell r="F11" t="str">
            <v>10</v>
          </cell>
          <cell r="G11">
            <v>251</v>
          </cell>
          <cell r="H11">
            <v>310</v>
          </cell>
        </row>
        <row r="12">
          <cell r="A12" t="str">
            <v>11</v>
          </cell>
          <cell r="B12">
            <v>125</v>
          </cell>
          <cell r="C12">
            <v>180</v>
          </cell>
          <cell r="F12" t="str">
            <v>11</v>
          </cell>
          <cell r="G12">
            <v>143</v>
          </cell>
          <cell r="H12">
            <v>188</v>
          </cell>
        </row>
        <row r="13">
          <cell r="A13" t="str">
            <v>12</v>
          </cell>
          <cell r="B13">
            <v>48</v>
          </cell>
          <cell r="C13">
            <v>58</v>
          </cell>
          <cell r="F13" t="str">
            <v>12</v>
          </cell>
          <cell r="G13">
            <v>128</v>
          </cell>
          <cell r="H13">
            <v>197</v>
          </cell>
        </row>
        <row r="14">
          <cell r="A14" t="str">
            <v>13</v>
          </cell>
          <cell r="B14">
            <v>12</v>
          </cell>
          <cell r="C14">
            <v>17</v>
          </cell>
          <cell r="F14" t="str">
            <v>Théologie</v>
          </cell>
          <cell r="G14">
            <v>9</v>
          </cell>
          <cell r="H14">
            <v>2</v>
          </cell>
        </row>
        <row r="15">
          <cell r="A15" t="str">
            <v>14</v>
          </cell>
          <cell r="B15">
            <v>84</v>
          </cell>
          <cell r="C15">
            <v>79</v>
          </cell>
        </row>
        <row r="16">
          <cell r="A16" t="str">
            <v>15</v>
          </cell>
          <cell r="B16">
            <v>33</v>
          </cell>
          <cell r="C16">
            <v>37</v>
          </cell>
        </row>
        <row r="17">
          <cell r="A17" t="str">
            <v>16</v>
          </cell>
          <cell r="B17">
            <v>94</v>
          </cell>
          <cell r="C17">
            <v>116</v>
          </cell>
        </row>
        <row r="18">
          <cell r="A18" t="str">
            <v>17</v>
          </cell>
          <cell r="B18">
            <v>52</v>
          </cell>
          <cell r="C18">
            <v>18</v>
          </cell>
          <cell r="G18" t="str">
            <v>PR</v>
          </cell>
          <cell r="H18" t="str">
            <v>MCF</v>
          </cell>
        </row>
        <row r="19">
          <cell r="A19" t="str">
            <v>18</v>
          </cell>
          <cell r="B19">
            <v>45</v>
          </cell>
          <cell r="C19">
            <v>46</v>
          </cell>
          <cell r="F19" t="str">
            <v>Droit</v>
          </cell>
          <cell r="G19">
            <v>451</v>
          </cell>
          <cell r="H19">
            <v>594</v>
          </cell>
        </row>
        <row r="20">
          <cell r="A20" t="str">
            <v>19</v>
          </cell>
          <cell r="B20">
            <v>68</v>
          </cell>
          <cell r="C20">
            <v>57</v>
          </cell>
          <cell r="F20" t="str">
            <v>Lettres</v>
          </cell>
          <cell r="G20">
            <v>1238</v>
          </cell>
          <cell r="H20">
            <v>1163</v>
          </cell>
        </row>
        <row r="21">
          <cell r="A21" t="str">
            <v>20</v>
          </cell>
          <cell r="B21">
            <v>21</v>
          </cell>
          <cell r="C21">
            <v>12</v>
          </cell>
          <cell r="F21" t="str">
            <v>Sciences</v>
          </cell>
          <cell r="G21">
            <v>1599</v>
          </cell>
          <cell r="H21">
            <v>1485</v>
          </cell>
        </row>
        <row r="22">
          <cell r="A22" t="str">
            <v>21</v>
          </cell>
          <cell r="B22">
            <v>69</v>
          </cell>
          <cell r="C22">
            <v>34</v>
          </cell>
          <cell r="F22" t="str">
            <v>Pharmacie</v>
          </cell>
          <cell r="G22">
            <v>143</v>
          </cell>
          <cell r="H22">
            <v>188</v>
          </cell>
        </row>
        <row r="23">
          <cell r="A23" t="str">
            <v>22</v>
          </cell>
          <cell r="B23">
            <v>101</v>
          </cell>
          <cell r="C23">
            <v>69</v>
          </cell>
        </row>
        <row r="24">
          <cell r="A24" t="str">
            <v>23</v>
          </cell>
          <cell r="B24">
            <v>76</v>
          </cell>
          <cell r="C24">
            <v>39</v>
          </cell>
        </row>
        <row r="25">
          <cell r="A25" t="str">
            <v>24</v>
          </cell>
          <cell r="B25">
            <v>21</v>
          </cell>
          <cell r="C25">
            <v>13</v>
          </cell>
        </row>
        <row r="26">
          <cell r="A26" t="str">
            <v>25</v>
          </cell>
          <cell r="B26">
            <v>124</v>
          </cell>
          <cell r="C26">
            <v>138</v>
          </cell>
        </row>
        <row r="27">
          <cell r="A27" t="str">
            <v>26</v>
          </cell>
          <cell r="B27">
            <v>101</v>
          </cell>
          <cell r="C27">
            <v>148</v>
          </cell>
        </row>
        <row r="28">
          <cell r="A28" t="str">
            <v>27</v>
          </cell>
          <cell r="B28">
            <v>151</v>
          </cell>
          <cell r="C28">
            <v>201</v>
          </cell>
        </row>
        <row r="29">
          <cell r="A29" t="str">
            <v>28</v>
          </cell>
          <cell r="B29">
            <v>125</v>
          </cell>
          <cell r="C29">
            <v>63</v>
          </cell>
        </row>
        <row r="30">
          <cell r="A30" t="str">
            <v>29</v>
          </cell>
          <cell r="B30">
            <v>35</v>
          </cell>
          <cell r="C30">
            <v>17</v>
          </cell>
        </row>
        <row r="31">
          <cell r="A31" t="str">
            <v>30</v>
          </cell>
          <cell r="B31">
            <v>48</v>
          </cell>
          <cell r="C31">
            <v>41</v>
          </cell>
        </row>
        <row r="32">
          <cell r="A32" t="str">
            <v>31</v>
          </cell>
          <cell r="B32">
            <v>86</v>
          </cell>
          <cell r="C32">
            <v>47</v>
          </cell>
        </row>
        <row r="33">
          <cell r="A33" t="str">
            <v>32</v>
          </cell>
          <cell r="B33">
            <v>105</v>
          </cell>
          <cell r="C33">
            <v>96</v>
          </cell>
        </row>
        <row r="34">
          <cell r="A34" t="str">
            <v>33</v>
          </cell>
          <cell r="B34">
            <v>69</v>
          </cell>
          <cell r="C34">
            <v>41</v>
          </cell>
        </row>
        <row r="35">
          <cell r="A35" t="str">
            <v>34</v>
          </cell>
          <cell r="B35">
            <v>14</v>
          </cell>
          <cell r="C35">
            <v>8</v>
          </cell>
        </row>
        <row r="36">
          <cell r="A36" t="str">
            <v>35</v>
          </cell>
          <cell r="B36">
            <v>33</v>
          </cell>
          <cell r="C36">
            <v>44</v>
          </cell>
        </row>
        <row r="37">
          <cell r="A37" t="str">
            <v>36</v>
          </cell>
          <cell r="B37">
            <v>30</v>
          </cell>
          <cell r="C37">
            <v>30</v>
          </cell>
        </row>
        <row r="38">
          <cell r="A38" t="str">
            <v>37</v>
          </cell>
          <cell r="B38">
            <v>18</v>
          </cell>
          <cell r="C38">
            <v>10</v>
          </cell>
        </row>
        <row r="39">
          <cell r="A39" t="str">
            <v>60</v>
          </cell>
          <cell r="B39">
            <v>131</v>
          </cell>
          <cell r="C39">
            <v>100</v>
          </cell>
        </row>
        <row r="40">
          <cell r="A40" t="str">
            <v>61</v>
          </cell>
          <cell r="B40">
            <v>78</v>
          </cell>
          <cell r="C40">
            <v>71</v>
          </cell>
        </row>
        <row r="41">
          <cell r="A41" t="str">
            <v>62</v>
          </cell>
          <cell r="B41">
            <v>76</v>
          </cell>
          <cell r="C41">
            <v>43</v>
          </cell>
        </row>
        <row r="42">
          <cell r="A42" t="str">
            <v>63</v>
          </cell>
          <cell r="B42">
            <v>124</v>
          </cell>
          <cell r="C42">
            <v>77</v>
          </cell>
        </row>
        <row r="43">
          <cell r="A43" t="str">
            <v>64</v>
          </cell>
          <cell r="B43">
            <v>62</v>
          </cell>
          <cell r="C43">
            <v>74</v>
          </cell>
        </row>
        <row r="44">
          <cell r="A44" t="str">
            <v>65</v>
          </cell>
          <cell r="B44">
            <v>57</v>
          </cell>
          <cell r="C44">
            <v>66</v>
          </cell>
        </row>
        <row r="45">
          <cell r="A45" t="str">
            <v>66</v>
          </cell>
          <cell r="B45">
            <v>43</v>
          </cell>
          <cell r="C45">
            <v>76</v>
          </cell>
        </row>
        <row r="46">
          <cell r="A46" t="str">
            <v>67</v>
          </cell>
          <cell r="B46">
            <v>29</v>
          </cell>
          <cell r="C46">
            <v>31</v>
          </cell>
        </row>
        <row r="47">
          <cell r="A47" t="str">
            <v>68</v>
          </cell>
          <cell r="B47">
            <v>35</v>
          </cell>
          <cell r="C47">
            <v>40</v>
          </cell>
        </row>
        <row r="48">
          <cell r="A48" t="str">
            <v>69</v>
          </cell>
          <cell r="B48">
            <v>25</v>
          </cell>
          <cell r="C48">
            <v>23</v>
          </cell>
        </row>
        <row r="49">
          <cell r="A49" t="str">
            <v>70</v>
          </cell>
          <cell r="B49">
            <v>52</v>
          </cell>
          <cell r="C49">
            <v>81</v>
          </cell>
        </row>
        <row r="50">
          <cell r="A50" t="str">
            <v>71</v>
          </cell>
          <cell r="B50">
            <v>36</v>
          </cell>
          <cell r="C50">
            <v>68</v>
          </cell>
        </row>
        <row r="51">
          <cell r="A51" t="str">
            <v>72</v>
          </cell>
          <cell r="B51">
            <v>8</v>
          </cell>
          <cell r="C51">
            <v>6</v>
          </cell>
        </row>
        <row r="52">
          <cell r="A52" t="str">
            <v>73</v>
          </cell>
          <cell r="B52">
            <v>8</v>
          </cell>
          <cell r="C52">
            <v>5</v>
          </cell>
        </row>
        <row r="53">
          <cell r="A53" t="str">
            <v>74</v>
          </cell>
          <cell r="B53">
            <v>24</v>
          </cell>
          <cell r="C53">
            <v>37</v>
          </cell>
        </row>
        <row r="54">
          <cell r="A54" t="str">
            <v>76</v>
          </cell>
          <cell r="B54">
            <v>7</v>
          </cell>
          <cell r="C54">
            <v>1</v>
          </cell>
        </row>
        <row r="55">
          <cell r="A55" t="str">
            <v>77</v>
          </cell>
          <cell r="B55">
            <v>2</v>
          </cell>
          <cell r="C55">
            <v>1</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45</v>
          </cell>
          <cell r="C59">
            <v>57</v>
          </cell>
        </row>
        <row r="60">
          <cell r="A60" t="str">
            <v>86</v>
          </cell>
          <cell r="B60">
            <v>61</v>
          </cell>
          <cell r="C60">
            <v>65</v>
          </cell>
        </row>
        <row r="61">
          <cell r="A61" t="str">
            <v>87</v>
          </cell>
          <cell r="B61">
            <v>37</v>
          </cell>
          <cell r="C61">
            <v>66</v>
          </cell>
        </row>
      </sheetData>
      <sheetData sheetId="25">
        <row r="1">
          <cell r="I1" t="str">
            <v>01</v>
          </cell>
          <cell r="J1">
            <v>358</v>
          </cell>
          <cell r="L1" t="str">
            <v>Théologie</v>
          </cell>
          <cell r="M1">
            <v>1</v>
          </cell>
          <cell r="O1" t="str">
            <v>01</v>
          </cell>
          <cell r="R1" t="str">
            <v>01</v>
          </cell>
          <cell r="U1" t="str">
            <v>01</v>
          </cell>
          <cell r="V1">
            <v>152</v>
          </cell>
          <cell r="X1" t="str">
            <v>01</v>
          </cell>
          <cell r="Y1">
            <v>381</v>
          </cell>
          <cell r="AA1" t="str">
            <v>01</v>
          </cell>
          <cell r="AB1">
            <v>194</v>
          </cell>
          <cell r="AD1" t="str">
            <v>01</v>
          </cell>
          <cell r="AE1">
            <v>371</v>
          </cell>
        </row>
        <row r="2">
          <cell r="I2" t="str">
            <v>02</v>
          </cell>
          <cell r="J2">
            <v>300</v>
          </cell>
          <cell r="L2" t="str">
            <v>01</v>
          </cell>
          <cell r="M2">
            <v>840</v>
          </cell>
          <cell r="O2" t="str">
            <v>02</v>
          </cell>
          <cell r="R2" t="str">
            <v>02</v>
          </cell>
          <cell r="U2" t="str">
            <v>02</v>
          </cell>
          <cell r="V2">
            <v>153</v>
          </cell>
          <cell r="X2" t="str">
            <v>02</v>
          </cell>
          <cell r="Y2">
            <v>406</v>
          </cell>
          <cell r="AA2" t="str">
            <v>02</v>
          </cell>
          <cell r="AB2">
            <v>143</v>
          </cell>
          <cell r="AD2" t="str">
            <v>02</v>
          </cell>
          <cell r="AE2">
            <v>810</v>
          </cell>
        </row>
        <row r="3">
          <cell r="B3" t="str">
            <v>ENS</v>
          </cell>
          <cell r="C3" t="str">
            <v>SANS ENS</v>
          </cell>
          <cell r="E3" t="str">
            <v>Nombre de NOM</v>
          </cell>
          <cell r="F3" t="str">
            <v>DC</v>
          </cell>
          <cell r="I3" t="str">
            <v>03</v>
          </cell>
          <cell r="J3">
            <v>54</v>
          </cell>
          <cell r="L3" t="str">
            <v>02</v>
          </cell>
          <cell r="M3">
            <v>590</v>
          </cell>
          <cell r="O3" t="str">
            <v>03</v>
          </cell>
          <cell r="R3" t="str">
            <v>03</v>
          </cell>
          <cell r="S3">
            <v>1028</v>
          </cell>
          <cell r="U3" t="str">
            <v>03</v>
          </cell>
          <cell r="V3">
            <v>19</v>
          </cell>
          <cell r="X3" t="str">
            <v>03</v>
          </cell>
          <cell r="Y3">
            <v>165</v>
          </cell>
          <cell r="AA3" t="str">
            <v>03</v>
          </cell>
          <cell r="AB3">
            <v>4</v>
          </cell>
          <cell r="AD3" t="str">
            <v>03</v>
          </cell>
          <cell r="AE3">
            <v>100</v>
          </cell>
        </row>
        <row r="4">
          <cell r="A4" t="str">
            <v>01</v>
          </cell>
          <cell r="B4">
            <v>247</v>
          </cell>
          <cell r="C4">
            <v>99</v>
          </cell>
          <cell r="E4" t="str">
            <v>GRP</v>
          </cell>
          <cell r="F4" t="str">
            <v>ENS</v>
          </cell>
          <cell r="G4" t="str">
            <v>SANS ENS</v>
          </cell>
          <cell r="I4" t="str">
            <v>04</v>
          </cell>
          <cell r="J4">
            <v>127</v>
          </cell>
          <cell r="L4" t="str">
            <v>03</v>
          </cell>
          <cell r="M4">
            <v>692</v>
          </cell>
          <cell r="O4" t="str">
            <v>04</v>
          </cell>
          <cell r="R4" t="str">
            <v>04</v>
          </cell>
          <cell r="U4" t="str">
            <v>04</v>
          </cell>
          <cell r="V4">
            <v>57</v>
          </cell>
          <cell r="X4" t="str">
            <v>04</v>
          </cell>
          <cell r="Y4">
            <v>246</v>
          </cell>
          <cell r="AA4" t="str">
            <v>04</v>
          </cell>
          <cell r="AB4">
            <v>30</v>
          </cell>
          <cell r="AD4" t="str">
            <v>04</v>
          </cell>
          <cell r="AE4">
            <v>456</v>
          </cell>
        </row>
        <row r="5">
          <cell r="A5" t="str">
            <v>02</v>
          </cell>
          <cell r="B5">
            <v>185</v>
          </cell>
          <cell r="C5">
            <v>114</v>
          </cell>
          <cell r="E5" t="str">
            <v>01</v>
          </cell>
          <cell r="F5">
            <v>540</v>
          </cell>
          <cell r="G5">
            <v>324</v>
          </cell>
          <cell r="I5" t="str">
            <v>05</v>
          </cell>
          <cell r="J5">
            <v>324</v>
          </cell>
          <cell r="L5" t="str">
            <v>04</v>
          </cell>
          <cell r="M5">
            <v>880</v>
          </cell>
          <cell r="O5" t="str">
            <v>05</v>
          </cell>
          <cell r="R5" t="str">
            <v>05</v>
          </cell>
          <cell r="U5" t="str">
            <v>05</v>
          </cell>
          <cell r="V5">
            <v>189</v>
          </cell>
          <cell r="X5" t="str">
            <v>05</v>
          </cell>
          <cell r="Y5">
            <v>372</v>
          </cell>
          <cell r="AA5" t="str">
            <v>05</v>
          </cell>
          <cell r="AB5">
            <v>196</v>
          </cell>
          <cell r="AD5" t="str">
            <v>05</v>
          </cell>
          <cell r="AE5">
            <v>171</v>
          </cell>
        </row>
        <row r="6">
          <cell r="A6" t="str">
            <v>03</v>
          </cell>
          <cell r="B6">
            <v>30</v>
          </cell>
          <cell r="C6">
            <v>24</v>
          </cell>
          <cell r="E6" t="str">
            <v>02</v>
          </cell>
          <cell r="F6">
            <v>435</v>
          </cell>
          <cell r="G6">
            <v>265</v>
          </cell>
          <cell r="I6" t="str">
            <v>06</v>
          </cell>
          <cell r="J6">
            <v>267</v>
          </cell>
          <cell r="L6" t="str">
            <v>05</v>
          </cell>
          <cell r="M6">
            <v>709</v>
          </cell>
          <cell r="O6" t="str">
            <v>06</v>
          </cell>
          <cell r="R6" t="str">
            <v>06</v>
          </cell>
          <cell r="U6" t="str">
            <v>06</v>
          </cell>
          <cell r="V6">
            <v>217</v>
          </cell>
          <cell r="X6" t="str">
            <v>06</v>
          </cell>
          <cell r="Y6">
            <v>102</v>
          </cell>
          <cell r="AA6" t="str">
            <v>06</v>
          </cell>
          <cell r="AB6">
            <v>614</v>
          </cell>
          <cell r="AD6" t="str">
            <v>06</v>
          </cell>
          <cell r="AE6">
            <v>23</v>
          </cell>
        </row>
        <row r="7">
          <cell r="A7" t="str">
            <v>04</v>
          </cell>
          <cell r="B7">
            <v>78</v>
          </cell>
          <cell r="C7">
            <v>87</v>
          </cell>
          <cell r="E7" t="str">
            <v>06</v>
          </cell>
          <cell r="F7">
            <v>557</v>
          </cell>
          <cell r="G7">
            <v>432</v>
          </cell>
          <cell r="I7" t="str">
            <v>07</v>
          </cell>
          <cell r="J7">
            <v>95</v>
          </cell>
          <cell r="L7" t="str">
            <v>06</v>
          </cell>
          <cell r="M7">
            <v>96</v>
          </cell>
          <cell r="O7" t="str">
            <v>07</v>
          </cell>
          <cell r="R7" t="str">
            <v>07</v>
          </cell>
          <cell r="U7" t="str">
            <v>07</v>
          </cell>
          <cell r="V7">
            <v>20</v>
          </cell>
          <cell r="X7" t="str">
            <v>07</v>
          </cell>
          <cell r="Y7">
            <v>116</v>
          </cell>
          <cell r="AA7" t="str">
            <v>07</v>
          </cell>
          <cell r="AB7">
            <v>14</v>
          </cell>
          <cell r="AD7" t="str">
            <v>07</v>
          </cell>
          <cell r="AE7">
            <v>45</v>
          </cell>
        </row>
        <row r="8">
          <cell r="A8" t="str">
            <v>05</v>
          </cell>
          <cell r="B8">
            <v>277</v>
          </cell>
          <cell r="C8">
            <v>188</v>
          </cell>
          <cell r="E8" t="str">
            <v>07</v>
          </cell>
          <cell r="F8">
            <v>654</v>
          </cell>
          <cell r="G8">
            <v>693</v>
          </cell>
          <cell r="I8" t="str">
            <v>08</v>
          </cell>
          <cell r="J8">
            <v>21</v>
          </cell>
          <cell r="L8" t="str">
            <v>07</v>
          </cell>
          <cell r="M8">
            <v>178</v>
          </cell>
          <cell r="O8" t="str">
            <v>08</v>
          </cell>
          <cell r="R8" t="str">
            <v>08</v>
          </cell>
          <cell r="U8" t="str">
            <v>08</v>
          </cell>
          <cell r="V8">
            <v>4</v>
          </cell>
          <cell r="X8" t="str">
            <v>08</v>
          </cell>
          <cell r="Y8">
            <v>111</v>
          </cell>
          <cell r="AA8" t="str">
            <v>08</v>
          </cell>
          <cell r="AB8">
            <v>1</v>
          </cell>
          <cell r="AD8" t="str">
            <v>08</v>
          </cell>
          <cell r="AE8">
            <v>18</v>
          </cell>
        </row>
        <row r="9">
          <cell r="A9" t="str">
            <v>06</v>
          </cell>
          <cell r="B9">
            <v>158</v>
          </cell>
          <cell r="C9">
            <v>77</v>
          </cell>
          <cell r="E9" t="str">
            <v>08</v>
          </cell>
          <cell r="F9">
            <v>384</v>
          </cell>
          <cell r="G9">
            <v>353</v>
          </cell>
          <cell r="I9" t="str">
            <v>09</v>
          </cell>
          <cell r="J9">
            <v>99</v>
          </cell>
          <cell r="L9" t="str">
            <v>08</v>
          </cell>
          <cell r="M9">
            <v>119</v>
          </cell>
          <cell r="O9" t="str">
            <v>09</v>
          </cell>
          <cell r="R9" t="str">
            <v>09</v>
          </cell>
          <cell r="U9" t="str">
            <v>09</v>
          </cell>
          <cell r="V9">
            <v>18</v>
          </cell>
          <cell r="X9" t="str">
            <v>09</v>
          </cell>
          <cell r="Y9">
            <v>209</v>
          </cell>
          <cell r="AA9" t="str">
            <v>09</v>
          </cell>
          <cell r="AB9">
            <v>23</v>
          </cell>
          <cell r="AD9" t="str">
            <v>09</v>
          </cell>
          <cell r="AE9">
            <v>281</v>
          </cell>
        </row>
        <row r="10">
          <cell r="A10" t="str">
            <v>07</v>
          </cell>
          <cell r="B10">
            <v>78</v>
          </cell>
          <cell r="C10">
            <v>42</v>
          </cell>
          <cell r="E10" t="str">
            <v>09</v>
          </cell>
          <cell r="F10">
            <v>985</v>
          </cell>
          <cell r="G10">
            <v>892</v>
          </cell>
          <cell r="I10" t="str">
            <v>10</v>
          </cell>
          <cell r="J10">
            <v>27</v>
          </cell>
          <cell r="L10" t="str">
            <v>09</v>
          </cell>
          <cell r="M10">
            <v>523</v>
          </cell>
          <cell r="O10" t="str">
            <v>10</v>
          </cell>
          <cell r="R10" t="str">
            <v>10</v>
          </cell>
          <cell r="U10" t="str">
            <v>10</v>
          </cell>
          <cell r="V10">
            <v>15</v>
          </cell>
          <cell r="X10" t="str">
            <v>10</v>
          </cell>
          <cell r="Y10">
            <v>74</v>
          </cell>
          <cell r="AA10" t="str">
            <v>10</v>
          </cell>
          <cell r="AB10">
            <v>3</v>
          </cell>
          <cell r="AD10" t="str">
            <v>10</v>
          </cell>
          <cell r="AE10">
            <v>68</v>
          </cell>
        </row>
        <row r="11">
          <cell r="A11" t="str">
            <v>08</v>
          </cell>
          <cell r="B11">
            <v>37</v>
          </cell>
          <cell r="C11">
            <v>12</v>
          </cell>
          <cell r="E11" t="str">
            <v>10</v>
          </cell>
          <cell r="F11">
            <v>1011</v>
          </cell>
          <cell r="G11">
            <v>1580</v>
          </cell>
          <cell r="I11" t="str">
            <v>11</v>
          </cell>
          <cell r="J11">
            <v>196</v>
          </cell>
          <cell r="L11" t="str">
            <v>10</v>
          </cell>
          <cell r="M11">
            <v>315</v>
          </cell>
          <cell r="O11" t="str">
            <v>11</v>
          </cell>
          <cell r="P11">
            <v>450</v>
          </cell>
          <cell r="R11" t="str">
            <v>11</v>
          </cell>
          <cell r="U11" t="str">
            <v>11</v>
          </cell>
          <cell r="V11">
            <v>35</v>
          </cell>
          <cell r="X11" t="str">
            <v>11</v>
          </cell>
          <cell r="Y11">
            <v>13</v>
          </cell>
          <cell r="AA11" t="str">
            <v>11</v>
          </cell>
          <cell r="AB11">
            <v>34</v>
          </cell>
          <cell r="AD11" t="str">
            <v>11</v>
          </cell>
          <cell r="AE11">
            <v>69</v>
          </cell>
        </row>
        <row r="12">
          <cell r="A12" t="str">
            <v>09</v>
          </cell>
          <cell r="B12">
            <v>154</v>
          </cell>
          <cell r="C12">
            <v>57</v>
          </cell>
          <cell r="E12" t="str">
            <v>11</v>
          </cell>
          <cell r="F12">
            <v>86</v>
          </cell>
          <cell r="G12">
            <v>155</v>
          </cell>
          <cell r="I12" t="str">
            <v>12</v>
          </cell>
          <cell r="J12">
            <v>45</v>
          </cell>
          <cell r="L12" t="str">
            <v>11</v>
          </cell>
          <cell r="M12">
            <v>96</v>
          </cell>
          <cell r="O12" t="str">
            <v>12</v>
          </cell>
          <cell r="P12">
            <v>115</v>
          </cell>
          <cell r="R12" t="str">
            <v>12</v>
          </cell>
          <cell r="S12">
            <v>2</v>
          </cell>
          <cell r="U12" t="str">
            <v>12</v>
          </cell>
          <cell r="V12">
            <v>7</v>
          </cell>
          <cell r="X12" t="str">
            <v>12</v>
          </cell>
          <cell r="Y12">
            <v>39</v>
          </cell>
          <cell r="AA12" t="str">
            <v>12</v>
          </cell>
          <cell r="AB12">
            <v>3</v>
          </cell>
          <cell r="AD12" t="str">
            <v>12</v>
          </cell>
          <cell r="AE12">
            <v>359</v>
          </cell>
        </row>
        <row r="13">
          <cell r="A13" t="str">
            <v>10</v>
          </cell>
          <cell r="B13">
            <v>44</v>
          </cell>
          <cell r="C13">
            <v>17</v>
          </cell>
          <cell r="E13" t="str">
            <v>03</v>
          </cell>
          <cell r="F13">
            <v>521</v>
          </cell>
          <cell r="G13">
            <v>214</v>
          </cell>
          <cell r="I13" t="str">
            <v>13</v>
          </cell>
          <cell r="J13">
            <v>20</v>
          </cell>
          <cell r="L13" t="str">
            <v>12</v>
          </cell>
          <cell r="M13">
            <v>284</v>
          </cell>
          <cell r="O13" t="str">
            <v>13</v>
          </cell>
          <cell r="P13">
            <v>95</v>
          </cell>
          <cell r="R13" t="str">
            <v>Théologie</v>
          </cell>
          <cell r="U13" t="str">
            <v>13</v>
          </cell>
          <cell r="V13">
            <v>8</v>
          </cell>
          <cell r="X13" t="str">
            <v>Théologie</v>
          </cell>
          <cell r="Y13">
            <v>1</v>
          </cell>
          <cell r="AA13" t="str">
            <v>13</v>
          </cell>
          <cell r="AB13">
            <v>3</v>
          </cell>
        </row>
        <row r="14">
          <cell r="A14" t="str">
            <v>11</v>
          </cell>
          <cell r="B14">
            <v>100</v>
          </cell>
          <cell r="C14">
            <v>26</v>
          </cell>
          <cell r="E14" t="str">
            <v>04</v>
          </cell>
          <cell r="F14">
            <v>882</v>
          </cell>
          <cell r="G14">
            <v>712</v>
          </cell>
          <cell r="I14" t="str">
            <v>14</v>
          </cell>
          <cell r="J14">
            <v>140</v>
          </cell>
          <cell r="O14" t="str">
            <v>14</v>
          </cell>
          <cell r="P14">
            <v>233</v>
          </cell>
          <cell r="U14" t="str">
            <v>14</v>
          </cell>
          <cell r="V14">
            <v>38</v>
          </cell>
          <cell r="AA14" t="str">
            <v>14</v>
          </cell>
          <cell r="AB14">
            <v>13</v>
          </cell>
        </row>
        <row r="15">
          <cell r="A15" t="str">
            <v>12</v>
          </cell>
          <cell r="B15">
            <v>28</v>
          </cell>
          <cell r="C15">
            <v>11</v>
          </cell>
          <cell r="E15" t="str">
            <v>05</v>
          </cell>
          <cell r="F15">
            <v>1161</v>
          </cell>
          <cell r="G15">
            <v>534</v>
          </cell>
          <cell r="I15" t="str">
            <v>15</v>
          </cell>
          <cell r="J15">
            <v>49</v>
          </cell>
          <cell r="L15" t="str">
            <v>Droit</v>
          </cell>
          <cell r="M15">
            <v>1430</v>
          </cell>
          <cell r="O15" t="str">
            <v>15</v>
          </cell>
          <cell r="P15">
            <v>135</v>
          </cell>
          <cell r="U15" t="str">
            <v>15</v>
          </cell>
          <cell r="V15">
            <v>20</v>
          </cell>
          <cell r="X15" t="str">
            <v>Droit</v>
          </cell>
          <cell r="Y15">
            <v>787</v>
          </cell>
          <cell r="AA15" t="str">
            <v>15</v>
          </cell>
          <cell r="AB15">
            <v>6</v>
          </cell>
          <cell r="AD15" t="str">
            <v>Droit</v>
          </cell>
          <cell r="AE15">
            <v>1181</v>
          </cell>
        </row>
        <row r="16">
          <cell r="A16" t="str">
            <v>13</v>
          </cell>
          <cell r="B16">
            <v>4</v>
          </cell>
          <cell r="C16">
            <v>5</v>
          </cell>
          <cell r="E16" t="str">
            <v>12</v>
          </cell>
          <cell r="F16">
            <v>125</v>
          </cell>
          <cell r="G16">
            <v>97</v>
          </cell>
          <cell r="I16" t="str">
            <v>16</v>
          </cell>
          <cell r="J16">
            <v>168</v>
          </cell>
          <cell r="L16" t="str">
            <v>Lettres</v>
          </cell>
          <cell r="M16">
            <v>1857</v>
          </cell>
          <cell r="O16" t="str">
            <v>16</v>
          </cell>
          <cell r="U16" t="str">
            <v>16</v>
          </cell>
          <cell r="V16">
            <v>23</v>
          </cell>
          <cell r="X16" t="str">
            <v>Lettres</v>
          </cell>
          <cell r="Y16">
            <v>451</v>
          </cell>
          <cell r="AA16" t="str">
            <v>16</v>
          </cell>
          <cell r="AB16">
            <v>92</v>
          </cell>
          <cell r="AD16" t="str">
            <v>Lettres</v>
          </cell>
          <cell r="AE16">
            <v>915</v>
          </cell>
        </row>
        <row r="17">
          <cell r="A17" t="str">
            <v>14</v>
          </cell>
          <cell r="B17">
            <v>56</v>
          </cell>
          <cell r="C17">
            <v>21</v>
          </cell>
          <cell r="E17" t="str">
            <v>Théologie</v>
          </cell>
          <cell r="G17">
            <v>12</v>
          </cell>
          <cell r="I17" t="str">
            <v>17</v>
          </cell>
          <cell r="J17">
            <v>56</v>
          </cell>
          <cell r="L17" t="str">
            <v>Pharmacie</v>
          </cell>
          <cell r="M17">
            <v>96</v>
          </cell>
          <cell r="O17" t="str">
            <v>17</v>
          </cell>
          <cell r="R17" t="str">
            <v>Droit</v>
          </cell>
          <cell r="U17" t="str">
            <v>17</v>
          </cell>
          <cell r="V17">
            <v>26</v>
          </cell>
          <cell r="X17" t="str">
            <v>Pharmacie</v>
          </cell>
          <cell r="Y17">
            <v>13</v>
          </cell>
          <cell r="AA17" t="str">
            <v>17</v>
          </cell>
          <cell r="AB17">
            <v>6</v>
          </cell>
          <cell r="AD17" t="str">
            <v>Sciences</v>
          </cell>
          <cell r="AE17">
            <v>606</v>
          </cell>
        </row>
        <row r="18">
          <cell r="A18" t="str">
            <v>15</v>
          </cell>
          <cell r="B18">
            <v>20</v>
          </cell>
          <cell r="C18">
            <v>23</v>
          </cell>
          <cell r="I18" t="str">
            <v>18</v>
          </cell>
          <cell r="J18">
            <v>95</v>
          </cell>
          <cell r="L18" t="str">
            <v>Sciences</v>
          </cell>
          <cell r="M18">
            <v>1940</v>
          </cell>
          <cell r="O18" t="str">
            <v>18</v>
          </cell>
          <cell r="R18" t="str">
            <v>Lettres</v>
          </cell>
          <cell r="S18">
            <v>1030</v>
          </cell>
          <cell r="U18" t="str">
            <v>18</v>
          </cell>
          <cell r="V18">
            <v>22</v>
          </cell>
          <cell r="X18" t="str">
            <v>Sciences</v>
          </cell>
          <cell r="Y18">
            <v>984</v>
          </cell>
          <cell r="AA18" t="str">
            <v>18</v>
          </cell>
          <cell r="AB18">
            <v>147</v>
          </cell>
          <cell r="AD18" t="str">
            <v>Pharmacie</v>
          </cell>
          <cell r="AE18">
            <v>69</v>
          </cell>
        </row>
        <row r="19">
          <cell r="A19" t="str">
            <v>16</v>
          </cell>
          <cell r="B19">
            <v>118</v>
          </cell>
          <cell r="C19">
            <v>66</v>
          </cell>
          <cell r="F19" t="str">
            <v>DC</v>
          </cell>
          <cell r="I19" t="str">
            <v>19</v>
          </cell>
          <cell r="J19">
            <v>151</v>
          </cell>
          <cell r="O19" t="str">
            <v>19</v>
          </cell>
          <cell r="R19" t="str">
            <v>Sciences</v>
          </cell>
          <cell r="U19" t="str">
            <v>19</v>
          </cell>
          <cell r="V19">
            <v>33</v>
          </cell>
          <cell r="AA19" t="str">
            <v>19</v>
          </cell>
          <cell r="AB19">
            <v>65</v>
          </cell>
        </row>
        <row r="20">
          <cell r="A20" t="str">
            <v>17</v>
          </cell>
          <cell r="B20">
            <v>112</v>
          </cell>
          <cell r="C20">
            <v>69</v>
          </cell>
          <cell r="F20" t="str">
            <v>ENS</v>
          </cell>
          <cell r="G20" t="str">
            <v>SANS ENS</v>
          </cell>
          <cell r="I20" t="str">
            <v>20</v>
          </cell>
          <cell r="J20">
            <v>20</v>
          </cell>
          <cell r="O20" t="str">
            <v>20</v>
          </cell>
          <cell r="R20" t="str">
            <v>Pharmacie</v>
          </cell>
          <cell r="U20" t="str">
            <v>20</v>
          </cell>
          <cell r="V20">
            <v>11</v>
          </cell>
          <cell r="AA20" t="str">
            <v>20</v>
          </cell>
          <cell r="AB20">
            <v>2</v>
          </cell>
        </row>
        <row r="21">
          <cell r="A21" t="str">
            <v>18</v>
          </cell>
          <cell r="B21">
            <v>106</v>
          </cell>
          <cell r="C21">
            <v>81</v>
          </cell>
          <cell r="E21" t="str">
            <v>Droit</v>
          </cell>
          <cell r="F21">
            <v>975</v>
          </cell>
          <cell r="G21">
            <v>589</v>
          </cell>
          <cell r="I21" t="str">
            <v>21</v>
          </cell>
          <cell r="J21">
            <v>95</v>
          </cell>
          <cell r="O21" t="str">
            <v>21</v>
          </cell>
          <cell r="U21" t="str">
            <v>21</v>
          </cell>
          <cell r="V21">
            <v>53</v>
          </cell>
          <cell r="AA21" t="str">
            <v>21</v>
          </cell>
          <cell r="AB21">
            <v>8</v>
          </cell>
        </row>
        <row r="22">
          <cell r="A22" t="str">
            <v>19</v>
          </cell>
          <cell r="B22">
            <v>110</v>
          </cell>
          <cell r="C22">
            <v>92</v>
          </cell>
          <cell r="E22" t="str">
            <v>Lettres</v>
          </cell>
          <cell r="F22">
            <v>1528</v>
          </cell>
          <cell r="G22">
            <v>1035</v>
          </cell>
          <cell r="I22" t="str">
            <v>22</v>
          </cell>
          <cell r="J22">
            <v>165</v>
          </cell>
          <cell r="O22" t="str">
            <v>22</v>
          </cell>
          <cell r="U22" t="str">
            <v>22</v>
          </cell>
          <cell r="V22">
            <v>27</v>
          </cell>
          <cell r="AA22" t="str">
            <v>22</v>
          </cell>
          <cell r="AB22">
            <v>24</v>
          </cell>
        </row>
        <row r="23">
          <cell r="A23" t="str">
            <v>20</v>
          </cell>
          <cell r="B23">
            <v>19</v>
          </cell>
          <cell r="C23">
            <v>63</v>
          </cell>
          <cell r="E23" t="str">
            <v>Pharmacie</v>
          </cell>
          <cell r="F23">
            <v>86</v>
          </cell>
          <cell r="G23">
            <v>155</v>
          </cell>
          <cell r="I23" t="str">
            <v>23</v>
          </cell>
          <cell r="J23">
            <v>100</v>
          </cell>
          <cell r="O23" t="str">
            <v>23</v>
          </cell>
          <cell r="U23" t="str">
            <v>23</v>
          </cell>
          <cell r="V23">
            <v>37</v>
          </cell>
          <cell r="AA23" t="str">
            <v>23</v>
          </cell>
          <cell r="AB23">
            <v>53</v>
          </cell>
        </row>
        <row r="24">
          <cell r="A24" t="str">
            <v>21</v>
          </cell>
          <cell r="B24">
            <v>124</v>
          </cell>
          <cell r="C24">
            <v>101</v>
          </cell>
          <cell r="E24" t="str">
            <v>Sciences</v>
          </cell>
          <cell r="F24">
            <v>4752</v>
          </cell>
          <cell r="G24">
            <v>4484</v>
          </cell>
          <cell r="I24" t="str">
            <v>24</v>
          </cell>
          <cell r="J24">
            <v>30</v>
          </cell>
          <cell r="O24" t="str">
            <v>24</v>
          </cell>
          <cell r="U24" t="str">
            <v>24</v>
          </cell>
          <cell r="V24">
            <v>14</v>
          </cell>
          <cell r="AA24" t="str">
            <v>24</v>
          </cell>
          <cell r="AB24">
            <v>59</v>
          </cell>
        </row>
        <row r="25">
          <cell r="A25" t="str">
            <v>22</v>
          </cell>
          <cell r="B25">
            <v>187</v>
          </cell>
          <cell r="C25">
            <v>132</v>
          </cell>
          <cell r="I25" t="str">
            <v>25</v>
          </cell>
          <cell r="J25">
            <v>147</v>
          </cell>
          <cell r="O25" t="str">
            <v>25</v>
          </cell>
          <cell r="U25" t="str">
            <v>25</v>
          </cell>
          <cell r="V25">
            <v>146</v>
          </cell>
          <cell r="AA25" t="str">
            <v>25</v>
          </cell>
          <cell r="AB25">
            <v>11</v>
          </cell>
        </row>
        <row r="26">
          <cell r="A26" t="str">
            <v>23</v>
          </cell>
          <cell r="B26">
            <v>87</v>
          </cell>
          <cell r="C26">
            <v>90</v>
          </cell>
          <cell r="I26" t="str">
            <v>26</v>
          </cell>
          <cell r="J26">
            <v>141</v>
          </cell>
          <cell r="O26" t="str">
            <v>26</v>
          </cell>
          <cell r="U26" t="str">
            <v>26</v>
          </cell>
          <cell r="V26">
            <v>118</v>
          </cell>
          <cell r="AA26" t="str">
            <v>26</v>
          </cell>
          <cell r="AB26">
            <v>19</v>
          </cell>
        </row>
        <row r="27">
          <cell r="A27" t="str">
            <v>24</v>
          </cell>
          <cell r="B27">
            <v>19</v>
          </cell>
          <cell r="C27">
            <v>18</v>
          </cell>
          <cell r="I27" t="str">
            <v>27</v>
          </cell>
          <cell r="J27">
            <v>421</v>
          </cell>
          <cell r="O27" t="str">
            <v>27</v>
          </cell>
          <cell r="U27" t="str">
            <v>27</v>
          </cell>
          <cell r="V27">
            <v>108</v>
          </cell>
          <cell r="AA27" t="str">
            <v>27</v>
          </cell>
          <cell r="AB27">
            <v>141</v>
          </cell>
        </row>
        <row r="28">
          <cell r="A28" t="str">
            <v>25</v>
          </cell>
          <cell r="B28">
            <v>354</v>
          </cell>
          <cell r="C28">
            <v>136</v>
          </cell>
          <cell r="I28" t="str">
            <v>28</v>
          </cell>
          <cell r="J28">
            <v>66</v>
          </cell>
          <cell r="O28" t="str">
            <v>28</v>
          </cell>
          <cell r="U28" t="str">
            <v>28</v>
          </cell>
          <cell r="V28">
            <v>73</v>
          </cell>
          <cell r="AA28" t="str">
            <v>28</v>
          </cell>
          <cell r="AB28">
            <v>10</v>
          </cell>
        </row>
        <row r="29">
          <cell r="A29" t="str">
            <v>26</v>
          </cell>
          <cell r="B29">
            <v>203</v>
          </cell>
          <cell r="C29">
            <v>96</v>
          </cell>
          <cell r="I29" t="str">
            <v>29</v>
          </cell>
          <cell r="J29">
            <v>8</v>
          </cell>
          <cell r="O29" t="str">
            <v>29</v>
          </cell>
          <cell r="U29" t="str">
            <v>29</v>
          </cell>
          <cell r="V29">
            <v>9</v>
          </cell>
          <cell r="AA29" t="str">
            <v>29</v>
          </cell>
          <cell r="AB29">
            <v>5</v>
          </cell>
        </row>
        <row r="30">
          <cell r="A30" t="str">
            <v>27</v>
          </cell>
          <cell r="B30">
            <v>604</v>
          </cell>
          <cell r="C30">
            <v>302</v>
          </cell>
          <cell r="I30" t="str">
            <v>30</v>
          </cell>
          <cell r="J30">
            <v>22</v>
          </cell>
          <cell r="O30" t="str">
            <v>30</v>
          </cell>
          <cell r="U30" t="str">
            <v>30</v>
          </cell>
          <cell r="V30">
            <v>20</v>
          </cell>
          <cell r="AA30" t="str">
            <v>30</v>
          </cell>
          <cell r="AB30">
            <v>8</v>
          </cell>
        </row>
        <row r="31">
          <cell r="A31" t="str">
            <v>28</v>
          </cell>
          <cell r="B31">
            <v>326</v>
          </cell>
          <cell r="C31">
            <v>259</v>
          </cell>
          <cell r="I31" t="str">
            <v>31</v>
          </cell>
          <cell r="J31">
            <v>73</v>
          </cell>
          <cell r="O31" t="str">
            <v>31</v>
          </cell>
          <cell r="U31" t="str">
            <v>31</v>
          </cell>
          <cell r="V31">
            <v>53</v>
          </cell>
          <cell r="AA31" t="str">
            <v>31</v>
          </cell>
          <cell r="AB31">
            <v>17</v>
          </cell>
        </row>
        <row r="32">
          <cell r="A32" t="str">
            <v>29</v>
          </cell>
          <cell r="B32">
            <v>107</v>
          </cell>
          <cell r="C32">
            <v>75</v>
          </cell>
          <cell r="I32" t="str">
            <v>32</v>
          </cell>
          <cell r="J32">
            <v>62</v>
          </cell>
          <cell r="O32" t="str">
            <v>32</v>
          </cell>
          <cell r="U32" t="str">
            <v>32</v>
          </cell>
          <cell r="V32">
            <v>46</v>
          </cell>
          <cell r="AA32" t="str">
            <v>32</v>
          </cell>
          <cell r="AB32">
            <v>18</v>
          </cell>
        </row>
        <row r="33">
          <cell r="A33" t="str">
            <v>30</v>
          </cell>
          <cell r="B33">
            <v>124</v>
          </cell>
          <cell r="C33">
            <v>98</v>
          </cell>
          <cell r="I33" t="str">
            <v>33</v>
          </cell>
          <cell r="J33">
            <v>43</v>
          </cell>
          <cell r="O33" t="str">
            <v>33</v>
          </cell>
          <cell r="U33" t="str">
            <v>33</v>
          </cell>
          <cell r="V33">
            <v>17</v>
          </cell>
          <cell r="AA33" t="str">
            <v>33</v>
          </cell>
          <cell r="AB33">
            <v>10</v>
          </cell>
        </row>
        <row r="34">
          <cell r="A34" t="str">
            <v>31</v>
          </cell>
          <cell r="B34">
            <v>229</v>
          </cell>
          <cell r="C34">
            <v>227</v>
          </cell>
          <cell r="I34" t="str">
            <v>34</v>
          </cell>
          <cell r="J34">
            <v>10</v>
          </cell>
          <cell r="O34" t="str">
            <v>34</v>
          </cell>
          <cell r="U34" t="str">
            <v>34</v>
          </cell>
          <cell r="V34">
            <v>32</v>
          </cell>
          <cell r="AA34" t="str">
            <v>35</v>
          </cell>
          <cell r="AB34">
            <v>12</v>
          </cell>
        </row>
        <row r="35">
          <cell r="A35" t="str">
            <v>32</v>
          </cell>
          <cell r="B35">
            <v>252</v>
          </cell>
          <cell r="C35">
            <v>247</v>
          </cell>
          <cell r="I35" t="str">
            <v>35</v>
          </cell>
          <cell r="J35">
            <v>76</v>
          </cell>
          <cell r="O35" t="str">
            <v>35</v>
          </cell>
          <cell r="U35" t="str">
            <v>35</v>
          </cell>
          <cell r="V35">
            <v>68</v>
          </cell>
          <cell r="AA35" t="str">
            <v>36</v>
          </cell>
          <cell r="AB35">
            <v>4</v>
          </cell>
        </row>
        <row r="36">
          <cell r="A36" t="str">
            <v>33</v>
          </cell>
          <cell r="B36">
            <v>173</v>
          </cell>
          <cell r="C36">
            <v>219</v>
          </cell>
          <cell r="I36" t="str">
            <v>36</v>
          </cell>
          <cell r="J36">
            <v>25</v>
          </cell>
          <cell r="O36" t="str">
            <v>36</v>
          </cell>
          <cell r="U36" t="str">
            <v>36</v>
          </cell>
          <cell r="V36">
            <v>8</v>
          </cell>
          <cell r="AA36" t="str">
            <v>37</v>
          </cell>
          <cell r="AB36">
            <v>2</v>
          </cell>
        </row>
        <row r="37">
          <cell r="A37" t="str">
            <v>34</v>
          </cell>
          <cell r="B37">
            <v>98</v>
          </cell>
          <cell r="C37">
            <v>68</v>
          </cell>
          <cell r="I37" t="str">
            <v>37</v>
          </cell>
          <cell r="J37">
            <v>8</v>
          </cell>
          <cell r="O37" t="str">
            <v>37</v>
          </cell>
          <cell r="U37" t="str">
            <v>37</v>
          </cell>
          <cell r="V37">
            <v>3</v>
          </cell>
          <cell r="AA37" t="str">
            <v>60</v>
          </cell>
          <cell r="AB37">
            <v>123</v>
          </cell>
        </row>
        <row r="38">
          <cell r="A38" t="str">
            <v>35</v>
          </cell>
          <cell r="B38">
            <v>139</v>
          </cell>
          <cell r="C38">
            <v>125</v>
          </cell>
          <cell r="I38" t="str">
            <v>60</v>
          </cell>
          <cell r="J38">
            <v>209</v>
          </cell>
          <cell r="O38" t="str">
            <v>60</v>
          </cell>
          <cell r="U38" t="str">
            <v>60</v>
          </cell>
          <cell r="V38">
            <v>98</v>
          </cell>
          <cell r="AA38" t="str">
            <v>61</v>
          </cell>
          <cell r="AB38">
            <v>69</v>
          </cell>
        </row>
        <row r="39">
          <cell r="A39" t="str">
            <v>36</v>
          </cell>
          <cell r="B39">
            <v>67</v>
          </cell>
          <cell r="C39">
            <v>55</v>
          </cell>
          <cell r="I39" t="str">
            <v>61</v>
          </cell>
          <cell r="J39">
            <v>154</v>
          </cell>
          <cell r="O39" t="str">
            <v>61</v>
          </cell>
          <cell r="U39" t="str">
            <v>61</v>
          </cell>
          <cell r="V39">
            <v>55</v>
          </cell>
          <cell r="AA39" t="str">
            <v>62</v>
          </cell>
          <cell r="AB39">
            <v>47</v>
          </cell>
        </row>
        <row r="40">
          <cell r="A40" t="str">
            <v>37</v>
          </cell>
          <cell r="B40">
            <v>80</v>
          </cell>
          <cell r="C40">
            <v>105</v>
          </cell>
          <cell r="I40" t="str">
            <v>62</v>
          </cell>
          <cell r="J40">
            <v>62</v>
          </cell>
          <cell r="O40" t="str">
            <v>62</v>
          </cell>
          <cell r="U40" t="str">
            <v>62</v>
          </cell>
          <cell r="V40">
            <v>22</v>
          </cell>
          <cell r="AA40" t="str">
            <v>63</v>
          </cell>
          <cell r="AB40">
            <v>42</v>
          </cell>
        </row>
        <row r="41">
          <cell r="A41" t="str">
            <v>60</v>
          </cell>
          <cell r="B41">
            <v>352</v>
          </cell>
          <cell r="C41">
            <v>267</v>
          </cell>
          <cell r="I41" t="str">
            <v>63</v>
          </cell>
          <cell r="J41">
            <v>97</v>
          </cell>
          <cell r="O41" t="str">
            <v>63</v>
          </cell>
          <cell r="U41" t="str">
            <v>63</v>
          </cell>
          <cell r="V41">
            <v>34</v>
          </cell>
          <cell r="AA41" t="str">
            <v>64</v>
          </cell>
          <cell r="AB41">
            <v>28</v>
          </cell>
        </row>
        <row r="42">
          <cell r="A42" t="str">
            <v>61</v>
          </cell>
          <cell r="B42">
            <v>212</v>
          </cell>
          <cell r="C42">
            <v>203</v>
          </cell>
          <cell r="I42" t="str">
            <v>64</v>
          </cell>
          <cell r="J42">
            <v>103</v>
          </cell>
          <cell r="O42" t="str">
            <v>64</v>
          </cell>
          <cell r="U42" t="str">
            <v>64</v>
          </cell>
          <cell r="V42">
            <v>8</v>
          </cell>
          <cell r="AA42" t="str">
            <v>65</v>
          </cell>
          <cell r="AB42">
            <v>6</v>
          </cell>
        </row>
        <row r="43">
          <cell r="A43" t="str">
            <v>62</v>
          </cell>
          <cell r="B43">
            <v>157</v>
          </cell>
          <cell r="C43">
            <v>131</v>
          </cell>
          <cell r="I43" t="str">
            <v>65</v>
          </cell>
          <cell r="J43">
            <v>55</v>
          </cell>
          <cell r="O43" t="str">
            <v>65</v>
          </cell>
          <cell r="U43" t="str">
            <v>65</v>
          </cell>
          <cell r="V43">
            <v>20</v>
          </cell>
          <cell r="AA43" t="str">
            <v>66</v>
          </cell>
          <cell r="AB43">
            <v>10</v>
          </cell>
        </row>
        <row r="44">
          <cell r="A44" t="str">
            <v>63</v>
          </cell>
          <cell r="B44">
            <v>264</v>
          </cell>
          <cell r="C44">
            <v>291</v>
          </cell>
          <cell r="I44" t="str">
            <v>66</v>
          </cell>
          <cell r="J44">
            <v>31</v>
          </cell>
          <cell r="O44" t="str">
            <v>66</v>
          </cell>
          <cell r="U44" t="str">
            <v>66</v>
          </cell>
          <cell r="V44">
            <v>18</v>
          </cell>
          <cell r="AA44" t="str">
            <v>67</v>
          </cell>
          <cell r="AB44">
            <v>10</v>
          </cell>
        </row>
        <row r="45">
          <cell r="A45" t="str">
            <v>64</v>
          </cell>
          <cell r="B45">
            <v>238</v>
          </cell>
          <cell r="C45">
            <v>432</v>
          </cell>
          <cell r="I45" t="str">
            <v>67</v>
          </cell>
          <cell r="J45">
            <v>56</v>
          </cell>
          <cell r="O45" t="str">
            <v>67</v>
          </cell>
          <cell r="U45" t="str">
            <v>67</v>
          </cell>
          <cell r="V45">
            <v>14</v>
          </cell>
          <cell r="AA45" t="str">
            <v>68</v>
          </cell>
          <cell r="AB45">
            <v>10</v>
          </cell>
        </row>
        <row r="46">
          <cell r="A46" t="str">
            <v>65</v>
          </cell>
          <cell r="B46">
            <v>268</v>
          </cell>
          <cell r="C46">
            <v>369</v>
          </cell>
          <cell r="I46" t="str">
            <v>68</v>
          </cell>
          <cell r="J46">
            <v>44</v>
          </cell>
          <cell r="O46" t="str">
            <v>68</v>
          </cell>
          <cell r="U46" t="str">
            <v>68</v>
          </cell>
          <cell r="V46">
            <v>6</v>
          </cell>
          <cell r="AA46" t="str">
            <v>69</v>
          </cell>
          <cell r="AB46">
            <v>4</v>
          </cell>
        </row>
        <row r="47">
          <cell r="A47" t="str">
            <v>66</v>
          </cell>
          <cell r="B47">
            <v>98</v>
          </cell>
          <cell r="C47">
            <v>175</v>
          </cell>
          <cell r="I47" t="str">
            <v>69</v>
          </cell>
          <cell r="J47">
            <v>27</v>
          </cell>
          <cell r="O47" t="str">
            <v>69</v>
          </cell>
          <cell r="U47" t="str">
            <v>69</v>
          </cell>
          <cell r="V47">
            <v>8</v>
          </cell>
          <cell r="AA47" t="str">
            <v>70</v>
          </cell>
          <cell r="AB47">
            <v>42</v>
          </cell>
        </row>
        <row r="48">
          <cell r="A48" t="str">
            <v>67</v>
          </cell>
          <cell r="B48">
            <v>173</v>
          </cell>
          <cell r="C48">
            <v>239</v>
          </cell>
          <cell r="I48" t="str">
            <v>70</v>
          </cell>
          <cell r="J48">
            <v>59</v>
          </cell>
          <cell r="O48" t="str">
            <v>70</v>
          </cell>
          <cell r="U48" t="str">
            <v>70</v>
          </cell>
          <cell r="V48">
            <v>14</v>
          </cell>
          <cell r="AA48" t="str">
            <v>71</v>
          </cell>
          <cell r="AB48">
            <v>277</v>
          </cell>
        </row>
        <row r="49">
          <cell r="A49" t="str">
            <v>68</v>
          </cell>
          <cell r="B49">
            <v>120</v>
          </cell>
          <cell r="C49">
            <v>177</v>
          </cell>
          <cell r="I49" t="str">
            <v>71</v>
          </cell>
          <cell r="J49">
            <v>100</v>
          </cell>
          <cell r="O49" t="str">
            <v>71</v>
          </cell>
          <cell r="U49" t="str">
            <v>71</v>
          </cell>
          <cell r="V49">
            <v>15</v>
          </cell>
          <cell r="AA49" t="str">
            <v>73</v>
          </cell>
          <cell r="AB49">
            <v>2</v>
          </cell>
        </row>
        <row r="50">
          <cell r="A50" t="str">
            <v>69</v>
          </cell>
          <cell r="B50">
            <v>114</v>
          </cell>
          <cell r="C50">
            <v>188</v>
          </cell>
          <cell r="I50" t="str">
            <v>72</v>
          </cell>
          <cell r="J50">
            <v>10</v>
          </cell>
          <cell r="O50" t="str">
            <v>72</v>
          </cell>
          <cell r="U50" t="str">
            <v>74</v>
          </cell>
          <cell r="V50">
            <v>10</v>
          </cell>
          <cell r="AA50" t="str">
            <v>74</v>
          </cell>
          <cell r="AB50">
            <v>38</v>
          </cell>
        </row>
        <row r="51">
          <cell r="A51" t="str">
            <v>70</v>
          </cell>
          <cell r="B51">
            <v>20</v>
          </cell>
          <cell r="C51">
            <v>20</v>
          </cell>
          <cell r="I51" t="str">
            <v>74</v>
          </cell>
          <cell r="J51">
            <v>115</v>
          </cell>
          <cell r="O51" t="str">
            <v>73</v>
          </cell>
          <cell r="P51">
            <v>2</v>
          </cell>
          <cell r="U51" t="str">
            <v>77</v>
          </cell>
          <cell r="V51">
            <v>1</v>
          </cell>
          <cell r="AA51" t="str">
            <v>85</v>
          </cell>
          <cell r="AB51">
            <v>25</v>
          </cell>
        </row>
        <row r="52">
          <cell r="A52" t="str">
            <v>71</v>
          </cell>
          <cell r="B52">
            <v>30</v>
          </cell>
          <cell r="C52">
            <v>29</v>
          </cell>
          <cell r="I52" t="str">
            <v>76</v>
          </cell>
          <cell r="J52">
            <v>1</v>
          </cell>
          <cell r="O52" t="str">
            <v>74</v>
          </cell>
          <cell r="U52" t="str">
            <v>85</v>
          </cell>
          <cell r="V52">
            <v>4</v>
          </cell>
          <cell r="AA52" t="str">
            <v>86</v>
          </cell>
          <cell r="AB52">
            <v>34</v>
          </cell>
        </row>
        <row r="53">
          <cell r="A53" t="str">
            <v>72</v>
          </cell>
          <cell r="B53">
            <v>5</v>
          </cell>
          <cell r="C53">
            <v>9</v>
          </cell>
          <cell r="I53" t="str">
            <v>85</v>
          </cell>
          <cell r="J53">
            <v>35</v>
          </cell>
          <cell r="O53" t="str">
            <v>76</v>
          </cell>
          <cell r="U53" t="str">
            <v>86</v>
          </cell>
          <cell r="V53">
            <v>7</v>
          </cell>
          <cell r="AA53" t="str">
            <v>87</v>
          </cell>
          <cell r="AB53">
            <v>10</v>
          </cell>
        </row>
        <row r="54">
          <cell r="A54" t="str">
            <v>73</v>
          </cell>
          <cell r="B54">
            <v>5</v>
          </cell>
          <cell r="C54">
            <v>2</v>
          </cell>
          <cell r="I54" t="str">
            <v>86</v>
          </cell>
          <cell r="J54">
            <v>36</v>
          </cell>
          <cell r="O54" t="str">
            <v>85</v>
          </cell>
          <cell r="U54" t="str">
            <v>87</v>
          </cell>
          <cell r="V54">
            <v>2</v>
          </cell>
        </row>
        <row r="55">
          <cell r="A55" t="str">
            <v>74</v>
          </cell>
          <cell r="B55">
            <v>65</v>
          </cell>
          <cell r="C55">
            <v>37</v>
          </cell>
          <cell r="I55" t="str">
            <v>87</v>
          </cell>
          <cell r="J55">
            <v>25</v>
          </cell>
          <cell r="O55" t="str">
            <v>86</v>
          </cell>
        </row>
        <row r="56">
          <cell r="A56" t="str">
            <v>76</v>
          </cell>
          <cell r="C56">
            <v>6</v>
          </cell>
          <cell r="O56" t="str">
            <v>87</v>
          </cell>
        </row>
        <row r="57">
          <cell r="A57" t="str">
            <v>77</v>
          </cell>
          <cell r="C57">
            <v>6</v>
          </cell>
        </row>
        <row r="58">
          <cell r="A58" t="str">
            <v>85</v>
          </cell>
          <cell r="B58">
            <v>23</v>
          </cell>
          <cell r="C58">
            <v>42</v>
          </cell>
        </row>
        <row r="59">
          <cell r="A59" t="str">
            <v>86</v>
          </cell>
          <cell r="B59">
            <v>36</v>
          </cell>
          <cell r="C59">
            <v>68</v>
          </cell>
        </row>
        <row r="60">
          <cell r="A60" t="str">
            <v>87</v>
          </cell>
          <cell r="B60">
            <v>27</v>
          </cell>
          <cell r="C60">
            <v>45</v>
          </cell>
        </row>
      </sheetData>
      <sheetData sheetId="26">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ENSC</v>
          </cell>
          <cell r="DT3" t="str">
            <v>RENNES IEP</v>
          </cell>
          <cell r="DU3" t="str">
            <v>RENNES INSA</v>
          </cell>
          <cell r="DV3" t="str">
            <v>ROUBAIX ENSAIT</v>
          </cell>
          <cell r="DW3" t="str">
            <v>ROUEN</v>
          </cell>
          <cell r="DX3" t="str">
            <v>ROUEN INSA</v>
          </cell>
          <cell r="DY3" t="str">
            <v>ST ETIENNE</v>
          </cell>
          <cell r="DZ3" t="str">
            <v>ST ETIENNE ENI</v>
          </cell>
          <cell r="EA3" t="str">
            <v>STRASBOURG</v>
          </cell>
          <cell r="EB3" t="str">
            <v>STRASBOURG INSA</v>
          </cell>
          <cell r="EC3" t="str">
            <v>SURESNES INSHEA</v>
          </cell>
          <cell r="ED3" t="str">
            <v>TARBES ENI</v>
          </cell>
          <cell r="EE3" t="str">
            <v>TOULON</v>
          </cell>
          <cell r="EF3" t="str">
            <v>TOULOUSE 1</v>
          </cell>
          <cell r="EG3" t="str">
            <v>TOULOUSE 2</v>
          </cell>
          <cell r="EH3" t="str">
            <v>TOULOUSE 3</v>
          </cell>
          <cell r="EI3" t="str">
            <v>TOULOUSE IEP</v>
          </cell>
          <cell r="EJ3" t="str">
            <v>TOULOUSE INP</v>
          </cell>
          <cell r="EK3" t="str">
            <v>TOULOUSE INSA</v>
          </cell>
          <cell r="EL3" t="str">
            <v>TOURS</v>
          </cell>
          <cell r="EM3" t="str">
            <v>TROYES UTT</v>
          </cell>
          <cell r="EN3" t="str">
            <v>VALENCIENNES</v>
          </cell>
          <cell r="EO3" t="str">
            <v>VERSAILLES ST QUENT.</v>
          </cell>
        </row>
        <row r="4">
          <cell r="A4" t="str">
            <v>01</v>
          </cell>
          <cell r="C4">
            <v>28</v>
          </cell>
          <cell r="F4">
            <v>4</v>
          </cell>
          <cell r="G4">
            <v>2</v>
          </cell>
          <cell r="H4">
            <v>2</v>
          </cell>
          <cell r="I4">
            <v>2</v>
          </cell>
          <cell r="J4">
            <v>3</v>
          </cell>
          <cell r="L4">
            <v>4</v>
          </cell>
          <cell r="O4">
            <v>20</v>
          </cell>
          <cell r="T4">
            <v>3</v>
          </cell>
          <cell r="V4">
            <v>1</v>
          </cell>
          <cell r="X4">
            <v>9</v>
          </cell>
          <cell r="Z4">
            <v>11</v>
          </cell>
          <cell r="AA4">
            <v>4</v>
          </cell>
          <cell r="AB4">
            <v>4</v>
          </cell>
          <cell r="AH4">
            <v>11</v>
          </cell>
          <cell r="AK4">
            <v>5</v>
          </cell>
          <cell r="AN4">
            <v>8</v>
          </cell>
          <cell r="AR4">
            <v>4</v>
          </cell>
          <cell r="AS4">
            <v>4</v>
          </cell>
          <cell r="AT4">
            <v>2</v>
          </cell>
          <cell r="AU4">
            <v>4</v>
          </cell>
          <cell r="AW4">
            <v>11</v>
          </cell>
          <cell r="BB4">
            <v>5</v>
          </cell>
          <cell r="BD4">
            <v>4</v>
          </cell>
          <cell r="BE4">
            <v>13</v>
          </cell>
          <cell r="BG4">
            <v>5</v>
          </cell>
          <cell r="BH4">
            <v>21</v>
          </cell>
          <cell r="BR4">
            <v>20</v>
          </cell>
          <cell r="BV4">
            <v>4</v>
          </cell>
          <cell r="BW4">
            <v>16</v>
          </cell>
          <cell r="BY4">
            <v>13</v>
          </cell>
          <cell r="CD4">
            <v>7</v>
          </cell>
          <cell r="CE4">
            <v>41</v>
          </cell>
          <cell r="CF4">
            <v>45</v>
          </cell>
          <cell r="CI4">
            <v>16</v>
          </cell>
          <cell r="CL4">
            <v>6</v>
          </cell>
          <cell r="CM4">
            <v>24</v>
          </cell>
          <cell r="CN4">
            <v>12</v>
          </cell>
          <cell r="CO4">
            <v>17</v>
          </cell>
          <cell r="CP4">
            <v>9</v>
          </cell>
          <cell r="CQ4">
            <v>1</v>
          </cell>
          <cell r="CS4">
            <v>10</v>
          </cell>
          <cell r="DC4">
            <v>5</v>
          </cell>
          <cell r="DJ4">
            <v>8</v>
          </cell>
          <cell r="DK4">
            <v>6</v>
          </cell>
          <cell r="DL4">
            <v>17</v>
          </cell>
          <cell r="DO4">
            <v>6</v>
          </cell>
          <cell r="DP4">
            <v>19</v>
          </cell>
          <cell r="DR4">
            <v>1</v>
          </cell>
          <cell r="DW4">
            <v>9</v>
          </cell>
          <cell r="DY4">
            <v>4</v>
          </cell>
          <cell r="EA4">
            <v>17</v>
          </cell>
          <cell r="EE4">
            <v>5</v>
          </cell>
          <cell r="EF4">
            <v>28</v>
          </cell>
          <cell r="EL4">
            <v>9</v>
          </cell>
          <cell r="EN4">
            <v>1</v>
          </cell>
          <cell r="EO4">
            <v>10</v>
          </cell>
        </row>
        <row r="5">
          <cell r="A5" t="str">
            <v>02</v>
          </cell>
          <cell r="B5">
            <v>4</v>
          </cell>
          <cell r="C5">
            <v>27</v>
          </cell>
          <cell r="F5">
            <v>4</v>
          </cell>
          <cell r="G5">
            <v>6</v>
          </cell>
          <cell r="H5">
            <v>5</v>
          </cell>
          <cell r="I5">
            <v>2</v>
          </cell>
          <cell r="J5">
            <v>3</v>
          </cell>
          <cell r="L5">
            <v>3</v>
          </cell>
          <cell r="O5">
            <v>17</v>
          </cell>
          <cell r="Q5">
            <v>4</v>
          </cell>
          <cell r="T5">
            <v>5</v>
          </cell>
          <cell r="X5">
            <v>7</v>
          </cell>
          <cell r="Z5">
            <v>7</v>
          </cell>
          <cell r="AA5">
            <v>3</v>
          </cell>
          <cell r="AB5">
            <v>3</v>
          </cell>
          <cell r="AG5">
            <v>1</v>
          </cell>
          <cell r="AH5">
            <v>9</v>
          </cell>
          <cell r="AK5">
            <v>4</v>
          </cell>
          <cell r="AN5">
            <v>14</v>
          </cell>
          <cell r="AP5">
            <v>2</v>
          </cell>
          <cell r="AR5">
            <v>4</v>
          </cell>
          <cell r="AS5">
            <v>2</v>
          </cell>
          <cell r="AT5">
            <v>3</v>
          </cell>
          <cell r="AU5">
            <v>4</v>
          </cell>
          <cell r="AW5">
            <v>14</v>
          </cell>
          <cell r="BA5">
            <v>1</v>
          </cell>
          <cell r="BB5">
            <v>3</v>
          </cell>
          <cell r="BD5">
            <v>2</v>
          </cell>
          <cell r="BE5">
            <v>11</v>
          </cell>
          <cell r="BG5">
            <v>5</v>
          </cell>
          <cell r="BH5">
            <v>14</v>
          </cell>
          <cell r="BM5">
            <v>3</v>
          </cell>
          <cell r="BR5">
            <v>17</v>
          </cell>
          <cell r="BV5">
            <v>1</v>
          </cell>
          <cell r="BW5">
            <v>12</v>
          </cell>
          <cell r="BY5">
            <v>13</v>
          </cell>
          <cell r="CC5">
            <v>2</v>
          </cell>
          <cell r="CD5">
            <v>7</v>
          </cell>
          <cell r="CE5">
            <v>35</v>
          </cell>
          <cell r="CF5">
            <v>33</v>
          </cell>
          <cell r="CG5">
            <v>3</v>
          </cell>
          <cell r="CH5">
            <v>1</v>
          </cell>
          <cell r="CI5">
            <v>13</v>
          </cell>
          <cell r="CL5">
            <v>8</v>
          </cell>
          <cell r="CM5">
            <v>16</v>
          </cell>
          <cell r="CN5">
            <v>8</v>
          </cell>
          <cell r="CO5">
            <v>10</v>
          </cell>
          <cell r="CP5">
            <v>4</v>
          </cell>
          <cell r="CS5">
            <v>4</v>
          </cell>
          <cell r="DC5">
            <v>4</v>
          </cell>
          <cell r="DJ5">
            <v>9</v>
          </cell>
          <cell r="DK5">
            <v>5</v>
          </cell>
          <cell r="DL5">
            <v>10</v>
          </cell>
          <cell r="DN5">
            <v>2</v>
          </cell>
          <cell r="DO5">
            <v>6</v>
          </cell>
          <cell r="DP5">
            <v>9</v>
          </cell>
          <cell r="DQ5">
            <v>2</v>
          </cell>
          <cell r="DT5">
            <v>1</v>
          </cell>
          <cell r="DW5">
            <v>8</v>
          </cell>
          <cell r="DY5">
            <v>3</v>
          </cell>
          <cell r="EA5">
            <v>19</v>
          </cell>
          <cell r="EE5">
            <v>6</v>
          </cell>
          <cell r="EF5">
            <v>25</v>
          </cell>
          <cell r="EI5">
            <v>3</v>
          </cell>
          <cell r="EL5">
            <v>10</v>
          </cell>
          <cell r="EN5">
            <v>3</v>
          </cell>
          <cell r="EO5">
            <v>8</v>
          </cell>
        </row>
        <row r="6">
          <cell r="A6" t="str">
            <v>03</v>
          </cell>
          <cell r="C6">
            <v>6</v>
          </cell>
          <cell r="F6">
            <v>1</v>
          </cell>
          <cell r="G6">
            <v>2</v>
          </cell>
          <cell r="H6">
            <v>1</v>
          </cell>
          <cell r="L6">
            <v>1</v>
          </cell>
          <cell r="O6">
            <v>3</v>
          </cell>
          <cell r="X6">
            <v>1</v>
          </cell>
          <cell r="Z6">
            <v>1</v>
          </cell>
          <cell r="AB6">
            <v>3</v>
          </cell>
          <cell r="AG6">
            <v>1</v>
          </cell>
          <cell r="AH6">
            <v>4</v>
          </cell>
          <cell r="AN6">
            <v>3</v>
          </cell>
          <cell r="AS6">
            <v>1</v>
          </cell>
          <cell r="AT6">
            <v>1</v>
          </cell>
          <cell r="AU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1</v>
          </cell>
          <cell r="CX6">
            <v>1</v>
          </cell>
          <cell r="DC6">
            <v>1</v>
          </cell>
          <cell r="DJ6">
            <v>2</v>
          </cell>
          <cell r="DK6">
            <v>2</v>
          </cell>
          <cell r="DL6">
            <v>2</v>
          </cell>
          <cell r="DO6">
            <v>1</v>
          </cell>
          <cell r="DP6">
            <v>4</v>
          </cell>
          <cell r="DW6">
            <v>2</v>
          </cell>
          <cell r="DY6">
            <v>1</v>
          </cell>
          <cell r="EA6">
            <v>3</v>
          </cell>
          <cell r="EE6">
            <v>1</v>
          </cell>
          <cell r="EF6">
            <v>8</v>
          </cell>
          <cell r="EO6">
            <v>2</v>
          </cell>
        </row>
        <row r="7">
          <cell r="A7" t="str">
            <v>04</v>
          </cell>
          <cell r="B7">
            <v>4</v>
          </cell>
          <cell r="C7">
            <v>1</v>
          </cell>
          <cell r="F7">
            <v>4</v>
          </cell>
          <cell r="H7">
            <v>2</v>
          </cell>
          <cell r="I7">
            <v>1</v>
          </cell>
          <cell r="O7">
            <v>3</v>
          </cell>
          <cell r="Q7">
            <v>6</v>
          </cell>
          <cell r="T7">
            <v>1</v>
          </cell>
          <cell r="Z7">
            <v>2</v>
          </cell>
          <cell r="AB7">
            <v>2</v>
          </cell>
          <cell r="AH7">
            <v>1</v>
          </cell>
          <cell r="AP7">
            <v>8</v>
          </cell>
          <cell r="AW7">
            <v>3</v>
          </cell>
          <cell r="BA7">
            <v>3</v>
          </cell>
          <cell r="BE7">
            <v>1</v>
          </cell>
          <cell r="BG7">
            <v>3</v>
          </cell>
          <cell r="BH7">
            <v>2</v>
          </cell>
          <cell r="BJ7">
            <v>1</v>
          </cell>
          <cell r="BM7">
            <v>6</v>
          </cell>
          <cell r="BR7">
            <v>4</v>
          </cell>
          <cell r="BW7">
            <v>2</v>
          </cell>
          <cell r="BY7">
            <v>1</v>
          </cell>
          <cell r="CE7">
            <v>15</v>
          </cell>
          <cell r="CF7">
            <v>6</v>
          </cell>
          <cell r="CG7">
            <v>1</v>
          </cell>
          <cell r="CI7">
            <v>1</v>
          </cell>
          <cell r="CL7">
            <v>2</v>
          </cell>
          <cell r="CM7">
            <v>5</v>
          </cell>
          <cell r="CO7">
            <v>1</v>
          </cell>
          <cell r="CS7">
            <v>3</v>
          </cell>
          <cell r="CX7">
            <v>1</v>
          </cell>
          <cell r="DC7">
            <v>12</v>
          </cell>
          <cell r="DL7">
            <v>2</v>
          </cell>
          <cell r="DO7">
            <v>1</v>
          </cell>
          <cell r="DP7">
            <v>3</v>
          </cell>
          <cell r="DT7">
            <v>2</v>
          </cell>
          <cell r="DW7">
            <v>1</v>
          </cell>
          <cell r="EA7">
            <v>3</v>
          </cell>
          <cell r="EF7">
            <v>1</v>
          </cell>
          <cell r="EI7">
            <v>4</v>
          </cell>
          <cell r="EO7">
            <v>5</v>
          </cell>
        </row>
        <row r="8">
          <cell r="A8" t="str">
            <v>05</v>
          </cell>
          <cell r="B8">
            <v>2</v>
          </cell>
          <cell r="C8">
            <v>41</v>
          </cell>
          <cell r="D8">
            <v>1</v>
          </cell>
          <cell r="F8">
            <v>4</v>
          </cell>
          <cell r="G8">
            <v>6</v>
          </cell>
          <cell r="H8">
            <v>7</v>
          </cell>
          <cell r="I8">
            <v>2</v>
          </cell>
          <cell r="L8">
            <v>8</v>
          </cell>
          <cell r="O8">
            <v>19</v>
          </cell>
          <cell r="Q8">
            <v>1</v>
          </cell>
          <cell r="T8">
            <v>2</v>
          </cell>
          <cell r="V8">
            <v>1</v>
          </cell>
          <cell r="W8">
            <v>4</v>
          </cell>
          <cell r="X8">
            <v>7</v>
          </cell>
          <cell r="Z8">
            <v>13</v>
          </cell>
          <cell r="AA8">
            <v>2</v>
          </cell>
          <cell r="AB8">
            <v>8</v>
          </cell>
          <cell r="AF8">
            <v>1</v>
          </cell>
          <cell r="AG8">
            <v>2</v>
          </cell>
          <cell r="AH8">
            <v>5</v>
          </cell>
          <cell r="AK8">
            <v>6</v>
          </cell>
          <cell r="AN8">
            <v>7</v>
          </cell>
          <cell r="AP8">
            <v>2</v>
          </cell>
          <cell r="AQ8">
            <v>1</v>
          </cell>
          <cell r="AR8">
            <v>5</v>
          </cell>
          <cell r="AT8">
            <v>3</v>
          </cell>
          <cell r="AU8">
            <v>6</v>
          </cell>
          <cell r="AV8">
            <v>20</v>
          </cell>
          <cell r="AW8">
            <v>3</v>
          </cell>
          <cell r="AX8">
            <v>4</v>
          </cell>
          <cell r="BB8">
            <v>4</v>
          </cell>
          <cell r="BD8">
            <v>1</v>
          </cell>
          <cell r="BE8">
            <v>10</v>
          </cell>
          <cell r="BG8">
            <v>13</v>
          </cell>
          <cell r="BH8">
            <v>1</v>
          </cell>
          <cell r="BM8">
            <v>2</v>
          </cell>
          <cell r="BO8">
            <v>6</v>
          </cell>
          <cell r="BR8">
            <v>12</v>
          </cell>
          <cell r="BT8">
            <v>2</v>
          </cell>
          <cell r="BW8">
            <v>8</v>
          </cell>
          <cell r="BY8">
            <v>13</v>
          </cell>
          <cell r="CD8">
            <v>12</v>
          </cell>
          <cell r="CE8">
            <v>38</v>
          </cell>
          <cell r="CF8">
            <v>20</v>
          </cell>
          <cell r="CG8">
            <v>2</v>
          </cell>
          <cell r="CH8">
            <v>1</v>
          </cell>
          <cell r="CI8">
            <v>3</v>
          </cell>
          <cell r="CK8">
            <v>3</v>
          </cell>
          <cell r="CL8">
            <v>9</v>
          </cell>
          <cell r="CM8">
            <v>20</v>
          </cell>
          <cell r="CN8">
            <v>5</v>
          </cell>
          <cell r="CO8">
            <v>9</v>
          </cell>
          <cell r="CP8">
            <v>12</v>
          </cell>
          <cell r="CQ8">
            <v>3</v>
          </cell>
          <cell r="CS8">
            <v>19</v>
          </cell>
          <cell r="CX8">
            <v>1</v>
          </cell>
          <cell r="DC8">
            <v>8</v>
          </cell>
          <cell r="DJ8">
            <v>5</v>
          </cell>
          <cell r="DK8">
            <v>2</v>
          </cell>
          <cell r="DL8">
            <v>4</v>
          </cell>
          <cell r="DN8">
            <v>1</v>
          </cell>
          <cell r="DO8">
            <v>5</v>
          </cell>
          <cell r="DP8">
            <v>18</v>
          </cell>
          <cell r="DW8">
            <v>5</v>
          </cell>
          <cell r="DY8">
            <v>6</v>
          </cell>
          <cell r="EA8">
            <v>14</v>
          </cell>
          <cell r="EE8">
            <v>5</v>
          </cell>
          <cell r="EF8">
            <v>28</v>
          </cell>
          <cell r="EG8">
            <v>1</v>
          </cell>
          <cell r="EH8">
            <v>1</v>
          </cell>
          <cell r="EI8">
            <v>2</v>
          </cell>
          <cell r="EL8">
            <v>7</v>
          </cell>
          <cell r="EN8">
            <v>1</v>
          </cell>
          <cell r="EO8">
            <v>4</v>
          </cell>
        </row>
        <row r="9">
          <cell r="A9" t="str">
            <v>06</v>
          </cell>
          <cell r="C9">
            <v>29</v>
          </cell>
          <cell r="F9">
            <v>3</v>
          </cell>
          <cell r="G9">
            <v>5</v>
          </cell>
          <cell r="J9">
            <v>1</v>
          </cell>
          <cell r="L9">
            <v>4</v>
          </cell>
          <cell r="O9">
            <v>11</v>
          </cell>
          <cell r="T9">
            <v>4</v>
          </cell>
          <cell r="V9">
            <v>2</v>
          </cell>
          <cell r="X9">
            <v>6</v>
          </cell>
          <cell r="Z9">
            <v>1</v>
          </cell>
          <cell r="AA9">
            <v>4</v>
          </cell>
          <cell r="AB9">
            <v>3</v>
          </cell>
          <cell r="AG9">
            <v>1</v>
          </cell>
          <cell r="AH9">
            <v>6</v>
          </cell>
          <cell r="AK9">
            <v>2</v>
          </cell>
          <cell r="AN9">
            <v>20</v>
          </cell>
          <cell r="AQ9">
            <v>3</v>
          </cell>
          <cell r="AR9">
            <v>3</v>
          </cell>
          <cell r="AS9">
            <v>1</v>
          </cell>
          <cell r="AU9">
            <v>1</v>
          </cell>
          <cell r="AV9">
            <v>17</v>
          </cell>
          <cell r="AW9">
            <v>12</v>
          </cell>
          <cell r="AX9">
            <v>1</v>
          </cell>
          <cell r="BB9">
            <v>1</v>
          </cell>
          <cell r="BD9">
            <v>1</v>
          </cell>
          <cell r="BE9">
            <v>10</v>
          </cell>
          <cell r="BF9">
            <v>3</v>
          </cell>
          <cell r="BG9">
            <v>4</v>
          </cell>
          <cell r="BH9">
            <v>19</v>
          </cell>
          <cell r="BO9">
            <v>3</v>
          </cell>
          <cell r="BR9">
            <v>12</v>
          </cell>
          <cell r="BS9">
            <v>8</v>
          </cell>
          <cell r="BT9">
            <v>3</v>
          </cell>
          <cell r="BV9">
            <v>2</v>
          </cell>
          <cell r="BW9">
            <v>9</v>
          </cell>
          <cell r="BY9">
            <v>14</v>
          </cell>
          <cell r="CD9">
            <v>5</v>
          </cell>
          <cell r="CE9">
            <v>11</v>
          </cell>
          <cell r="CF9">
            <v>8</v>
          </cell>
          <cell r="CH9">
            <v>1</v>
          </cell>
          <cell r="CI9">
            <v>3</v>
          </cell>
          <cell r="CJ9">
            <v>5</v>
          </cell>
          <cell r="CL9">
            <v>3</v>
          </cell>
          <cell r="CM9">
            <v>12</v>
          </cell>
          <cell r="CN9">
            <v>8</v>
          </cell>
          <cell r="CO9">
            <v>8</v>
          </cell>
          <cell r="CP9">
            <v>5</v>
          </cell>
          <cell r="CQ9">
            <v>7</v>
          </cell>
          <cell r="CS9">
            <v>29</v>
          </cell>
          <cell r="CY9">
            <v>1</v>
          </cell>
          <cell r="DB9">
            <v>11</v>
          </cell>
          <cell r="DJ9">
            <v>4</v>
          </cell>
          <cell r="DL9">
            <v>6</v>
          </cell>
          <cell r="DN9">
            <v>1</v>
          </cell>
          <cell r="DO9">
            <v>4</v>
          </cell>
          <cell r="DP9">
            <v>13</v>
          </cell>
          <cell r="DQ9">
            <v>1</v>
          </cell>
          <cell r="DR9">
            <v>1</v>
          </cell>
          <cell r="DT9">
            <v>2</v>
          </cell>
          <cell r="DW9">
            <v>3</v>
          </cell>
          <cell r="DY9">
            <v>1</v>
          </cell>
          <cell r="EA9">
            <v>14</v>
          </cell>
          <cell r="EE9">
            <v>1</v>
          </cell>
          <cell r="EF9">
            <v>18</v>
          </cell>
          <cell r="EH9">
            <v>2</v>
          </cell>
          <cell r="EL9">
            <v>4</v>
          </cell>
          <cell r="EN9">
            <v>3</v>
          </cell>
          <cell r="EO9">
            <v>3</v>
          </cell>
        </row>
        <row r="10">
          <cell r="A10" t="str">
            <v>07</v>
          </cell>
          <cell r="C10">
            <v>10</v>
          </cell>
          <cell r="F10">
            <v>1</v>
          </cell>
          <cell r="G10">
            <v>1</v>
          </cell>
          <cell r="H10">
            <v>2</v>
          </cell>
          <cell r="I10">
            <v>2</v>
          </cell>
          <cell r="J10">
            <v>1</v>
          </cell>
          <cell r="L10">
            <v>7</v>
          </cell>
          <cell r="O10">
            <v>1</v>
          </cell>
          <cell r="P10">
            <v>4</v>
          </cell>
          <cell r="T10">
            <v>2</v>
          </cell>
          <cell r="V10">
            <v>1</v>
          </cell>
          <cell r="X10">
            <v>2</v>
          </cell>
          <cell r="Z10">
            <v>7</v>
          </cell>
          <cell r="AA10">
            <v>1</v>
          </cell>
          <cell r="AC10">
            <v>4</v>
          </cell>
          <cell r="AG10">
            <v>1</v>
          </cell>
          <cell r="AH10">
            <v>3</v>
          </cell>
          <cell r="AM10">
            <v>1</v>
          </cell>
          <cell r="AO10">
            <v>10</v>
          </cell>
          <cell r="AR10">
            <v>1</v>
          </cell>
          <cell r="AU10">
            <v>3</v>
          </cell>
          <cell r="AX10">
            <v>6</v>
          </cell>
          <cell r="BB10">
            <v>4</v>
          </cell>
          <cell r="BD10">
            <v>1</v>
          </cell>
          <cell r="BE10">
            <v>13</v>
          </cell>
          <cell r="BF10">
            <v>1</v>
          </cell>
          <cell r="BG10">
            <v>10</v>
          </cell>
          <cell r="BJ10">
            <v>1</v>
          </cell>
          <cell r="BO10">
            <v>1</v>
          </cell>
          <cell r="BS10">
            <v>1</v>
          </cell>
          <cell r="BT10">
            <v>10</v>
          </cell>
          <cell r="BW10">
            <v>4</v>
          </cell>
          <cell r="BY10">
            <v>3</v>
          </cell>
          <cell r="CD10">
            <v>5</v>
          </cell>
          <cell r="CG10">
            <v>19</v>
          </cell>
          <cell r="CH10">
            <v>9</v>
          </cell>
          <cell r="CI10">
            <v>8</v>
          </cell>
          <cell r="CK10">
            <v>8</v>
          </cell>
          <cell r="CL10">
            <v>10</v>
          </cell>
          <cell r="CM10">
            <v>11</v>
          </cell>
          <cell r="CO10">
            <v>1</v>
          </cell>
          <cell r="CP10">
            <v>3</v>
          </cell>
          <cell r="DD10">
            <v>4</v>
          </cell>
          <cell r="DK10">
            <v>1</v>
          </cell>
          <cell r="DO10">
            <v>1</v>
          </cell>
          <cell r="DQ10">
            <v>6</v>
          </cell>
          <cell r="DW10">
            <v>6</v>
          </cell>
          <cell r="DY10">
            <v>1</v>
          </cell>
          <cell r="EA10">
            <v>8</v>
          </cell>
          <cell r="EE10">
            <v>1</v>
          </cell>
          <cell r="EG10">
            <v>10</v>
          </cell>
          <cell r="EL10">
            <v>5</v>
          </cell>
        </row>
        <row r="11">
          <cell r="A11" t="str">
            <v>08</v>
          </cell>
          <cell r="C11">
            <v>5</v>
          </cell>
          <cell r="F11">
            <v>2</v>
          </cell>
          <cell r="L11">
            <v>4</v>
          </cell>
          <cell r="P11">
            <v>4</v>
          </cell>
          <cell r="T11">
            <v>2</v>
          </cell>
          <cell r="X11">
            <v>3</v>
          </cell>
          <cell r="AC11">
            <v>3</v>
          </cell>
          <cell r="AH11">
            <v>4</v>
          </cell>
          <cell r="AO11">
            <v>3</v>
          </cell>
          <cell r="AX11">
            <v>7</v>
          </cell>
          <cell r="BB11">
            <v>2</v>
          </cell>
          <cell r="BE11">
            <v>5</v>
          </cell>
          <cell r="BG11">
            <v>5</v>
          </cell>
          <cell r="BH11">
            <v>2</v>
          </cell>
          <cell r="BJ11">
            <v>1</v>
          </cell>
          <cell r="BT11">
            <v>7</v>
          </cell>
          <cell r="BW11">
            <v>5</v>
          </cell>
          <cell r="BY11">
            <v>4</v>
          </cell>
          <cell r="CG11">
            <v>1</v>
          </cell>
          <cell r="CH11">
            <v>18</v>
          </cell>
          <cell r="CK11">
            <v>1</v>
          </cell>
          <cell r="CM11">
            <v>4</v>
          </cell>
          <cell r="CO11">
            <v>2</v>
          </cell>
          <cell r="CX11">
            <v>4</v>
          </cell>
          <cell r="DK11">
            <v>1</v>
          </cell>
          <cell r="DL11">
            <v>2</v>
          </cell>
          <cell r="DO11">
            <v>2</v>
          </cell>
          <cell r="DQ11">
            <v>2</v>
          </cell>
          <cell r="DW11">
            <v>4</v>
          </cell>
          <cell r="DY11">
            <v>1</v>
          </cell>
          <cell r="EA11">
            <v>4</v>
          </cell>
          <cell r="EG11">
            <v>5</v>
          </cell>
          <cell r="EL11">
            <v>3</v>
          </cell>
        </row>
        <row r="12">
          <cell r="A12" t="str">
            <v>09</v>
          </cell>
          <cell r="C12">
            <v>13</v>
          </cell>
          <cell r="F12">
            <v>6</v>
          </cell>
          <cell r="G12">
            <v>4</v>
          </cell>
          <cell r="H12">
            <v>1</v>
          </cell>
          <cell r="I12">
            <v>6</v>
          </cell>
          <cell r="J12">
            <v>1</v>
          </cell>
          <cell r="L12">
            <v>5</v>
          </cell>
          <cell r="O12">
            <v>1</v>
          </cell>
          <cell r="P12">
            <v>16</v>
          </cell>
          <cell r="T12">
            <v>5</v>
          </cell>
          <cell r="V12">
            <v>1</v>
          </cell>
          <cell r="X12">
            <v>6</v>
          </cell>
          <cell r="Z12">
            <v>2</v>
          </cell>
          <cell r="AA12">
            <v>2</v>
          </cell>
          <cell r="AC12">
            <v>8</v>
          </cell>
          <cell r="AH12">
            <v>5</v>
          </cell>
          <cell r="AN12">
            <v>1</v>
          </cell>
          <cell r="AO12">
            <v>15</v>
          </cell>
          <cell r="AR12">
            <v>3</v>
          </cell>
          <cell r="AT12">
            <v>2</v>
          </cell>
          <cell r="AU12">
            <v>4</v>
          </cell>
          <cell r="AW12">
            <v>1</v>
          </cell>
          <cell r="AX12">
            <v>12</v>
          </cell>
          <cell r="BB12">
            <v>4</v>
          </cell>
          <cell r="BD12">
            <v>1</v>
          </cell>
          <cell r="BE12">
            <v>17</v>
          </cell>
          <cell r="BF12">
            <v>1</v>
          </cell>
          <cell r="BG12">
            <v>11</v>
          </cell>
          <cell r="BH12">
            <v>8</v>
          </cell>
          <cell r="BJ12">
            <v>4</v>
          </cell>
          <cell r="BO12">
            <v>2</v>
          </cell>
          <cell r="BT12">
            <v>10</v>
          </cell>
          <cell r="BV12">
            <v>2</v>
          </cell>
          <cell r="BW12">
            <v>7</v>
          </cell>
          <cell r="BY12">
            <v>10</v>
          </cell>
          <cell r="CC12">
            <v>1</v>
          </cell>
          <cell r="CD12">
            <v>4</v>
          </cell>
          <cell r="CG12">
            <v>22</v>
          </cell>
          <cell r="CH12">
            <v>33</v>
          </cell>
          <cell r="CK12">
            <v>14</v>
          </cell>
          <cell r="CL12">
            <v>13</v>
          </cell>
          <cell r="CM12">
            <v>7</v>
          </cell>
          <cell r="CO12">
            <v>7</v>
          </cell>
          <cell r="CP12">
            <v>1</v>
          </cell>
          <cell r="CX12">
            <v>2</v>
          </cell>
          <cell r="DJ12">
            <v>5</v>
          </cell>
          <cell r="DK12">
            <v>2</v>
          </cell>
          <cell r="DL12">
            <v>9</v>
          </cell>
          <cell r="DN12">
            <v>1</v>
          </cell>
          <cell r="DO12">
            <v>6</v>
          </cell>
          <cell r="DQ12">
            <v>9</v>
          </cell>
          <cell r="DW12">
            <v>8</v>
          </cell>
          <cell r="DY12">
            <v>4</v>
          </cell>
          <cell r="EA12">
            <v>5</v>
          </cell>
          <cell r="EE12">
            <v>3</v>
          </cell>
          <cell r="EG12">
            <v>13</v>
          </cell>
          <cell r="EL12">
            <v>8</v>
          </cell>
          <cell r="EN12">
            <v>4</v>
          </cell>
          <cell r="EO12">
            <v>3</v>
          </cell>
        </row>
        <row r="13">
          <cell r="A13" t="str">
            <v>10</v>
          </cell>
          <cell r="C13">
            <v>3</v>
          </cell>
          <cell r="F13">
            <v>1</v>
          </cell>
          <cell r="G13">
            <v>1</v>
          </cell>
          <cell r="I13">
            <v>1</v>
          </cell>
          <cell r="J13">
            <v>1</v>
          </cell>
          <cell r="L13">
            <v>1</v>
          </cell>
          <cell r="P13">
            <v>3</v>
          </cell>
          <cell r="T13">
            <v>1</v>
          </cell>
          <cell r="X13">
            <v>1</v>
          </cell>
          <cell r="Z13">
            <v>2</v>
          </cell>
          <cell r="AC13">
            <v>2</v>
          </cell>
          <cell r="AG13">
            <v>1</v>
          </cell>
          <cell r="AH13">
            <v>1</v>
          </cell>
          <cell r="AO13">
            <v>3</v>
          </cell>
          <cell r="AR13">
            <v>1</v>
          </cell>
          <cell r="AS13">
            <v>1</v>
          </cell>
          <cell r="AX13">
            <v>2</v>
          </cell>
          <cell r="BB13">
            <v>2</v>
          </cell>
          <cell r="BE13">
            <v>2</v>
          </cell>
          <cell r="BG13">
            <v>1</v>
          </cell>
          <cell r="BH13">
            <v>2</v>
          </cell>
          <cell r="BJ13">
            <v>1</v>
          </cell>
          <cell r="BT13">
            <v>4</v>
          </cell>
          <cell r="BV13">
            <v>1</v>
          </cell>
          <cell r="BW13">
            <v>2</v>
          </cell>
          <cell r="BY13">
            <v>3</v>
          </cell>
          <cell r="CD13">
            <v>1</v>
          </cell>
          <cell r="CG13">
            <v>6</v>
          </cell>
          <cell r="CH13">
            <v>5</v>
          </cell>
          <cell r="CK13">
            <v>1</v>
          </cell>
          <cell r="CL13">
            <v>1</v>
          </cell>
          <cell r="CM13">
            <v>4</v>
          </cell>
          <cell r="CO13">
            <v>2</v>
          </cell>
          <cell r="CP13">
            <v>2</v>
          </cell>
          <cell r="DJ13">
            <v>2</v>
          </cell>
          <cell r="DK13">
            <v>1</v>
          </cell>
          <cell r="DL13">
            <v>2</v>
          </cell>
          <cell r="DO13">
            <v>1</v>
          </cell>
          <cell r="DQ13">
            <v>2</v>
          </cell>
          <cell r="DW13">
            <v>2</v>
          </cell>
          <cell r="DY13">
            <v>1</v>
          </cell>
          <cell r="EA13">
            <v>3</v>
          </cell>
          <cell r="EE13">
            <v>1</v>
          </cell>
          <cell r="EG13">
            <v>2</v>
          </cell>
          <cell r="EL13">
            <v>1</v>
          </cell>
          <cell r="EN13">
            <v>1</v>
          </cell>
          <cell r="EO13">
            <v>1</v>
          </cell>
        </row>
        <row r="14">
          <cell r="A14" t="str">
            <v>11</v>
          </cell>
          <cell r="C14">
            <v>12</v>
          </cell>
          <cell r="F14">
            <v>4</v>
          </cell>
          <cell r="G14">
            <v>3</v>
          </cell>
          <cell r="H14">
            <v>4</v>
          </cell>
          <cell r="I14">
            <v>3</v>
          </cell>
          <cell r="J14">
            <v>4</v>
          </cell>
          <cell r="L14">
            <v>2</v>
          </cell>
          <cell r="O14">
            <v>4</v>
          </cell>
          <cell r="P14">
            <v>18</v>
          </cell>
          <cell r="T14">
            <v>6</v>
          </cell>
          <cell r="V14">
            <v>2</v>
          </cell>
          <cell r="X14">
            <v>9</v>
          </cell>
          <cell r="Z14">
            <v>2</v>
          </cell>
          <cell r="AA14">
            <v>1</v>
          </cell>
          <cell r="AC14">
            <v>6</v>
          </cell>
          <cell r="AH14">
            <v>6</v>
          </cell>
          <cell r="AK14">
            <v>1</v>
          </cell>
          <cell r="AO14">
            <v>11</v>
          </cell>
          <cell r="AR14">
            <v>5</v>
          </cell>
          <cell r="AS14">
            <v>3</v>
          </cell>
          <cell r="AT14">
            <v>4</v>
          </cell>
          <cell r="AU14">
            <v>5</v>
          </cell>
          <cell r="AX14">
            <v>11</v>
          </cell>
          <cell r="AY14">
            <v>1</v>
          </cell>
          <cell r="BB14">
            <v>2</v>
          </cell>
          <cell r="BD14">
            <v>2</v>
          </cell>
          <cell r="BE14">
            <v>9</v>
          </cell>
          <cell r="BG14">
            <v>12</v>
          </cell>
          <cell r="BH14">
            <v>5</v>
          </cell>
          <cell r="BJ14">
            <v>2</v>
          </cell>
          <cell r="BM14">
            <v>1</v>
          </cell>
          <cell r="BO14">
            <v>4</v>
          </cell>
          <cell r="BT14">
            <v>12</v>
          </cell>
          <cell r="BV14">
            <v>3</v>
          </cell>
          <cell r="BW14">
            <v>6</v>
          </cell>
          <cell r="BY14">
            <v>4</v>
          </cell>
          <cell r="CC14">
            <v>1</v>
          </cell>
          <cell r="CD14">
            <v>6</v>
          </cell>
          <cell r="CE14">
            <v>1</v>
          </cell>
          <cell r="CF14">
            <v>3</v>
          </cell>
          <cell r="CG14">
            <v>28</v>
          </cell>
          <cell r="CH14">
            <v>17</v>
          </cell>
          <cell r="CK14">
            <v>27</v>
          </cell>
          <cell r="CL14">
            <v>11</v>
          </cell>
          <cell r="CM14">
            <v>18</v>
          </cell>
          <cell r="CO14">
            <v>7</v>
          </cell>
          <cell r="CP14">
            <v>7</v>
          </cell>
          <cell r="CS14">
            <v>4</v>
          </cell>
          <cell r="CX14">
            <v>1</v>
          </cell>
          <cell r="DJ14">
            <v>5</v>
          </cell>
          <cell r="DK14">
            <v>3</v>
          </cell>
          <cell r="DL14">
            <v>6</v>
          </cell>
          <cell r="DN14">
            <v>1</v>
          </cell>
          <cell r="DO14">
            <v>6</v>
          </cell>
          <cell r="DQ14">
            <v>4</v>
          </cell>
          <cell r="DT14">
            <v>1</v>
          </cell>
          <cell r="DW14">
            <v>6</v>
          </cell>
          <cell r="DY14">
            <v>2</v>
          </cell>
          <cell r="EA14">
            <v>10</v>
          </cell>
          <cell r="EE14">
            <v>2</v>
          </cell>
          <cell r="EF14">
            <v>2</v>
          </cell>
          <cell r="EG14">
            <v>18</v>
          </cell>
          <cell r="EH14">
            <v>1</v>
          </cell>
          <cell r="EL14">
            <v>8</v>
          </cell>
          <cell r="EN14">
            <v>3</v>
          </cell>
          <cell r="EO14">
            <v>6</v>
          </cell>
        </row>
        <row r="15">
          <cell r="A15" t="str">
            <v>12</v>
          </cell>
          <cell r="C15">
            <v>3</v>
          </cell>
          <cell r="F15">
            <v>2</v>
          </cell>
          <cell r="G15">
            <v>2</v>
          </cell>
          <cell r="L15">
            <v>2</v>
          </cell>
          <cell r="P15">
            <v>4</v>
          </cell>
          <cell r="T15">
            <v>1</v>
          </cell>
          <cell r="X15">
            <v>3</v>
          </cell>
          <cell r="Z15">
            <v>3</v>
          </cell>
          <cell r="AC15">
            <v>2</v>
          </cell>
          <cell r="AH15">
            <v>2</v>
          </cell>
          <cell r="AO15">
            <v>3</v>
          </cell>
          <cell r="AR15">
            <v>1</v>
          </cell>
          <cell r="AU15">
            <v>1</v>
          </cell>
          <cell r="AX15">
            <v>5</v>
          </cell>
          <cell r="BB15">
            <v>2</v>
          </cell>
          <cell r="BD15">
            <v>1</v>
          </cell>
          <cell r="BE15">
            <v>9</v>
          </cell>
          <cell r="BG15">
            <v>4</v>
          </cell>
          <cell r="BH15">
            <v>3</v>
          </cell>
          <cell r="BJ15">
            <v>1</v>
          </cell>
          <cell r="BT15">
            <v>2</v>
          </cell>
          <cell r="BV15">
            <v>3</v>
          </cell>
          <cell r="BW15">
            <v>4</v>
          </cell>
          <cell r="CD15">
            <v>2</v>
          </cell>
          <cell r="CG15">
            <v>5</v>
          </cell>
          <cell r="CH15">
            <v>13</v>
          </cell>
          <cell r="CK15">
            <v>1</v>
          </cell>
          <cell r="CL15">
            <v>3</v>
          </cell>
          <cell r="CM15">
            <v>6</v>
          </cell>
          <cell r="CO15">
            <v>1</v>
          </cell>
          <cell r="DL15">
            <v>1</v>
          </cell>
          <cell r="DO15">
            <v>2</v>
          </cell>
          <cell r="DQ15">
            <v>2</v>
          </cell>
          <cell r="DW15">
            <v>2</v>
          </cell>
          <cell r="DY15">
            <v>1</v>
          </cell>
          <cell r="EA15">
            <v>9</v>
          </cell>
          <cell r="EE15">
            <v>1</v>
          </cell>
          <cell r="EG15">
            <v>4</v>
          </cell>
          <cell r="EL15">
            <v>1</v>
          </cell>
          <cell r="EN15">
            <v>1</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8</v>
          </cell>
          <cell r="DQ16">
            <v>1</v>
          </cell>
          <cell r="EA16">
            <v>1</v>
          </cell>
          <cell r="EG16">
            <v>1</v>
          </cell>
        </row>
        <row r="17">
          <cell r="A17" t="str">
            <v>14</v>
          </cell>
          <cell r="C17">
            <v>15</v>
          </cell>
          <cell r="F17">
            <v>2</v>
          </cell>
          <cell r="G17">
            <v>3</v>
          </cell>
          <cell r="H17">
            <v>2</v>
          </cell>
          <cell r="I17">
            <v>2</v>
          </cell>
          <cell r="J17">
            <v>2</v>
          </cell>
          <cell r="L17">
            <v>4</v>
          </cell>
          <cell r="P17">
            <v>14</v>
          </cell>
          <cell r="T17">
            <v>2</v>
          </cell>
          <cell r="X17">
            <v>7</v>
          </cell>
          <cell r="Z17">
            <v>2</v>
          </cell>
          <cell r="AA17">
            <v>2</v>
          </cell>
          <cell r="AC17">
            <v>5</v>
          </cell>
          <cell r="AH17">
            <v>6</v>
          </cell>
          <cell r="AO17">
            <v>9</v>
          </cell>
          <cell r="AR17">
            <v>1</v>
          </cell>
          <cell r="AT17">
            <v>1</v>
          </cell>
          <cell r="AU17">
            <v>1</v>
          </cell>
          <cell r="AX17">
            <v>7</v>
          </cell>
          <cell r="BB17">
            <v>2</v>
          </cell>
          <cell r="BE17">
            <v>6</v>
          </cell>
          <cell r="BG17">
            <v>6</v>
          </cell>
          <cell r="BH17">
            <v>6</v>
          </cell>
          <cell r="BJ17">
            <v>2</v>
          </cell>
          <cell r="BO17">
            <v>3</v>
          </cell>
          <cell r="BT17">
            <v>13</v>
          </cell>
          <cell r="BV17">
            <v>1</v>
          </cell>
          <cell r="BW17">
            <v>4</v>
          </cell>
          <cell r="BY17">
            <v>4</v>
          </cell>
          <cell r="CD17">
            <v>2</v>
          </cell>
          <cell r="CG17">
            <v>15</v>
          </cell>
          <cell r="CH17">
            <v>16</v>
          </cell>
          <cell r="CK17">
            <v>2</v>
          </cell>
          <cell r="CL17">
            <v>9</v>
          </cell>
          <cell r="CM17">
            <v>11</v>
          </cell>
          <cell r="CO17">
            <v>2</v>
          </cell>
          <cell r="CP17">
            <v>1</v>
          </cell>
          <cell r="DJ17">
            <v>6</v>
          </cell>
          <cell r="DK17">
            <v>4</v>
          </cell>
          <cell r="DL17">
            <v>4</v>
          </cell>
          <cell r="DO17">
            <v>4</v>
          </cell>
          <cell r="DQ17">
            <v>8</v>
          </cell>
          <cell r="DW17">
            <v>5</v>
          </cell>
          <cell r="DY17">
            <v>3</v>
          </cell>
          <cell r="EA17">
            <v>3</v>
          </cell>
          <cell r="EE17">
            <v>2</v>
          </cell>
          <cell r="EG17">
            <v>14</v>
          </cell>
          <cell r="EL17">
            <v>6</v>
          </cell>
          <cell r="EO17">
            <v>2</v>
          </cell>
        </row>
        <row r="18">
          <cell r="A18" t="str">
            <v>15</v>
          </cell>
          <cell r="C18">
            <v>8</v>
          </cell>
          <cell r="I18">
            <v>1</v>
          </cell>
          <cell r="P18">
            <v>5</v>
          </cell>
          <cell r="AO18">
            <v>1</v>
          </cell>
          <cell r="AT18">
            <v>1</v>
          </cell>
          <cell r="AX18">
            <v>3</v>
          </cell>
          <cell r="BE18">
            <v>1</v>
          </cell>
          <cell r="BG18">
            <v>5</v>
          </cell>
          <cell r="BH18">
            <v>8</v>
          </cell>
          <cell r="BJ18">
            <v>1</v>
          </cell>
          <cell r="BM18">
            <v>1</v>
          </cell>
          <cell r="BT18">
            <v>2</v>
          </cell>
          <cell r="CC18">
            <v>1</v>
          </cell>
          <cell r="CG18">
            <v>9</v>
          </cell>
          <cell r="CH18">
            <v>3</v>
          </cell>
          <cell r="CK18">
            <v>7</v>
          </cell>
          <cell r="CL18">
            <v>3</v>
          </cell>
          <cell r="CM18">
            <v>1</v>
          </cell>
          <cell r="DC18">
            <v>1</v>
          </cell>
          <cell r="DD18">
            <v>46</v>
          </cell>
          <cell r="DN18">
            <v>2</v>
          </cell>
          <cell r="DP18">
            <v>1</v>
          </cell>
          <cell r="DQ18">
            <v>1</v>
          </cell>
          <cell r="EA18">
            <v>6</v>
          </cell>
          <cell r="EG18">
            <v>3</v>
          </cell>
        </row>
        <row r="19">
          <cell r="A19" t="str">
            <v>16</v>
          </cell>
          <cell r="C19">
            <v>25</v>
          </cell>
          <cell r="E19">
            <v>1</v>
          </cell>
          <cell r="F19">
            <v>7</v>
          </cell>
          <cell r="G19">
            <v>4</v>
          </cell>
          <cell r="I19">
            <v>1</v>
          </cell>
          <cell r="K19">
            <v>1</v>
          </cell>
          <cell r="L19">
            <v>7</v>
          </cell>
          <cell r="O19">
            <v>11</v>
          </cell>
          <cell r="R19">
            <v>3</v>
          </cell>
          <cell r="T19">
            <v>3</v>
          </cell>
          <cell r="V19">
            <v>3</v>
          </cell>
          <cell r="X19">
            <v>8</v>
          </cell>
          <cell r="AA19">
            <v>3</v>
          </cell>
          <cell r="AC19">
            <v>6</v>
          </cell>
          <cell r="AF19">
            <v>1</v>
          </cell>
          <cell r="AH19">
            <v>8</v>
          </cell>
          <cell r="AN19">
            <v>11</v>
          </cell>
          <cell r="AX19">
            <v>19</v>
          </cell>
          <cell r="BE19">
            <v>16</v>
          </cell>
          <cell r="BG19">
            <v>20</v>
          </cell>
          <cell r="BR19">
            <v>1</v>
          </cell>
          <cell r="BT19">
            <v>12</v>
          </cell>
          <cell r="BW19">
            <v>7</v>
          </cell>
          <cell r="BY19">
            <v>8</v>
          </cell>
          <cell r="CA19">
            <v>3</v>
          </cell>
          <cell r="CD19">
            <v>1</v>
          </cell>
          <cell r="CH19">
            <v>1</v>
          </cell>
          <cell r="CI19">
            <v>32</v>
          </cell>
          <cell r="CK19">
            <v>12</v>
          </cell>
          <cell r="CL19">
            <v>13</v>
          </cell>
          <cell r="CM19">
            <v>17</v>
          </cell>
          <cell r="CO19">
            <v>1</v>
          </cell>
          <cell r="CP19">
            <v>8</v>
          </cell>
          <cell r="CQ19">
            <v>3</v>
          </cell>
          <cell r="CX19">
            <v>1</v>
          </cell>
          <cell r="DL19">
            <v>12</v>
          </cell>
          <cell r="DO19">
            <v>7</v>
          </cell>
          <cell r="DQ19">
            <v>12</v>
          </cell>
          <cell r="DW19">
            <v>9</v>
          </cell>
          <cell r="EA19">
            <v>5</v>
          </cell>
          <cell r="EC19">
            <v>1</v>
          </cell>
          <cell r="EG19">
            <v>25</v>
          </cell>
          <cell r="EL19">
            <v>8</v>
          </cell>
        </row>
        <row r="20">
          <cell r="A20" t="str">
            <v>17</v>
          </cell>
          <cell r="C20">
            <v>6</v>
          </cell>
          <cell r="F20">
            <v>4</v>
          </cell>
          <cell r="I20">
            <v>2</v>
          </cell>
          <cell r="L20">
            <v>2</v>
          </cell>
          <cell r="P20">
            <v>6</v>
          </cell>
          <cell r="T20">
            <v>1</v>
          </cell>
          <cell r="X20">
            <v>2</v>
          </cell>
          <cell r="AC20">
            <v>4</v>
          </cell>
          <cell r="AH20">
            <v>7</v>
          </cell>
          <cell r="AN20">
            <v>6</v>
          </cell>
          <cell r="AX20">
            <v>7</v>
          </cell>
          <cell r="BE20">
            <v>5</v>
          </cell>
          <cell r="BH20">
            <v>7</v>
          </cell>
          <cell r="BJ20">
            <v>3</v>
          </cell>
          <cell r="BO20">
            <v>1</v>
          </cell>
          <cell r="BT20">
            <v>4</v>
          </cell>
          <cell r="BW20">
            <v>4</v>
          </cell>
          <cell r="BY20">
            <v>4</v>
          </cell>
          <cell r="CE20">
            <v>19</v>
          </cell>
          <cell r="CF20">
            <v>1</v>
          </cell>
          <cell r="CG20">
            <v>1</v>
          </cell>
          <cell r="CH20">
            <v>12</v>
          </cell>
          <cell r="CI20">
            <v>2</v>
          </cell>
          <cell r="CK20">
            <v>3</v>
          </cell>
          <cell r="CL20">
            <v>13</v>
          </cell>
          <cell r="CM20">
            <v>9</v>
          </cell>
          <cell r="CO20">
            <v>4</v>
          </cell>
          <cell r="CX20">
            <v>2</v>
          </cell>
          <cell r="DL20">
            <v>2</v>
          </cell>
          <cell r="DO20">
            <v>3</v>
          </cell>
          <cell r="DP20">
            <v>4</v>
          </cell>
          <cell r="DW20">
            <v>3</v>
          </cell>
          <cell r="EA20">
            <v>4</v>
          </cell>
          <cell r="EG20">
            <v>4</v>
          </cell>
          <cell r="EL20">
            <v>3</v>
          </cell>
        </row>
        <row r="21">
          <cell r="A21" t="str">
            <v>18</v>
          </cell>
          <cell r="C21">
            <v>11</v>
          </cell>
          <cell r="F21">
            <v>2</v>
          </cell>
          <cell r="H21">
            <v>1</v>
          </cell>
          <cell r="I21">
            <v>1</v>
          </cell>
          <cell r="P21">
            <v>7</v>
          </cell>
          <cell r="X21">
            <v>4</v>
          </cell>
          <cell r="AC21">
            <v>1</v>
          </cell>
          <cell r="AH21">
            <v>1</v>
          </cell>
          <cell r="AK21">
            <v>1</v>
          </cell>
          <cell r="AO21">
            <v>1</v>
          </cell>
          <cell r="AX21">
            <v>8</v>
          </cell>
          <cell r="BE21">
            <v>4</v>
          </cell>
          <cell r="BG21">
            <v>6</v>
          </cell>
          <cell r="BJ21">
            <v>1</v>
          </cell>
          <cell r="BK21">
            <v>1</v>
          </cell>
          <cell r="BO21">
            <v>2</v>
          </cell>
          <cell r="BT21">
            <v>8</v>
          </cell>
          <cell r="BY21">
            <v>5</v>
          </cell>
          <cell r="CA21">
            <v>1</v>
          </cell>
          <cell r="CB21">
            <v>3</v>
          </cell>
          <cell r="CE21">
            <v>17</v>
          </cell>
          <cell r="CG21">
            <v>16</v>
          </cell>
          <cell r="CH21">
            <v>10</v>
          </cell>
          <cell r="CK21">
            <v>2</v>
          </cell>
          <cell r="CL21">
            <v>27</v>
          </cell>
          <cell r="CM21">
            <v>10</v>
          </cell>
          <cell r="CX21">
            <v>2</v>
          </cell>
          <cell r="DJ21">
            <v>1</v>
          </cell>
          <cell r="DL21">
            <v>1</v>
          </cell>
          <cell r="DO21">
            <v>1</v>
          </cell>
          <cell r="DQ21">
            <v>10</v>
          </cell>
          <cell r="DW21">
            <v>1</v>
          </cell>
          <cell r="DY21">
            <v>5</v>
          </cell>
          <cell r="EA21">
            <v>7</v>
          </cell>
          <cell r="EG21">
            <v>7</v>
          </cell>
        </row>
        <row r="22">
          <cell r="A22" t="str">
            <v>19</v>
          </cell>
          <cell r="B22">
            <v>1</v>
          </cell>
          <cell r="C22">
            <v>6</v>
          </cell>
          <cell r="E22">
            <v>1</v>
          </cell>
          <cell r="F22">
            <v>5</v>
          </cell>
          <cell r="I22">
            <v>3</v>
          </cell>
          <cell r="L22">
            <v>4</v>
          </cell>
          <cell r="O22">
            <v>6</v>
          </cell>
          <cell r="P22">
            <v>1</v>
          </cell>
          <cell r="T22">
            <v>3</v>
          </cell>
          <cell r="W22">
            <v>2</v>
          </cell>
          <cell r="X22">
            <v>7</v>
          </cell>
          <cell r="Z22">
            <v>1</v>
          </cell>
          <cell r="AA22">
            <v>2</v>
          </cell>
          <cell r="AH22">
            <v>3</v>
          </cell>
          <cell r="AK22">
            <v>5</v>
          </cell>
          <cell r="AN22">
            <v>7</v>
          </cell>
          <cell r="AT22">
            <v>2</v>
          </cell>
          <cell r="AV22">
            <v>8</v>
          </cell>
          <cell r="AX22">
            <v>3</v>
          </cell>
          <cell r="BB22">
            <v>1</v>
          </cell>
          <cell r="BE22">
            <v>8</v>
          </cell>
          <cell r="BG22">
            <v>9</v>
          </cell>
          <cell r="BJ22">
            <v>1</v>
          </cell>
          <cell r="BM22">
            <v>1</v>
          </cell>
          <cell r="BN22">
            <v>1</v>
          </cell>
          <cell r="BO22">
            <v>3</v>
          </cell>
          <cell r="BR22">
            <v>1</v>
          </cell>
          <cell r="BT22">
            <v>4</v>
          </cell>
          <cell r="BW22">
            <v>9</v>
          </cell>
          <cell r="BY22">
            <v>2</v>
          </cell>
          <cell r="CE22">
            <v>6</v>
          </cell>
          <cell r="CG22">
            <v>3</v>
          </cell>
          <cell r="CH22">
            <v>3</v>
          </cell>
          <cell r="CI22">
            <v>12</v>
          </cell>
          <cell r="CK22">
            <v>12</v>
          </cell>
          <cell r="CL22">
            <v>15</v>
          </cell>
          <cell r="CM22">
            <v>7</v>
          </cell>
          <cell r="CO22">
            <v>2</v>
          </cell>
          <cell r="CP22">
            <v>3</v>
          </cell>
          <cell r="CQ22">
            <v>2</v>
          </cell>
          <cell r="CS22">
            <v>4</v>
          </cell>
          <cell r="CX22">
            <v>2</v>
          </cell>
          <cell r="DC22">
            <v>9</v>
          </cell>
          <cell r="DD22">
            <v>1</v>
          </cell>
          <cell r="DJ22">
            <v>1</v>
          </cell>
          <cell r="DK22">
            <v>3</v>
          </cell>
          <cell r="DL22">
            <v>3</v>
          </cell>
          <cell r="DO22">
            <v>3</v>
          </cell>
          <cell r="DQ22">
            <v>5</v>
          </cell>
          <cell r="DW22">
            <v>3</v>
          </cell>
          <cell r="DY22">
            <v>3</v>
          </cell>
          <cell r="EA22">
            <v>9</v>
          </cell>
          <cell r="EF22">
            <v>2</v>
          </cell>
          <cell r="EG22">
            <v>10</v>
          </cell>
          <cell r="EI22">
            <v>1</v>
          </cell>
          <cell r="EL22">
            <v>4</v>
          </cell>
          <cell r="EO22">
            <v>4</v>
          </cell>
        </row>
        <row r="23">
          <cell r="A23" t="str">
            <v>20</v>
          </cell>
          <cell r="C23">
            <v>5</v>
          </cell>
          <cell r="F23">
            <v>2</v>
          </cell>
          <cell r="L23">
            <v>2</v>
          </cell>
          <cell r="O23">
            <v>2</v>
          </cell>
          <cell r="T23">
            <v>2</v>
          </cell>
          <cell r="AC23">
            <v>1</v>
          </cell>
          <cell r="AH23">
            <v>1</v>
          </cell>
          <cell r="AR23">
            <v>1</v>
          </cell>
          <cell r="AS23">
            <v>1</v>
          </cell>
          <cell r="AV23">
            <v>3</v>
          </cell>
          <cell r="BE23">
            <v>1</v>
          </cell>
          <cell r="BG23">
            <v>6</v>
          </cell>
          <cell r="BH23">
            <v>1</v>
          </cell>
          <cell r="BJ23">
            <v>1</v>
          </cell>
          <cell r="BS23">
            <v>1</v>
          </cell>
          <cell r="BT23">
            <v>5</v>
          </cell>
          <cell r="BY23">
            <v>4</v>
          </cell>
          <cell r="CC23">
            <v>1</v>
          </cell>
          <cell r="CE23">
            <v>7</v>
          </cell>
          <cell r="CG23">
            <v>1</v>
          </cell>
          <cell r="CI23">
            <v>3</v>
          </cell>
          <cell r="CL23">
            <v>3</v>
          </cell>
          <cell r="CM23">
            <v>6</v>
          </cell>
          <cell r="DJ23">
            <v>1</v>
          </cell>
          <cell r="DK23">
            <v>1</v>
          </cell>
          <cell r="DL23">
            <v>1</v>
          </cell>
          <cell r="DN23">
            <v>1</v>
          </cell>
          <cell r="DW23">
            <v>2</v>
          </cell>
          <cell r="EA23">
            <v>3</v>
          </cell>
          <cell r="EG23">
            <v>2</v>
          </cell>
          <cell r="EL23">
            <v>1</v>
          </cell>
        </row>
        <row r="24">
          <cell r="A24" t="str">
            <v>21</v>
          </cell>
          <cell r="C24">
            <v>12</v>
          </cell>
          <cell r="F24">
            <v>4</v>
          </cell>
          <cell r="G24">
            <v>4</v>
          </cell>
          <cell r="H24">
            <v>1</v>
          </cell>
          <cell r="I24">
            <v>3</v>
          </cell>
          <cell r="J24">
            <v>3</v>
          </cell>
          <cell r="L24">
            <v>5</v>
          </cell>
          <cell r="P24">
            <v>10</v>
          </cell>
          <cell r="T24">
            <v>1</v>
          </cell>
          <cell r="X24">
            <v>4</v>
          </cell>
          <cell r="AA24">
            <v>1</v>
          </cell>
          <cell r="AC24">
            <v>6</v>
          </cell>
          <cell r="AG24">
            <v>1</v>
          </cell>
          <cell r="AH24">
            <v>6</v>
          </cell>
          <cell r="AN24">
            <v>6</v>
          </cell>
          <cell r="AS24">
            <v>1</v>
          </cell>
          <cell r="AU24">
            <v>3</v>
          </cell>
          <cell r="AX24">
            <v>13</v>
          </cell>
          <cell r="BB24">
            <v>2</v>
          </cell>
          <cell r="BD24">
            <v>2</v>
          </cell>
          <cell r="BE24">
            <v>8</v>
          </cell>
          <cell r="BG24">
            <v>12</v>
          </cell>
          <cell r="BH24">
            <v>4</v>
          </cell>
          <cell r="BJ24">
            <v>2</v>
          </cell>
          <cell r="BO24">
            <v>1</v>
          </cell>
          <cell r="BT24">
            <v>10</v>
          </cell>
          <cell r="BV24">
            <v>1</v>
          </cell>
          <cell r="BW24">
            <v>5</v>
          </cell>
          <cell r="BY24">
            <v>3</v>
          </cell>
          <cell r="CD24">
            <v>2</v>
          </cell>
          <cell r="CE24">
            <v>25</v>
          </cell>
          <cell r="CH24">
            <v>22</v>
          </cell>
          <cell r="CK24">
            <v>4</v>
          </cell>
          <cell r="CL24">
            <v>5</v>
          </cell>
          <cell r="CM24">
            <v>12</v>
          </cell>
          <cell r="CO24">
            <v>5</v>
          </cell>
          <cell r="CP24">
            <v>2</v>
          </cell>
          <cell r="CX24">
            <v>1</v>
          </cell>
          <cell r="DJ24">
            <v>1</v>
          </cell>
          <cell r="DK24">
            <v>2</v>
          </cell>
          <cell r="DL24">
            <v>8</v>
          </cell>
          <cell r="DO24">
            <v>3</v>
          </cell>
          <cell r="DQ24">
            <v>6</v>
          </cell>
          <cell r="DW24">
            <v>4</v>
          </cell>
          <cell r="DY24">
            <v>1</v>
          </cell>
          <cell r="EA24">
            <v>13</v>
          </cell>
          <cell r="EG24">
            <v>10</v>
          </cell>
          <cell r="EL24">
            <v>9</v>
          </cell>
          <cell r="EN24">
            <v>1</v>
          </cell>
          <cell r="EO24">
            <v>3</v>
          </cell>
        </row>
        <row r="25">
          <cell r="A25" t="str">
            <v>22</v>
          </cell>
          <cell r="B25">
            <v>1</v>
          </cell>
          <cell r="C25">
            <v>14</v>
          </cell>
          <cell r="F25">
            <v>4</v>
          </cell>
          <cell r="G25">
            <v>4</v>
          </cell>
          <cell r="H25">
            <v>2</v>
          </cell>
          <cell r="I25">
            <v>7</v>
          </cell>
          <cell r="J25">
            <v>3</v>
          </cell>
          <cell r="K25">
            <v>1</v>
          </cell>
          <cell r="L25">
            <v>4</v>
          </cell>
          <cell r="O25">
            <v>1</v>
          </cell>
          <cell r="P25">
            <v>12</v>
          </cell>
          <cell r="Q25">
            <v>3</v>
          </cell>
          <cell r="T25">
            <v>4</v>
          </cell>
          <cell r="V25">
            <v>3</v>
          </cell>
          <cell r="W25">
            <v>1</v>
          </cell>
          <cell r="X25">
            <v>6</v>
          </cell>
          <cell r="Z25">
            <v>3</v>
          </cell>
          <cell r="AA25">
            <v>2</v>
          </cell>
          <cell r="AC25">
            <v>6</v>
          </cell>
          <cell r="AG25">
            <v>2</v>
          </cell>
          <cell r="AH25">
            <v>8</v>
          </cell>
          <cell r="AK25">
            <v>2</v>
          </cell>
          <cell r="AN25">
            <v>7</v>
          </cell>
          <cell r="AR25">
            <v>4</v>
          </cell>
          <cell r="AS25">
            <v>3</v>
          </cell>
          <cell r="AT25">
            <v>3</v>
          </cell>
          <cell r="AU25">
            <v>4</v>
          </cell>
          <cell r="AX25">
            <v>12</v>
          </cell>
          <cell r="BA25">
            <v>1</v>
          </cell>
          <cell r="BD25">
            <v>2</v>
          </cell>
          <cell r="BE25">
            <v>12</v>
          </cell>
          <cell r="BF25">
            <v>1</v>
          </cell>
          <cell r="BG25">
            <v>14</v>
          </cell>
          <cell r="BH25">
            <v>6</v>
          </cell>
          <cell r="BJ25">
            <v>2</v>
          </cell>
          <cell r="BL25">
            <v>2</v>
          </cell>
          <cell r="BM25">
            <v>2</v>
          </cell>
          <cell r="BO25">
            <v>3</v>
          </cell>
          <cell r="BT25">
            <v>12</v>
          </cell>
          <cell r="BV25">
            <v>2</v>
          </cell>
          <cell r="BW25">
            <v>7</v>
          </cell>
          <cell r="BY25">
            <v>5</v>
          </cell>
          <cell r="CD25">
            <v>2</v>
          </cell>
          <cell r="CE25">
            <v>37</v>
          </cell>
          <cell r="CF25">
            <v>1</v>
          </cell>
          <cell r="CG25">
            <v>3</v>
          </cell>
          <cell r="CH25">
            <v>23</v>
          </cell>
          <cell r="CK25">
            <v>7</v>
          </cell>
          <cell r="CL25">
            <v>7</v>
          </cell>
          <cell r="CM25">
            <v>12</v>
          </cell>
          <cell r="CO25">
            <v>5</v>
          </cell>
          <cell r="CP25">
            <v>5</v>
          </cell>
          <cell r="CS25">
            <v>1</v>
          </cell>
          <cell r="CX25">
            <v>2</v>
          </cell>
          <cell r="DC25">
            <v>8</v>
          </cell>
          <cell r="DD25">
            <v>13</v>
          </cell>
          <cell r="DJ25">
            <v>4</v>
          </cell>
          <cell r="DK25">
            <v>4</v>
          </cell>
          <cell r="DL25">
            <v>9</v>
          </cell>
          <cell r="DO25">
            <v>5</v>
          </cell>
          <cell r="DQ25">
            <v>14</v>
          </cell>
          <cell r="DR25">
            <v>1</v>
          </cell>
          <cell r="DT25">
            <v>1</v>
          </cell>
          <cell r="DW25">
            <v>8</v>
          </cell>
          <cell r="DY25">
            <v>2</v>
          </cell>
          <cell r="EA25">
            <v>12</v>
          </cell>
          <cell r="EF25">
            <v>1</v>
          </cell>
          <cell r="EG25">
            <v>16</v>
          </cell>
          <cell r="EL25">
            <v>14</v>
          </cell>
          <cell r="EN25">
            <v>3</v>
          </cell>
          <cell r="EO25">
            <v>6</v>
          </cell>
        </row>
        <row r="26">
          <cell r="A26" t="str">
            <v>23</v>
          </cell>
          <cell r="C26">
            <v>7</v>
          </cell>
          <cell r="F26">
            <v>2</v>
          </cell>
          <cell r="G26">
            <v>6</v>
          </cell>
          <cell r="H26">
            <v>4</v>
          </cell>
          <cell r="I26">
            <v>1</v>
          </cell>
          <cell r="J26">
            <v>3</v>
          </cell>
          <cell r="L26">
            <v>5</v>
          </cell>
          <cell r="O26">
            <v>2</v>
          </cell>
          <cell r="P26">
            <v>9</v>
          </cell>
          <cell r="T26">
            <v>1</v>
          </cell>
          <cell r="X26">
            <v>9</v>
          </cell>
          <cell r="Z26">
            <v>4</v>
          </cell>
          <cell r="AA26">
            <v>5</v>
          </cell>
          <cell r="AC26">
            <v>5</v>
          </cell>
          <cell r="AG26">
            <v>1</v>
          </cell>
          <cell r="AH26">
            <v>4</v>
          </cell>
          <cell r="AM26">
            <v>7</v>
          </cell>
          <cell r="AR26">
            <v>4</v>
          </cell>
          <cell r="AS26">
            <v>3</v>
          </cell>
          <cell r="AT26">
            <v>3</v>
          </cell>
          <cell r="AU26">
            <v>2</v>
          </cell>
          <cell r="AV26">
            <v>5</v>
          </cell>
          <cell r="BB26">
            <v>3</v>
          </cell>
          <cell r="BD26">
            <v>2</v>
          </cell>
          <cell r="BE26">
            <v>7</v>
          </cell>
          <cell r="BF26">
            <v>1</v>
          </cell>
          <cell r="BG26">
            <v>10</v>
          </cell>
          <cell r="BH26">
            <v>7</v>
          </cell>
          <cell r="BJ26">
            <v>1</v>
          </cell>
          <cell r="BO26">
            <v>1</v>
          </cell>
          <cell r="BT26">
            <v>9</v>
          </cell>
          <cell r="BW26">
            <v>6</v>
          </cell>
          <cell r="BY26">
            <v>5</v>
          </cell>
          <cell r="CD26">
            <v>4</v>
          </cell>
          <cell r="CE26">
            <v>20</v>
          </cell>
          <cell r="CG26">
            <v>1</v>
          </cell>
          <cell r="CH26">
            <v>12</v>
          </cell>
          <cell r="CK26">
            <v>9</v>
          </cell>
          <cell r="CL26">
            <v>11</v>
          </cell>
          <cell r="CM26">
            <v>6</v>
          </cell>
          <cell r="CO26">
            <v>3</v>
          </cell>
          <cell r="CP26">
            <v>2</v>
          </cell>
          <cell r="CX26">
            <v>2</v>
          </cell>
          <cell r="DD26">
            <v>3</v>
          </cell>
          <cell r="DJ26">
            <v>4</v>
          </cell>
          <cell r="DK26">
            <v>4</v>
          </cell>
          <cell r="DL26">
            <v>5</v>
          </cell>
          <cell r="DN26">
            <v>1</v>
          </cell>
          <cell r="DO26">
            <v>3</v>
          </cell>
          <cell r="DQ26">
            <v>7</v>
          </cell>
          <cell r="DW26">
            <v>6</v>
          </cell>
          <cell r="DY26">
            <v>2</v>
          </cell>
          <cell r="EA26">
            <v>9</v>
          </cell>
          <cell r="EG26">
            <v>6</v>
          </cell>
          <cell r="EL26">
            <v>2</v>
          </cell>
          <cell r="EO26">
            <v>1</v>
          </cell>
        </row>
        <row r="27">
          <cell r="A27" t="str">
            <v>24</v>
          </cell>
          <cell r="C27">
            <v>5</v>
          </cell>
          <cell r="E27">
            <v>1</v>
          </cell>
          <cell r="G27">
            <v>1</v>
          </cell>
          <cell r="P27">
            <v>2</v>
          </cell>
          <cell r="Q27">
            <v>1</v>
          </cell>
          <cell r="T27">
            <v>4</v>
          </cell>
          <cell r="V27">
            <v>1</v>
          </cell>
          <cell r="AA27">
            <v>1</v>
          </cell>
          <cell r="AC27">
            <v>1</v>
          </cell>
          <cell r="AF27">
            <v>1</v>
          </cell>
          <cell r="AH27">
            <v>1</v>
          </cell>
          <cell r="AM27">
            <v>3</v>
          </cell>
          <cell r="AN27">
            <v>6</v>
          </cell>
          <cell r="AU27">
            <v>2</v>
          </cell>
          <cell r="AV27">
            <v>6</v>
          </cell>
          <cell r="BB27">
            <v>2</v>
          </cell>
          <cell r="BD27">
            <v>3</v>
          </cell>
          <cell r="BG27">
            <v>4</v>
          </cell>
          <cell r="BN27">
            <v>2</v>
          </cell>
          <cell r="BO27">
            <v>9</v>
          </cell>
          <cell r="BT27">
            <v>2</v>
          </cell>
          <cell r="CA27">
            <v>1</v>
          </cell>
          <cell r="CE27">
            <v>3</v>
          </cell>
          <cell r="CH27">
            <v>5</v>
          </cell>
          <cell r="CL27">
            <v>2</v>
          </cell>
          <cell r="CM27">
            <v>2</v>
          </cell>
          <cell r="CO27">
            <v>9</v>
          </cell>
          <cell r="DC27">
            <v>1</v>
          </cell>
          <cell r="DJ27">
            <v>1</v>
          </cell>
          <cell r="DK27">
            <v>1</v>
          </cell>
          <cell r="DL27">
            <v>1</v>
          </cell>
          <cell r="DO27">
            <v>1</v>
          </cell>
          <cell r="DQ27">
            <v>2</v>
          </cell>
          <cell r="DY27">
            <v>2</v>
          </cell>
          <cell r="EB27">
            <v>2</v>
          </cell>
          <cell r="EG27">
            <v>2</v>
          </cell>
          <cell r="EI27">
            <v>1</v>
          </cell>
          <cell r="EL27">
            <v>7</v>
          </cell>
        </row>
        <row r="28">
          <cell r="A28" t="str">
            <v>25</v>
          </cell>
          <cell r="C28">
            <v>31</v>
          </cell>
          <cell r="F28">
            <v>6</v>
          </cell>
          <cell r="G28">
            <v>8</v>
          </cell>
          <cell r="H28">
            <v>2</v>
          </cell>
          <cell r="I28">
            <v>8</v>
          </cell>
          <cell r="J28">
            <v>3</v>
          </cell>
          <cell r="L28">
            <v>7</v>
          </cell>
          <cell r="O28">
            <v>29</v>
          </cell>
          <cell r="T28">
            <v>7</v>
          </cell>
          <cell r="V28">
            <v>1</v>
          </cell>
          <cell r="X28">
            <v>17</v>
          </cell>
          <cell r="Z28">
            <v>5</v>
          </cell>
          <cell r="AA28">
            <v>6</v>
          </cell>
          <cell r="AB28">
            <v>1</v>
          </cell>
          <cell r="AC28">
            <v>11</v>
          </cell>
          <cell r="AH28">
            <v>9</v>
          </cell>
          <cell r="AM28">
            <v>24</v>
          </cell>
          <cell r="AR28">
            <v>3</v>
          </cell>
          <cell r="AS28">
            <v>2</v>
          </cell>
          <cell r="AT28">
            <v>1</v>
          </cell>
          <cell r="AU28">
            <v>1</v>
          </cell>
          <cell r="AV28">
            <v>33</v>
          </cell>
          <cell r="AY28">
            <v>1</v>
          </cell>
          <cell r="BB28">
            <v>6</v>
          </cell>
          <cell r="BD28">
            <v>4</v>
          </cell>
          <cell r="BE28">
            <v>23</v>
          </cell>
          <cell r="BF28">
            <v>19</v>
          </cell>
          <cell r="BJ28">
            <v>3</v>
          </cell>
          <cell r="BO28">
            <v>5</v>
          </cell>
          <cell r="BS28">
            <v>14</v>
          </cell>
          <cell r="BV28">
            <v>6</v>
          </cell>
          <cell r="BW28">
            <v>14</v>
          </cell>
          <cell r="BY28">
            <v>16</v>
          </cell>
          <cell r="CD28">
            <v>8</v>
          </cell>
          <cell r="CH28">
            <v>1</v>
          </cell>
          <cell r="CJ28">
            <v>30</v>
          </cell>
          <cell r="CK28">
            <v>31</v>
          </cell>
          <cell r="CL28">
            <v>3</v>
          </cell>
          <cell r="CN28">
            <v>27</v>
          </cell>
          <cell r="CO28">
            <v>3</v>
          </cell>
          <cell r="CP28">
            <v>13</v>
          </cell>
          <cell r="DL28">
            <v>8</v>
          </cell>
          <cell r="DO28">
            <v>8</v>
          </cell>
          <cell r="DP28">
            <v>14</v>
          </cell>
          <cell r="DW28">
            <v>4</v>
          </cell>
          <cell r="DY28">
            <v>4</v>
          </cell>
          <cell r="EA28">
            <v>19</v>
          </cell>
          <cell r="EE28">
            <v>3</v>
          </cell>
          <cell r="EG28">
            <v>1</v>
          </cell>
          <cell r="EH28">
            <v>24</v>
          </cell>
          <cell r="EL28">
            <v>5</v>
          </cell>
          <cell r="EN28">
            <v>5</v>
          </cell>
          <cell r="EO28">
            <v>3</v>
          </cell>
        </row>
        <row r="29">
          <cell r="A29" t="str">
            <v>26</v>
          </cell>
          <cell r="C29">
            <v>21</v>
          </cell>
          <cell r="D29">
            <v>2</v>
          </cell>
          <cell r="F29">
            <v>7</v>
          </cell>
          <cell r="G29">
            <v>3</v>
          </cell>
          <cell r="H29">
            <v>10</v>
          </cell>
          <cell r="J29">
            <v>4</v>
          </cell>
          <cell r="L29">
            <v>7</v>
          </cell>
          <cell r="M29">
            <v>1</v>
          </cell>
          <cell r="O29">
            <v>12</v>
          </cell>
          <cell r="R29">
            <v>5</v>
          </cell>
          <cell r="T29">
            <v>6</v>
          </cell>
          <cell r="V29">
            <v>5</v>
          </cell>
          <cell r="W29">
            <v>11</v>
          </cell>
          <cell r="X29">
            <v>3</v>
          </cell>
          <cell r="Z29">
            <v>8</v>
          </cell>
          <cell r="AA29">
            <v>5</v>
          </cell>
          <cell r="AC29">
            <v>13</v>
          </cell>
          <cell r="AF29">
            <v>4</v>
          </cell>
          <cell r="AG29">
            <v>3</v>
          </cell>
          <cell r="AH29">
            <v>10</v>
          </cell>
          <cell r="AK29">
            <v>9</v>
          </cell>
          <cell r="AM29">
            <v>11</v>
          </cell>
          <cell r="AN29">
            <v>5</v>
          </cell>
          <cell r="AQ29">
            <v>7</v>
          </cell>
          <cell r="AR29">
            <v>2</v>
          </cell>
          <cell r="AS29">
            <v>2</v>
          </cell>
          <cell r="AT29">
            <v>5</v>
          </cell>
          <cell r="AU29">
            <v>4</v>
          </cell>
          <cell r="AV29">
            <v>15</v>
          </cell>
          <cell r="AW29">
            <v>1</v>
          </cell>
          <cell r="AX29">
            <v>3</v>
          </cell>
          <cell r="BB29">
            <v>6</v>
          </cell>
          <cell r="BD29">
            <v>7</v>
          </cell>
          <cell r="BE29">
            <v>24</v>
          </cell>
          <cell r="BF29">
            <v>16</v>
          </cell>
          <cell r="BG29">
            <v>1</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13</v>
          </cell>
          <cell r="CJ29">
            <v>38</v>
          </cell>
          <cell r="CK29">
            <v>14</v>
          </cell>
          <cell r="CM29">
            <v>9</v>
          </cell>
          <cell r="CN29">
            <v>12</v>
          </cell>
          <cell r="CO29">
            <v>9</v>
          </cell>
          <cell r="CP29">
            <v>13</v>
          </cell>
          <cell r="CQ29">
            <v>3</v>
          </cell>
          <cell r="CS29">
            <v>16</v>
          </cell>
          <cell r="CT29">
            <v>2</v>
          </cell>
          <cell r="CY29">
            <v>2</v>
          </cell>
          <cell r="DJ29">
            <v>14</v>
          </cell>
          <cell r="DK29">
            <v>5</v>
          </cell>
          <cell r="DL29">
            <v>3</v>
          </cell>
          <cell r="DO29">
            <v>5</v>
          </cell>
          <cell r="DP29">
            <v>13</v>
          </cell>
          <cell r="DQ29">
            <v>4</v>
          </cell>
          <cell r="DR29">
            <v>1</v>
          </cell>
          <cell r="DU29">
            <v>7</v>
          </cell>
          <cell r="DW29">
            <v>11</v>
          </cell>
          <cell r="DX29">
            <v>3</v>
          </cell>
          <cell r="DY29">
            <v>4</v>
          </cell>
          <cell r="EA29">
            <v>8</v>
          </cell>
          <cell r="EE29">
            <v>6</v>
          </cell>
          <cell r="EF29">
            <v>8</v>
          </cell>
          <cell r="EG29">
            <v>3</v>
          </cell>
          <cell r="EH29">
            <v>28</v>
          </cell>
          <cell r="EJ29">
            <v>3</v>
          </cell>
          <cell r="EK29">
            <v>8</v>
          </cell>
          <cell r="EL29">
            <v>6</v>
          </cell>
          <cell r="EM29">
            <v>1</v>
          </cell>
          <cell r="EN29">
            <v>5</v>
          </cell>
          <cell r="EO29">
            <v>9</v>
          </cell>
        </row>
        <row r="30">
          <cell r="A30" t="str">
            <v>27</v>
          </cell>
          <cell r="C30">
            <v>35</v>
          </cell>
          <cell r="D30">
            <v>1</v>
          </cell>
          <cell r="E30">
            <v>1</v>
          </cell>
          <cell r="F30">
            <v>8</v>
          </cell>
          <cell r="G30">
            <v>5</v>
          </cell>
          <cell r="H30">
            <v>4</v>
          </cell>
          <cell r="I30">
            <v>8</v>
          </cell>
          <cell r="J30">
            <v>6</v>
          </cell>
          <cell r="K30">
            <v>4</v>
          </cell>
          <cell r="L30">
            <v>14</v>
          </cell>
          <cell r="M30">
            <v>1</v>
          </cell>
          <cell r="O30">
            <v>26</v>
          </cell>
          <cell r="R30">
            <v>10</v>
          </cell>
          <cell r="S30">
            <v>3</v>
          </cell>
          <cell r="T30">
            <v>8</v>
          </cell>
          <cell r="U30">
            <v>3</v>
          </cell>
          <cell r="V30">
            <v>9</v>
          </cell>
          <cell r="W30">
            <v>8</v>
          </cell>
          <cell r="X30">
            <v>14</v>
          </cell>
          <cell r="Z30">
            <v>4</v>
          </cell>
          <cell r="AA30">
            <v>4</v>
          </cell>
          <cell r="AB30">
            <v>6</v>
          </cell>
          <cell r="AC30">
            <v>10</v>
          </cell>
          <cell r="AF30">
            <v>8</v>
          </cell>
          <cell r="AG30">
            <v>4</v>
          </cell>
          <cell r="AH30">
            <v>14</v>
          </cell>
          <cell r="AJ30">
            <v>3</v>
          </cell>
          <cell r="AK30">
            <v>10</v>
          </cell>
          <cell r="AL30">
            <v>5</v>
          </cell>
          <cell r="AM30">
            <v>36</v>
          </cell>
          <cell r="AN30">
            <v>9</v>
          </cell>
          <cell r="AO30">
            <v>1</v>
          </cell>
          <cell r="AQ30">
            <v>26</v>
          </cell>
          <cell r="AR30">
            <v>5</v>
          </cell>
          <cell r="AS30">
            <v>9</v>
          </cell>
          <cell r="AT30">
            <v>7</v>
          </cell>
          <cell r="AU30">
            <v>6</v>
          </cell>
          <cell r="AV30">
            <v>25</v>
          </cell>
          <cell r="AW30">
            <v>1</v>
          </cell>
          <cell r="AX30">
            <v>3</v>
          </cell>
          <cell r="AY30">
            <v>1</v>
          </cell>
          <cell r="BB30">
            <v>5</v>
          </cell>
          <cell r="BD30">
            <v>4</v>
          </cell>
          <cell r="BE30">
            <v>38</v>
          </cell>
          <cell r="BF30">
            <v>16</v>
          </cell>
          <cell r="BG30">
            <v>10</v>
          </cell>
          <cell r="BH30">
            <v>1</v>
          </cell>
          <cell r="BI30">
            <v>1</v>
          </cell>
          <cell r="BJ30">
            <v>7</v>
          </cell>
          <cell r="BN30">
            <v>16</v>
          </cell>
          <cell r="BO30">
            <v>11</v>
          </cell>
          <cell r="BS30">
            <v>22</v>
          </cell>
          <cell r="BT30">
            <v>3</v>
          </cell>
          <cell r="BV30">
            <v>4</v>
          </cell>
          <cell r="BW30">
            <v>24</v>
          </cell>
          <cell r="BX30">
            <v>2</v>
          </cell>
          <cell r="BY30">
            <v>28</v>
          </cell>
          <cell r="CC30">
            <v>1</v>
          </cell>
          <cell r="CD30">
            <v>10</v>
          </cell>
          <cell r="CE30">
            <v>4</v>
          </cell>
          <cell r="CF30">
            <v>2</v>
          </cell>
          <cell r="CH30">
            <v>2</v>
          </cell>
          <cell r="CI30">
            <v>9</v>
          </cell>
          <cell r="CJ30">
            <v>44</v>
          </cell>
          <cell r="CK30">
            <v>16</v>
          </cell>
          <cell r="CL30">
            <v>12</v>
          </cell>
          <cell r="CM30">
            <v>5</v>
          </cell>
          <cell r="CN30">
            <v>28</v>
          </cell>
          <cell r="CO30">
            <v>11</v>
          </cell>
          <cell r="CP30">
            <v>19</v>
          </cell>
          <cell r="CQ30">
            <v>12</v>
          </cell>
          <cell r="CS30">
            <v>10</v>
          </cell>
          <cell r="CT30">
            <v>1</v>
          </cell>
          <cell r="CX30">
            <v>4</v>
          </cell>
          <cell r="CY30">
            <v>1</v>
          </cell>
          <cell r="DJ30">
            <v>10</v>
          </cell>
          <cell r="DK30">
            <v>2</v>
          </cell>
          <cell r="DL30">
            <v>10</v>
          </cell>
          <cell r="DM30">
            <v>4</v>
          </cell>
          <cell r="DN30">
            <v>1</v>
          </cell>
          <cell r="DO30">
            <v>10</v>
          </cell>
          <cell r="DP30">
            <v>25</v>
          </cell>
          <cell r="DU30">
            <v>5</v>
          </cell>
          <cell r="DW30">
            <v>6</v>
          </cell>
          <cell r="DX30">
            <v>4</v>
          </cell>
          <cell r="DY30">
            <v>6</v>
          </cell>
          <cell r="EA30">
            <v>11</v>
          </cell>
          <cell r="EE30">
            <v>5</v>
          </cell>
          <cell r="EF30">
            <v>8</v>
          </cell>
          <cell r="EG30">
            <v>6</v>
          </cell>
          <cell r="EH30">
            <v>37</v>
          </cell>
          <cell r="EJ30">
            <v>15</v>
          </cell>
          <cell r="EK30">
            <v>4</v>
          </cell>
          <cell r="EL30">
            <v>13</v>
          </cell>
          <cell r="EM30">
            <v>2</v>
          </cell>
          <cell r="EN30">
            <v>8</v>
          </cell>
          <cell r="EO30">
            <v>14</v>
          </cell>
        </row>
        <row r="31">
          <cell r="A31" t="str">
            <v>28</v>
          </cell>
          <cell r="C31">
            <v>30</v>
          </cell>
          <cell r="F31">
            <v>8</v>
          </cell>
          <cell r="G31">
            <v>1</v>
          </cell>
          <cell r="H31">
            <v>2</v>
          </cell>
          <cell r="I31">
            <v>2</v>
          </cell>
          <cell r="K31">
            <v>1</v>
          </cell>
          <cell r="L31">
            <v>2</v>
          </cell>
          <cell r="M31">
            <v>4</v>
          </cell>
          <cell r="O31">
            <v>6</v>
          </cell>
          <cell r="P31">
            <v>1</v>
          </cell>
          <cell r="T31">
            <v>3</v>
          </cell>
          <cell r="W31">
            <v>2</v>
          </cell>
          <cell r="X31">
            <v>5</v>
          </cell>
          <cell r="Z31">
            <v>5</v>
          </cell>
          <cell r="AA31">
            <v>5</v>
          </cell>
          <cell r="AB31">
            <v>1</v>
          </cell>
          <cell r="AC31">
            <v>5</v>
          </cell>
          <cell r="AF31">
            <v>2</v>
          </cell>
          <cell r="AH31">
            <v>7</v>
          </cell>
          <cell r="AJ31">
            <v>3</v>
          </cell>
          <cell r="AK31">
            <v>4</v>
          </cell>
          <cell r="AM31">
            <v>25</v>
          </cell>
          <cell r="AQ31">
            <v>8</v>
          </cell>
          <cell r="AS31">
            <v>4</v>
          </cell>
          <cell r="AT31">
            <v>1</v>
          </cell>
          <cell r="AU31">
            <v>10</v>
          </cell>
          <cell r="AV31">
            <v>16</v>
          </cell>
          <cell r="BC31">
            <v>3</v>
          </cell>
          <cell r="BD31">
            <v>2</v>
          </cell>
          <cell r="BE31">
            <v>36</v>
          </cell>
          <cell r="BF31">
            <v>13</v>
          </cell>
          <cell r="BI31">
            <v>4</v>
          </cell>
          <cell r="BJ31">
            <v>4</v>
          </cell>
          <cell r="BN31">
            <v>12</v>
          </cell>
          <cell r="BO31">
            <v>4</v>
          </cell>
          <cell r="BS31">
            <v>23</v>
          </cell>
          <cell r="BV31">
            <v>6</v>
          </cell>
          <cell r="BW31">
            <v>8</v>
          </cell>
          <cell r="BY31">
            <v>8</v>
          </cell>
          <cell r="CC31">
            <v>1</v>
          </cell>
          <cell r="CD31">
            <v>8</v>
          </cell>
          <cell r="CI31">
            <v>4</v>
          </cell>
          <cell r="CJ31">
            <v>27</v>
          </cell>
          <cell r="CK31">
            <v>24</v>
          </cell>
          <cell r="CN31">
            <v>17</v>
          </cell>
          <cell r="CO31">
            <v>4</v>
          </cell>
          <cell r="CP31">
            <v>7</v>
          </cell>
          <cell r="CT31">
            <v>1</v>
          </cell>
          <cell r="CX31">
            <v>3</v>
          </cell>
          <cell r="DJ31">
            <v>3</v>
          </cell>
          <cell r="DK31">
            <v>2</v>
          </cell>
          <cell r="DL31">
            <v>15</v>
          </cell>
          <cell r="DM31">
            <v>2</v>
          </cell>
          <cell r="DO31">
            <v>10</v>
          </cell>
          <cell r="DP31">
            <v>16</v>
          </cell>
          <cell r="DU31">
            <v>6</v>
          </cell>
          <cell r="DW31">
            <v>12</v>
          </cell>
          <cell r="DY31">
            <v>3</v>
          </cell>
          <cell r="EA31">
            <v>17</v>
          </cell>
          <cell r="EE31">
            <v>3</v>
          </cell>
          <cell r="EH31">
            <v>14</v>
          </cell>
          <cell r="EK31">
            <v>8</v>
          </cell>
          <cell r="EL31">
            <v>4</v>
          </cell>
          <cell r="EM31">
            <v>3</v>
          </cell>
          <cell r="EN31">
            <v>1</v>
          </cell>
          <cell r="EO31">
            <v>5</v>
          </cell>
        </row>
        <row r="32">
          <cell r="A32" t="str">
            <v>29</v>
          </cell>
          <cell r="C32">
            <v>21</v>
          </cell>
          <cell r="O32">
            <v>7</v>
          </cell>
          <cell r="R32">
            <v>1</v>
          </cell>
          <cell r="X32">
            <v>4</v>
          </cell>
          <cell r="Z32">
            <v>5</v>
          </cell>
          <cell r="AA32">
            <v>9</v>
          </cell>
          <cell r="AB32">
            <v>1</v>
          </cell>
          <cell r="AC32">
            <v>10</v>
          </cell>
          <cell r="AG32">
            <v>1</v>
          </cell>
          <cell r="AH32">
            <v>1</v>
          </cell>
          <cell r="AJ32">
            <v>2</v>
          </cell>
          <cell r="AM32">
            <v>9</v>
          </cell>
          <cell r="AQ32">
            <v>2</v>
          </cell>
          <cell r="BE32">
            <v>1</v>
          </cell>
          <cell r="BF32">
            <v>17</v>
          </cell>
          <cell r="BJ32">
            <v>2</v>
          </cell>
          <cell r="BO32">
            <v>1</v>
          </cell>
          <cell r="BS32">
            <v>3</v>
          </cell>
          <cell r="BV32">
            <v>2</v>
          </cell>
          <cell r="BW32">
            <v>8</v>
          </cell>
          <cell r="BY32">
            <v>3</v>
          </cell>
          <cell r="CJ32">
            <v>16</v>
          </cell>
          <cell r="CK32">
            <v>14</v>
          </cell>
          <cell r="CN32">
            <v>20</v>
          </cell>
          <cell r="EA32">
            <v>9</v>
          </cell>
          <cell r="EH32">
            <v>6</v>
          </cell>
          <cell r="EL32">
            <v>5</v>
          </cell>
        </row>
        <row r="33">
          <cell r="A33" t="str">
            <v>30</v>
          </cell>
          <cell r="C33">
            <v>13</v>
          </cell>
          <cell r="D33">
            <v>1</v>
          </cell>
          <cell r="G33">
            <v>7</v>
          </cell>
          <cell r="I33">
            <v>2</v>
          </cell>
          <cell r="L33">
            <v>14</v>
          </cell>
          <cell r="O33">
            <v>13</v>
          </cell>
          <cell r="T33">
            <v>5</v>
          </cell>
          <cell r="W33">
            <v>3</v>
          </cell>
          <cell r="X33">
            <v>4</v>
          </cell>
          <cell r="AH33">
            <v>9</v>
          </cell>
          <cell r="AJ33">
            <v>1</v>
          </cell>
          <cell r="AK33">
            <v>1</v>
          </cell>
          <cell r="AM33">
            <v>6</v>
          </cell>
          <cell r="AS33">
            <v>1</v>
          </cell>
          <cell r="AT33">
            <v>1</v>
          </cell>
          <cell r="AV33">
            <v>24</v>
          </cell>
          <cell r="BB33">
            <v>5</v>
          </cell>
          <cell r="BD33">
            <v>5</v>
          </cell>
          <cell r="BE33">
            <v>8</v>
          </cell>
          <cell r="BF33">
            <v>14</v>
          </cell>
          <cell r="BY33">
            <v>5</v>
          </cell>
          <cell r="CD33">
            <v>1</v>
          </cell>
          <cell r="CJ33">
            <v>18</v>
          </cell>
          <cell r="CK33">
            <v>4</v>
          </cell>
          <cell r="CN33">
            <v>17</v>
          </cell>
          <cell r="CP33">
            <v>7</v>
          </cell>
          <cell r="CQ33">
            <v>4</v>
          </cell>
          <cell r="CX33">
            <v>1</v>
          </cell>
          <cell r="DK33">
            <v>1</v>
          </cell>
          <cell r="DL33">
            <v>1</v>
          </cell>
          <cell r="DO33">
            <v>7</v>
          </cell>
          <cell r="DP33">
            <v>10</v>
          </cell>
          <cell r="DW33">
            <v>4</v>
          </cell>
          <cell r="DY33">
            <v>5</v>
          </cell>
          <cell r="EA33">
            <v>2</v>
          </cell>
          <cell r="EH33">
            <v>7</v>
          </cell>
          <cell r="EM33">
            <v>1</v>
          </cell>
          <cell r="EO33">
            <v>2</v>
          </cell>
        </row>
        <row r="34">
          <cell r="A34" t="str">
            <v>31</v>
          </cell>
          <cell r="C34">
            <v>19</v>
          </cell>
          <cell r="H34">
            <v>2</v>
          </cell>
          <cell r="I34">
            <v>2</v>
          </cell>
          <cell r="L34">
            <v>4</v>
          </cell>
          <cell r="O34">
            <v>19</v>
          </cell>
          <cell r="R34">
            <v>4</v>
          </cell>
          <cell r="T34">
            <v>2</v>
          </cell>
          <cell r="V34">
            <v>1</v>
          </cell>
          <cell r="W34">
            <v>1</v>
          </cell>
          <cell r="X34">
            <v>4</v>
          </cell>
          <cell r="Z34">
            <v>3</v>
          </cell>
          <cell r="AA34">
            <v>2</v>
          </cell>
          <cell r="AB34">
            <v>2</v>
          </cell>
          <cell r="AC34">
            <v>6</v>
          </cell>
          <cell r="AD34">
            <v>2</v>
          </cell>
          <cell r="AG34">
            <v>3</v>
          </cell>
          <cell r="AH34">
            <v>9</v>
          </cell>
          <cell r="AJ34">
            <v>1</v>
          </cell>
          <cell r="AK34">
            <v>2</v>
          </cell>
          <cell r="AM34">
            <v>8</v>
          </cell>
          <cell r="AQ34">
            <v>4</v>
          </cell>
          <cell r="AR34">
            <v>2</v>
          </cell>
          <cell r="AS34">
            <v>1</v>
          </cell>
          <cell r="AT34">
            <v>1</v>
          </cell>
          <cell r="AV34">
            <v>19</v>
          </cell>
          <cell r="AZ34">
            <v>1</v>
          </cell>
          <cell r="BB34">
            <v>3</v>
          </cell>
          <cell r="BD34">
            <v>4</v>
          </cell>
          <cell r="BE34">
            <v>23</v>
          </cell>
          <cell r="BF34">
            <v>11</v>
          </cell>
          <cell r="BI34">
            <v>1</v>
          </cell>
          <cell r="BJ34">
            <v>1</v>
          </cell>
          <cell r="BO34">
            <v>5</v>
          </cell>
          <cell r="BS34">
            <v>10</v>
          </cell>
          <cell r="BU34">
            <v>3</v>
          </cell>
          <cell r="BV34">
            <v>9</v>
          </cell>
          <cell r="BW34">
            <v>4</v>
          </cell>
          <cell r="BY34">
            <v>6</v>
          </cell>
          <cell r="CD34">
            <v>6</v>
          </cell>
          <cell r="CH34">
            <v>1</v>
          </cell>
          <cell r="CI34">
            <v>3</v>
          </cell>
          <cell r="CJ34">
            <v>25</v>
          </cell>
          <cell r="CK34">
            <v>7</v>
          </cell>
          <cell r="CN34">
            <v>13</v>
          </cell>
          <cell r="CO34">
            <v>2</v>
          </cell>
          <cell r="CP34">
            <v>3</v>
          </cell>
          <cell r="CQ34">
            <v>1</v>
          </cell>
          <cell r="CZ34">
            <v>3</v>
          </cell>
          <cell r="DJ34">
            <v>9</v>
          </cell>
          <cell r="DK34">
            <v>1</v>
          </cell>
          <cell r="DL34">
            <v>7</v>
          </cell>
          <cell r="DO34">
            <v>5</v>
          </cell>
          <cell r="DP34">
            <v>3</v>
          </cell>
          <cell r="DR34">
            <v>1</v>
          </cell>
          <cell r="DS34">
            <v>3</v>
          </cell>
          <cell r="DW34">
            <v>11</v>
          </cell>
          <cell r="DY34">
            <v>2</v>
          </cell>
          <cell r="EA34">
            <v>16</v>
          </cell>
          <cell r="EE34">
            <v>1</v>
          </cell>
          <cell r="EH34">
            <v>9</v>
          </cell>
          <cell r="EL34">
            <v>2</v>
          </cell>
        </row>
        <row r="35">
          <cell r="A35" t="str">
            <v>32</v>
          </cell>
          <cell r="C35">
            <v>16</v>
          </cell>
          <cell r="D35">
            <v>2</v>
          </cell>
          <cell r="F35">
            <v>5</v>
          </cell>
          <cell r="G35">
            <v>5</v>
          </cell>
          <cell r="H35">
            <v>2</v>
          </cell>
          <cell r="I35">
            <v>4</v>
          </cell>
          <cell r="J35">
            <v>4</v>
          </cell>
          <cell r="L35">
            <v>4</v>
          </cell>
          <cell r="O35">
            <v>13</v>
          </cell>
          <cell r="T35">
            <v>5</v>
          </cell>
          <cell r="W35">
            <v>1</v>
          </cell>
          <cell r="X35">
            <v>4</v>
          </cell>
          <cell r="Z35">
            <v>3</v>
          </cell>
          <cell r="AA35">
            <v>4</v>
          </cell>
          <cell r="AC35">
            <v>8</v>
          </cell>
          <cell r="AD35">
            <v>2</v>
          </cell>
          <cell r="AF35">
            <v>1</v>
          </cell>
          <cell r="AG35">
            <v>1</v>
          </cell>
          <cell r="AH35">
            <v>9</v>
          </cell>
          <cell r="AJ35">
            <v>2</v>
          </cell>
          <cell r="AK35">
            <v>5</v>
          </cell>
          <cell r="AM35">
            <v>12</v>
          </cell>
          <cell r="AR35">
            <v>2</v>
          </cell>
          <cell r="AS35">
            <v>1</v>
          </cell>
          <cell r="AT35">
            <v>3</v>
          </cell>
          <cell r="AU35">
            <v>5</v>
          </cell>
          <cell r="AV35">
            <v>11</v>
          </cell>
          <cell r="AZ35">
            <v>3</v>
          </cell>
          <cell r="BB35">
            <v>4</v>
          </cell>
          <cell r="BD35">
            <v>2</v>
          </cell>
          <cell r="BE35">
            <v>14</v>
          </cell>
          <cell r="BF35">
            <v>15</v>
          </cell>
          <cell r="BJ35">
            <v>3</v>
          </cell>
          <cell r="BN35">
            <v>5</v>
          </cell>
          <cell r="BS35">
            <v>20</v>
          </cell>
          <cell r="BU35">
            <v>5</v>
          </cell>
          <cell r="BV35">
            <v>6</v>
          </cell>
          <cell r="BW35">
            <v>6</v>
          </cell>
          <cell r="BY35">
            <v>5</v>
          </cell>
          <cell r="CA35">
            <v>1</v>
          </cell>
          <cell r="CC35">
            <v>1</v>
          </cell>
          <cell r="CD35">
            <v>8</v>
          </cell>
          <cell r="CI35">
            <v>4</v>
          </cell>
          <cell r="CJ35">
            <v>20</v>
          </cell>
          <cell r="CK35">
            <v>10</v>
          </cell>
          <cell r="CN35">
            <v>16</v>
          </cell>
          <cell r="CO35">
            <v>3</v>
          </cell>
          <cell r="CP35">
            <v>2</v>
          </cell>
          <cell r="CQ35">
            <v>2</v>
          </cell>
          <cell r="CX35">
            <v>2</v>
          </cell>
          <cell r="CZ35">
            <v>2</v>
          </cell>
          <cell r="DJ35">
            <v>2</v>
          </cell>
          <cell r="DK35">
            <v>2</v>
          </cell>
          <cell r="DL35">
            <v>7</v>
          </cell>
          <cell r="DN35">
            <v>1</v>
          </cell>
          <cell r="DO35">
            <v>8</v>
          </cell>
          <cell r="DP35">
            <v>12</v>
          </cell>
          <cell r="DS35">
            <v>5</v>
          </cell>
          <cell r="DU35">
            <v>1</v>
          </cell>
          <cell r="DW35">
            <v>7</v>
          </cell>
          <cell r="DX35">
            <v>6</v>
          </cell>
          <cell r="EA35">
            <v>22</v>
          </cell>
          <cell r="EE35">
            <v>1</v>
          </cell>
          <cell r="EH35">
            <v>23</v>
          </cell>
          <cell r="EJ35">
            <v>6</v>
          </cell>
          <cell r="EL35">
            <v>2</v>
          </cell>
          <cell r="EO35">
            <v>8</v>
          </cell>
        </row>
        <row r="36">
          <cell r="A36" t="str">
            <v>33</v>
          </cell>
          <cell r="C36">
            <v>9</v>
          </cell>
          <cell r="F36">
            <v>4</v>
          </cell>
          <cell r="I36">
            <v>2</v>
          </cell>
          <cell r="K36">
            <v>4</v>
          </cell>
          <cell r="L36">
            <v>1</v>
          </cell>
          <cell r="O36">
            <v>12</v>
          </cell>
          <cell r="R36">
            <v>7</v>
          </cell>
          <cell r="V36">
            <v>2</v>
          </cell>
          <cell r="W36">
            <v>1</v>
          </cell>
          <cell r="X36">
            <v>5</v>
          </cell>
          <cell r="Z36">
            <v>1</v>
          </cell>
          <cell r="AA36">
            <v>5</v>
          </cell>
          <cell r="AB36">
            <v>2</v>
          </cell>
          <cell r="AC36">
            <v>5</v>
          </cell>
          <cell r="AD36">
            <v>3</v>
          </cell>
          <cell r="AF36">
            <v>2</v>
          </cell>
          <cell r="AH36">
            <v>4</v>
          </cell>
          <cell r="AJ36">
            <v>3</v>
          </cell>
          <cell r="AK36">
            <v>1</v>
          </cell>
          <cell r="AM36">
            <v>6</v>
          </cell>
          <cell r="AQ36">
            <v>12</v>
          </cell>
          <cell r="AS36">
            <v>2</v>
          </cell>
          <cell r="AU36">
            <v>8</v>
          </cell>
          <cell r="AV36">
            <v>10</v>
          </cell>
          <cell r="AY36">
            <v>1</v>
          </cell>
          <cell r="AZ36">
            <v>5</v>
          </cell>
          <cell r="BB36">
            <v>5</v>
          </cell>
          <cell r="BC36">
            <v>5</v>
          </cell>
          <cell r="BD36">
            <v>1</v>
          </cell>
          <cell r="BE36">
            <v>25</v>
          </cell>
          <cell r="BF36">
            <v>15</v>
          </cell>
          <cell r="BI36">
            <v>2</v>
          </cell>
          <cell r="BN36">
            <v>8</v>
          </cell>
          <cell r="BQ36">
            <v>2</v>
          </cell>
          <cell r="BS36">
            <v>10</v>
          </cell>
          <cell r="BU36">
            <v>2</v>
          </cell>
          <cell r="BV36">
            <v>3</v>
          </cell>
          <cell r="BW36">
            <v>15</v>
          </cell>
          <cell r="BY36">
            <v>1</v>
          </cell>
          <cell r="CD36">
            <v>5</v>
          </cell>
          <cell r="CJ36">
            <v>14</v>
          </cell>
          <cell r="CK36">
            <v>1</v>
          </cell>
          <cell r="CN36">
            <v>10</v>
          </cell>
          <cell r="CO36">
            <v>5</v>
          </cell>
          <cell r="CP36">
            <v>5</v>
          </cell>
          <cell r="CY36">
            <v>2</v>
          </cell>
          <cell r="CZ36">
            <v>4</v>
          </cell>
          <cell r="DJ36">
            <v>3</v>
          </cell>
          <cell r="DO36">
            <v>3</v>
          </cell>
          <cell r="DP36">
            <v>7</v>
          </cell>
          <cell r="DU36">
            <v>1</v>
          </cell>
          <cell r="DV36">
            <v>2</v>
          </cell>
          <cell r="DW36">
            <v>2</v>
          </cell>
          <cell r="DX36">
            <v>1</v>
          </cell>
          <cell r="DY36">
            <v>4</v>
          </cell>
          <cell r="EA36">
            <v>6</v>
          </cell>
          <cell r="EB36">
            <v>1</v>
          </cell>
          <cell r="ED36">
            <v>3</v>
          </cell>
          <cell r="EE36">
            <v>4</v>
          </cell>
          <cell r="EH36">
            <v>7</v>
          </cell>
          <cell r="EJ36">
            <v>8</v>
          </cell>
          <cell r="EL36">
            <v>1</v>
          </cell>
          <cell r="EN36">
            <v>2</v>
          </cell>
          <cell r="EO36">
            <v>3</v>
          </cell>
        </row>
        <row r="37">
          <cell r="A37" t="str">
            <v>34</v>
          </cell>
          <cell r="C37">
            <v>3</v>
          </cell>
          <cell r="L37">
            <v>3</v>
          </cell>
          <cell r="O37">
            <v>2</v>
          </cell>
          <cell r="Z37">
            <v>2</v>
          </cell>
          <cell r="AM37">
            <v>4</v>
          </cell>
          <cell r="AV37">
            <v>1</v>
          </cell>
          <cell r="BF37">
            <v>1</v>
          </cell>
          <cell r="BJ37">
            <v>1</v>
          </cell>
          <cell r="BS37">
            <v>2</v>
          </cell>
          <cell r="BY37">
            <v>5</v>
          </cell>
          <cell r="CD37">
            <v>2</v>
          </cell>
          <cell r="CJ37">
            <v>8</v>
          </cell>
          <cell r="CK37">
            <v>11</v>
          </cell>
          <cell r="CN37">
            <v>5</v>
          </cell>
          <cell r="CO37">
            <v>3</v>
          </cell>
          <cell r="DH37">
            <v>2</v>
          </cell>
          <cell r="DO37">
            <v>1</v>
          </cell>
          <cell r="EA37">
            <v>2</v>
          </cell>
          <cell r="EH37">
            <v>11</v>
          </cell>
          <cell r="EO37">
            <v>2</v>
          </cell>
        </row>
        <row r="38">
          <cell r="A38" t="str">
            <v>35</v>
          </cell>
          <cell r="C38">
            <v>10</v>
          </cell>
          <cell r="J38">
            <v>1</v>
          </cell>
          <cell r="L38">
            <v>1</v>
          </cell>
          <cell r="O38">
            <v>2</v>
          </cell>
          <cell r="R38">
            <v>4</v>
          </cell>
          <cell r="T38">
            <v>7</v>
          </cell>
          <cell r="Z38">
            <v>2</v>
          </cell>
          <cell r="AA38">
            <v>3</v>
          </cell>
          <cell r="AC38">
            <v>8</v>
          </cell>
          <cell r="AM38">
            <v>9</v>
          </cell>
          <cell r="AS38">
            <v>3</v>
          </cell>
          <cell r="AV38">
            <v>2</v>
          </cell>
          <cell r="BB38">
            <v>1</v>
          </cell>
          <cell r="BE38">
            <v>17</v>
          </cell>
          <cell r="BF38">
            <v>3</v>
          </cell>
          <cell r="BJ38">
            <v>3</v>
          </cell>
          <cell r="BO38">
            <v>3</v>
          </cell>
          <cell r="BS38">
            <v>5</v>
          </cell>
          <cell r="BW38">
            <v>5</v>
          </cell>
          <cell r="BY38">
            <v>6</v>
          </cell>
          <cell r="CA38">
            <v>1</v>
          </cell>
          <cell r="CD38">
            <v>6</v>
          </cell>
          <cell r="CJ38">
            <v>10</v>
          </cell>
          <cell r="CK38">
            <v>16</v>
          </cell>
          <cell r="CN38">
            <v>9</v>
          </cell>
          <cell r="CO38">
            <v>1</v>
          </cell>
          <cell r="CX38">
            <v>2</v>
          </cell>
          <cell r="DE38">
            <v>7</v>
          </cell>
          <cell r="DJ38">
            <v>5</v>
          </cell>
          <cell r="DL38">
            <v>4</v>
          </cell>
          <cell r="DN38">
            <v>1</v>
          </cell>
          <cell r="DP38">
            <v>5</v>
          </cell>
          <cell r="DY38">
            <v>3</v>
          </cell>
          <cell r="EA38">
            <v>10</v>
          </cell>
          <cell r="EE38">
            <v>1</v>
          </cell>
          <cell r="EH38">
            <v>8</v>
          </cell>
          <cell r="EO38">
            <v>1</v>
          </cell>
        </row>
        <row r="39">
          <cell r="A39" t="str">
            <v>36</v>
          </cell>
          <cell r="C39">
            <v>4</v>
          </cell>
          <cell r="G39">
            <v>3</v>
          </cell>
          <cell r="H39">
            <v>1</v>
          </cell>
          <cell r="J39">
            <v>2</v>
          </cell>
          <cell r="L39">
            <v>5</v>
          </cell>
          <cell r="O39">
            <v>9</v>
          </cell>
          <cell r="T39">
            <v>3</v>
          </cell>
          <cell r="X39">
            <v>5</v>
          </cell>
          <cell r="Z39">
            <v>3</v>
          </cell>
          <cell r="AA39">
            <v>2</v>
          </cell>
          <cell r="AC39">
            <v>2</v>
          </cell>
          <cell r="AG39">
            <v>1</v>
          </cell>
          <cell r="AH39">
            <v>7</v>
          </cell>
          <cell r="AM39">
            <v>2</v>
          </cell>
          <cell r="AR39">
            <v>1</v>
          </cell>
          <cell r="AV39">
            <v>7</v>
          </cell>
          <cell r="BE39">
            <v>2</v>
          </cell>
          <cell r="BF39">
            <v>5</v>
          </cell>
          <cell r="BO39">
            <v>1</v>
          </cell>
          <cell r="BS39">
            <v>3</v>
          </cell>
          <cell r="BW39">
            <v>2</v>
          </cell>
          <cell r="BY39">
            <v>5</v>
          </cell>
          <cell r="CC39">
            <v>2</v>
          </cell>
          <cell r="CD39">
            <v>4</v>
          </cell>
          <cell r="CJ39">
            <v>11</v>
          </cell>
          <cell r="CN39">
            <v>3</v>
          </cell>
          <cell r="CQ39">
            <v>1</v>
          </cell>
          <cell r="DK39">
            <v>2</v>
          </cell>
          <cell r="DL39">
            <v>2</v>
          </cell>
          <cell r="DO39">
            <v>3</v>
          </cell>
          <cell r="DP39">
            <v>5</v>
          </cell>
          <cell r="DW39">
            <v>4</v>
          </cell>
          <cell r="EA39">
            <v>2</v>
          </cell>
          <cell r="EH39">
            <v>5</v>
          </cell>
          <cell r="EL39">
            <v>3</v>
          </cell>
        </row>
        <row r="40">
          <cell r="A40" t="str">
            <v>37</v>
          </cell>
          <cell r="C40">
            <v>4</v>
          </cell>
          <cell r="H40">
            <v>3</v>
          </cell>
          <cell r="T40">
            <v>4</v>
          </cell>
          <cell r="AC40">
            <v>7</v>
          </cell>
          <cell r="AM40">
            <v>4</v>
          </cell>
          <cell r="AR40">
            <v>2</v>
          </cell>
          <cell r="AV40">
            <v>6</v>
          </cell>
          <cell r="BD40">
            <v>2</v>
          </cell>
          <cell r="CD40">
            <v>1</v>
          </cell>
          <cell r="CJ40">
            <v>10</v>
          </cell>
          <cell r="CO40">
            <v>3</v>
          </cell>
          <cell r="CX40">
            <v>1</v>
          </cell>
          <cell r="DK40">
            <v>2</v>
          </cell>
          <cell r="DN40">
            <v>1</v>
          </cell>
          <cell r="DW40">
            <v>1</v>
          </cell>
          <cell r="EE40">
            <v>5</v>
          </cell>
          <cell r="EH40">
            <v>5</v>
          </cell>
          <cell r="EO40">
            <v>3</v>
          </cell>
        </row>
        <row r="41">
          <cell r="A41" t="str">
            <v>60</v>
          </cell>
          <cell r="C41">
            <v>26</v>
          </cell>
          <cell r="D41">
            <v>6</v>
          </cell>
          <cell r="E41">
            <v>1</v>
          </cell>
          <cell r="F41">
            <v>9</v>
          </cell>
          <cell r="G41">
            <v>2</v>
          </cell>
          <cell r="I41">
            <v>13</v>
          </cell>
          <cell r="J41">
            <v>2</v>
          </cell>
          <cell r="K41">
            <v>7</v>
          </cell>
          <cell r="L41">
            <v>9</v>
          </cell>
          <cell r="M41">
            <v>4</v>
          </cell>
          <cell r="O41">
            <v>15</v>
          </cell>
          <cell r="R41">
            <v>7</v>
          </cell>
          <cell r="S41">
            <v>5</v>
          </cell>
          <cell r="T41">
            <v>3</v>
          </cell>
          <cell r="U41">
            <v>1</v>
          </cell>
          <cell r="V41">
            <v>8</v>
          </cell>
          <cell r="W41">
            <v>15</v>
          </cell>
          <cell r="X41">
            <v>4</v>
          </cell>
          <cell r="Z41">
            <v>4</v>
          </cell>
          <cell r="AA41">
            <v>8</v>
          </cell>
          <cell r="AC41">
            <v>11</v>
          </cell>
          <cell r="AE41">
            <v>6</v>
          </cell>
          <cell r="AF41">
            <v>13</v>
          </cell>
          <cell r="AG41">
            <v>1</v>
          </cell>
          <cell r="AH41">
            <v>8</v>
          </cell>
          <cell r="AK41">
            <v>4</v>
          </cell>
          <cell r="AM41">
            <v>21</v>
          </cell>
          <cell r="AQ41">
            <v>19</v>
          </cell>
          <cell r="AR41">
            <v>7</v>
          </cell>
          <cell r="AS41">
            <v>7</v>
          </cell>
          <cell r="AT41">
            <v>9</v>
          </cell>
          <cell r="AU41">
            <v>14</v>
          </cell>
          <cell r="AV41">
            <v>19</v>
          </cell>
          <cell r="AY41">
            <v>6</v>
          </cell>
          <cell r="BB41">
            <v>6</v>
          </cell>
          <cell r="BE41">
            <v>38</v>
          </cell>
          <cell r="BF41">
            <v>15</v>
          </cell>
          <cell r="BI41">
            <v>15</v>
          </cell>
          <cell r="BN41">
            <v>31</v>
          </cell>
          <cell r="BO41">
            <v>5</v>
          </cell>
          <cell r="BQ41">
            <v>5</v>
          </cell>
          <cell r="BS41">
            <v>16</v>
          </cell>
          <cell r="BV41">
            <v>9</v>
          </cell>
          <cell r="BW41">
            <v>13</v>
          </cell>
          <cell r="BX41">
            <v>24</v>
          </cell>
          <cell r="BY41">
            <v>2</v>
          </cell>
          <cell r="CD41">
            <v>10</v>
          </cell>
          <cell r="CJ41">
            <v>23</v>
          </cell>
          <cell r="CK41">
            <v>2</v>
          </cell>
          <cell r="CL41">
            <v>1</v>
          </cell>
          <cell r="CM41">
            <v>4</v>
          </cell>
          <cell r="CN41">
            <v>7</v>
          </cell>
          <cell r="CO41">
            <v>6</v>
          </cell>
          <cell r="CP41">
            <v>6</v>
          </cell>
          <cell r="CQ41">
            <v>3</v>
          </cell>
          <cell r="CY41">
            <v>39</v>
          </cell>
          <cell r="DF41">
            <v>7</v>
          </cell>
          <cell r="DJ41">
            <v>6</v>
          </cell>
          <cell r="DK41">
            <v>2</v>
          </cell>
          <cell r="DL41">
            <v>20</v>
          </cell>
          <cell r="DM41">
            <v>7</v>
          </cell>
          <cell r="DO41">
            <v>12</v>
          </cell>
          <cell r="DP41">
            <v>6</v>
          </cell>
          <cell r="DU41">
            <v>6</v>
          </cell>
          <cell r="DV41">
            <v>1</v>
          </cell>
          <cell r="DW41">
            <v>1</v>
          </cell>
          <cell r="DX41">
            <v>7</v>
          </cell>
          <cell r="DY41">
            <v>1</v>
          </cell>
          <cell r="DZ41">
            <v>7</v>
          </cell>
          <cell r="EA41">
            <v>11</v>
          </cell>
          <cell r="EB41">
            <v>5</v>
          </cell>
          <cell r="ED41">
            <v>6</v>
          </cell>
          <cell r="EE41">
            <v>1</v>
          </cell>
          <cell r="EH41">
            <v>23</v>
          </cell>
          <cell r="EJ41">
            <v>11</v>
          </cell>
          <cell r="EK41">
            <v>12</v>
          </cell>
          <cell r="EL41">
            <v>2</v>
          </cell>
          <cell r="EM41">
            <v>7</v>
          </cell>
          <cell r="EN41">
            <v>13</v>
          </cell>
          <cell r="EO41">
            <v>2</v>
          </cell>
        </row>
        <row r="42">
          <cell r="A42" t="str">
            <v>61</v>
          </cell>
          <cell r="C42">
            <v>7</v>
          </cell>
          <cell r="D42">
            <v>2</v>
          </cell>
          <cell r="F42">
            <v>4</v>
          </cell>
          <cell r="G42">
            <v>8</v>
          </cell>
          <cell r="I42">
            <v>2</v>
          </cell>
          <cell r="K42">
            <v>4</v>
          </cell>
          <cell r="L42">
            <v>3</v>
          </cell>
          <cell r="M42">
            <v>3</v>
          </cell>
          <cell r="O42">
            <v>12</v>
          </cell>
          <cell r="R42">
            <v>3</v>
          </cell>
          <cell r="S42">
            <v>3</v>
          </cell>
          <cell r="T42">
            <v>4</v>
          </cell>
          <cell r="V42">
            <v>7</v>
          </cell>
          <cell r="W42">
            <v>2</v>
          </cell>
          <cell r="X42">
            <v>2</v>
          </cell>
          <cell r="Y42">
            <v>5</v>
          </cell>
          <cell r="Z42">
            <v>5</v>
          </cell>
          <cell r="AA42">
            <v>10</v>
          </cell>
          <cell r="AB42">
            <v>3</v>
          </cell>
          <cell r="AC42">
            <v>7</v>
          </cell>
          <cell r="AE42">
            <v>4</v>
          </cell>
          <cell r="AF42">
            <v>10</v>
          </cell>
          <cell r="AH42">
            <v>12</v>
          </cell>
          <cell r="AJ42">
            <v>3</v>
          </cell>
          <cell r="AK42">
            <v>6</v>
          </cell>
          <cell r="AM42">
            <v>8</v>
          </cell>
          <cell r="AQ42">
            <v>24</v>
          </cell>
          <cell r="AS42">
            <v>4</v>
          </cell>
          <cell r="AT42">
            <v>2</v>
          </cell>
          <cell r="AU42">
            <v>1</v>
          </cell>
          <cell r="AV42">
            <v>12</v>
          </cell>
          <cell r="AY42">
            <v>12</v>
          </cell>
          <cell r="BB42">
            <v>3</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12</v>
          </cell>
          <cell r="CO42">
            <v>7</v>
          </cell>
          <cell r="CP42">
            <v>4</v>
          </cell>
          <cell r="CY42">
            <v>4</v>
          </cell>
          <cell r="DF42">
            <v>3</v>
          </cell>
          <cell r="DJ42">
            <v>1</v>
          </cell>
          <cell r="DK42">
            <v>2</v>
          </cell>
          <cell r="DL42">
            <v>9</v>
          </cell>
          <cell r="DO42">
            <v>13</v>
          </cell>
          <cell r="DP42">
            <v>10</v>
          </cell>
          <cell r="DU42">
            <v>7</v>
          </cell>
          <cell r="DV42">
            <v>5</v>
          </cell>
          <cell r="DW42">
            <v>7</v>
          </cell>
          <cell r="DX42">
            <v>1</v>
          </cell>
          <cell r="DY42">
            <v>10</v>
          </cell>
          <cell r="EA42">
            <v>11</v>
          </cell>
          <cell r="EB42">
            <v>3</v>
          </cell>
          <cell r="ED42">
            <v>8</v>
          </cell>
          <cell r="EE42">
            <v>7</v>
          </cell>
          <cell r="EG42">
            <v>4</v>
          </cell>
          <cell r="EH42">
            <v>13</v>
          </cell>
          <cell r="EJ42">
            <v>6</v>
          </cell>
          <cell r="EK42">
            <v>7</v>
          </cell>
          <cell r="EL42">
            <v>1</v>
          </cell>
          <cell r="EM42">
            <v>11</v>
          </cell>
          <cell r="EN42">
            <v>16</v>
          </cell>
          <cell r="EO42">
            <v>6</v>
          </cell>
        </row>
        <row r="43">
          <cell r="A43" t="str">
            <v>62</v>
          </cell>
          <cell r="C43">
            <v>16</v>
          </cell>
          <cell r="D43">
            <v>4</v>
          </cell>
          <cell r="E43">
            <v>1</v>
          </cell>
          <cell r="G43">
            <v>1</v>
          </cell>
          <cell r="I43">
            <v>1</v>
          </cell>
          <cell r="K43">
            <v>1</v>
          </cell>
          <cell r="L43">
            <v>3</v>
          </cell>
          <cell r="O43">
            <v>4</v>
          </cell>
          <cell r="R43">
            <v>2</v>
          </cell>
          <cell r="S43">
            <v>2</v>
          </cell>
          <cell r="V43">
            <v>6</v>
          </cell>
          <cell r="X43">
            <v>2</v>
          </cell>
          <cell r="Z43">
            <v>1</v>
          </cell>
          <cell r="AA43">
            <v>5</v>
          </cell>
          <cell r="AC43">
            <v>5</v>
          </cell>
          <cell r="AD43">
            <v>2</v>
          </cell>
          <cell r="AF43">
            <v>8</v>
          </cell>
          <cell r="AG43">
            <v>5</v>
          </cell>
          <cell r="AH43">
            <v>3</v>
          </cell>
          <cell r="AI43">
            <v>5</v>
          </cell>
          <cell r="AK43">
            <v>3</v>
          </cell>
          <cell r="AM43">
            <v>7</v>
          </cell>
          <cell r="AQ43">
            <v>10</v>
          </cell>
          <cell r="AR43">
            <v>2</v>
          </cell>
          <cell r="AS43">
            <v>4</v>
          </cell>
          <cell r="AV43">
            <v>4</v>
          </cell>
          <cell r="AY43">
            <v>1</v>
          </cell>
          <cell r="AZ43">
            <v>4</v>
          </cell>
          <cell r="BB43">
            <v>8</v>
          </cell>
          <cell r="BE43">
            <v>48</v>
          </cell>
          <cell r="BF43">
            <v>8</v>
          </cell>
          <cell r="BN43">
            <v>11</v>
          </cell>
          <cell r="BO43">
            <v>1</v>
          </cell>
          <cell r="BS43">
            <v>5</v>
          </cell>
          <cell r="BU43">
            <v>2</v>
          </cell>
          <cell r="BV43">
            <v>6</v>
          </cell>
          <cell r="BW43">
            <v>13</v>
          </cell>
          <cell r="CD43">
            <v>7</v>
          </cell>
          <cell r="CJ43">
            <v>3</v>
          </cell>
          <cell r="CK43">
            <v>2</v>
          </cell>
          <cell r="CM43">
            <v>4</v>
          </cell>
          <cell r="CO43">
            <v>6</v>
          </cell>
          <cell r="CP43">
            <v>5</v>
          </cell>
          <cell r="CQ43">
            <v>2</v>
          </cell>
          <cell r="CT43">
            <v>6</v>
          </cell>
          <cell r="CY43">
            <v>4</v>
          </cell>
          <cell r="CZ43">
            <v>5</v>
          </cell>
          <cell r="DJ43">
            <v>15</v>
          </cell>
          <cell r="DK43">
            <v>5</v>
          </cell>
          <cell r="DL43">
            <v>6</v>
          </cell>
          <cell r="DM43">
            <v>4</v>
          </cell>
          <cell r="DO43">
            <v>6</v>
          </cell>
          <cell r="DP43">
            <v>2</v>
          </cell>
          <cell r="DS43">
            <v>5</v>
          </cell>
          <cell r="DV43">
            <v>1</v>
          </cell>
          <cell r="DW43">
            <v>9</v>
          </cell>
          <cell r="DX43">
            <v>10</v>
          </cell>
          <cell r="DY43">
            <v>1</v>
          </cell>
          <cell r="EA43">
            <v>6</v>
          </cell>
          <cell r="EB43">
            <v>1</v>
          </cell>
          <cell r="EH43">
            <v>14</v>
          </cell>
          <cell r="EJ43">
            <v>23</v>
          </cell>
          <cell r="EK43">
            <v>10</v>
          </cell>
          <cell r="EL43">
            <v>1</v>
          </cell>
          <cell r="EN43">
            <v>5</v>
          </cell>
          <cell r="EO43">
            <v>2</v>
          </cell>
        </row>
        <row r="44">
          <cell r="A44" t="str">
            <v>63</v>
          </cell>
          <cell r="C44">
            <v>17</v>
          </cell>
          <cell r="D44">
            <v>5</v>
          </cell>
          <cell r="E44">
            <v>2</v>
          </cell>
          <cell r="F44">
            <v>5</v>
          </cell>
          <cell r="G44">
            <v>1</v>
          </cell>
          <cell r="I44">
            <v>5</v>
          </cell>
          <cell r="J44">
            <v>1</v>
          </cell>
          <cell r="K44">
            <v>1</v>
          </cell>
          <cell r="L44">
            <v>11</v>
          </cell>
          <cell r="M44">
            <v>6</v>
          </cell>
          <cell r="O44">
            <v>16</v>
          </cell>
          <cell r="R44">
            <v>10</v>
          </cell>
          <cell r="S44">
            <v>2</v>
          </cell>
          <cell r="T44">
            <v>7</v>
          </cell>
          <cell r="U44">
            <v>3</v>
          </cell>
          <cell r="W44">
            <v>6</v>
          </cell>
          <cell r="X44">
            <v>6</v>
          </cell>
          <cell r="Y44">
            <v>3</v>
          </cell>
          <cell r="Z44">
            <v>5</v>
          </cell>
          <cell r="AA44">
            <v>3</v>
          </cell>
          <cell r="AB44">
            <v>1</v>
          </cell>
          <cell r="AC44">
            <v>7</v>
          </cell>
          <cell r="AF44">
            <v>2</v>
          </cell>
          <cell r="AH44">
            <v>4</v>
          </cell>
          <cell r="AJ44">
            <v>3</v>
          </cell>
          <cell r="AM44">
            <v>19</v>
          </cell>
          <cell r="AQ44">
            <v>25</v>
          </cell>
          <cell r="AR44">
            <v>1</v>
          </cell>
          <cell r="AT44">
            <v>8</v>
          </cell>
          <cell r="AU44">
            <v>4</v>
          </cell>
          <cell r="AV44">
            <v>26</v>
          </cell>
          <cell r="AY44">
            <v>8</v>
          </cell>
          <cell r="BB44">
            <v>24</v>
          </cell>
          <cell r="BD44">
            <v>4</v>
          </cell>
          <cell r="BE44">
            <v>24</v>
          </cell>
          <cell r="BF44">
            <v>9</v>
          </cell>
          <cell r="BI44">
            <v>4</v>
          </cell>
          <cell r="BN44">
            <v>13</v>
          </cell>
          <cell r="BO44">
            <v>4</v>
          </cell>
          <cell r="BS44">
            <v>29</v>
          </cell>
          <cell r="BW44">
            <v>16</v>
          </cell>
          <cell r="BY44">
            <v>11</v>
          </cell>
          <cell r="CD44">
            <v>5</v>
          </cell>
          <cell r="CJ44">
            <v>11</v>
          </cell>
          <cell r="CK44">
            <v>2</v>
          </cell>
          <cell r="CM44">
            <v>3</v>
          </cell>
          <cell r="CN44">
            <v>23</v>
          </cell>
          <cell r="CO44">
            <v>2</v>
          </cell>
          <cell r="CP44">
            <v>3</v>
          </cell>
          <cell r="CQ44">
            <v>6</v>
          </cell>
          <cell r="CY44">
            <v>5</v>
          </cell>
          <cell r="DJ44">
            <v>2</v>
          </cell>
          <cell r="DK44">
            <v>1</v>
          </cell>
          <cell r="DL44">
            <v>6</v>
          </cell>
          <cell r="DO44">
            <v>1</v>
          </cell>
          <cell r="DP44">
            <v>14</v>
          </cell>
          <cell r="DU44">
            <v>5</v>
          </cell>
          <cell r="DW44">
            <v>4</v>
          </cell>
          <cell r="DX44">
            <v>1</v>
          </cell>
          <cell r="DY44">
            <v>9</v>
          </cell>
          <cell r="EA44">
            <v>10</v>
          </cell>
          <cell r="EB44">
            <v>1</v>
          </cell>
          <cell r="EE44">
            <v>3</v>
          </cell>
          <cell r="EG44">
            <v>2</v>
          </cell>
          <cell r="EH44">
            <v>27</v>
          </cell>
          <cell r="EJ44">
            <v>16</v>
          </cell>
          <cell r="EK44">
            <v>3</v>
          </cell>
          <cell r="EL44">
            <v>5</v>
          </cell>
          <cell r="EM44">
            <v>2</v>
          </cell>
          <cell r="EN44">
            <v>19</v>
          </cell>
          <cell r="EO44">
            <v>5</v>
          </cell>
        </row>
        <row r="45">
          <cell r="A45" t="str">
            <v>64</v>
          </cell>
          <cell r="C45">
            <v>13</v>
          </cell>
          <cell r="E45">
            <v>1</v>
          </cell>
          <cell r="F45">
            <v>4</v>
          </cell>
          <cell r="G45">
            <v>2</v>
          </cell>
          <cell r="H45">
            <v>1</v>
          </cell>
          <cell r="I45">
            <v>1</v>
          </cell>
          <cell r="J45">
            <v>1</v>
          </cell>
          <cell r="L45">
            <v>2</v>
          </cell>
          <cell r="O45">
            <v>10</v>
          </cell>
          <cell r="R45">
            <v>7</v>
          </cell>
          <cell r="T45">
            <v>4</v>
          </cell>
          <cell r="V45">
            <v>2</v>
          </cell>
          <cell r="W45">
            <v>2</v>
          </cell>
          <cell r="X45">
            <v>8</v>
          </cell>
          <cell r="Z45">
            <v>4</v>
          </cell>
          <cell r="AB45">
            <v>2</v>
          </cell>
          <cell r="AC45">
            <v>2</v>
          </cell>
          <cell r="AF45">
            <v>5</v>
          </cell>
          <cell r="AG45">
            <v>1</v>
          </cell>
          <cell r="AH45">
            <v>6</v>
          </cell>
          <cell r="AI45">
            <v>3</v>
          </cell>
          <cell r="AK45">
            <v>3</v>
          </cell>
          <cell r="AM45">
            <v>6</v>
          </cell>
          <cell r="AQ45">
            <v>1</v>
          </cell>
          <cell r="AR45">
            <v>4</v>
          </cell>
          <cell r="AS45">
            <v>5</v>
          </cell>
          <cell r="AT45">
            <v>1</v>
          </cell>
          <cell r="AU45">
            <v>1</v>
          </cell>
          <cell r="AV45">
            <v>12</v>
          </cell>
          <cell r="BB45">
            <v>6</v>
          </cell>
          <cell r="BD45">
            <v>2</v>
          </cell>
          <cell r="BE45">
            <v>9</v>
          </cell>
          <cell r="BF45">
            <v>13</v>
          </cell>
          <cell r="BJ45">
            <v>3</v>
          </cell>
          <cell r="BN45">
            <v>3</v>
          </cell>
          <cell r="BS45">
            <v>10</v>
          </cell>
          <cell r="BU45">
            <v>1</v>
          </cell>
          <cell r="BW45">
            <v>7</v>
          </cell>
          <cell r="BY45">
            <v>3</v>
          </cell>
          <cell r="CA45">
            <v>2</v>
          </cell>
          <cell r="CD45">
            <v>5</v>
          </cell>
          <cell r="CI45">
            <v>4</v>
          </cell>
          <cell r="CJ45">
            <v>13</v>
          </cell>
          <cell r="CK45">
            <v>9</v>
          </cell>
          <cell r="CN45">
            <v>12</v>
          </cell>
          <cell r="CO45">
            <v>4</v>
          </cell>
          <cell r="CP45">
            <v>2</v>
          </cell>
          <cell r="CQ45">
            <v>1</v>
          </cell>
          <cell r="DJ45">
            <v>2</v>
          </cell>
          <cell r="DK45">
            <v>3</v>
          </cell>
          <cell r="DL45">
            <v>6</v>
          </cell>
          <cell r="DO45">
            <v>9</v>
          </cell>
          <cell r="DP45">
            <v>6</v>
          </cell>
          <cell r="DW45">
            <v>3</v>
          </cell>
          <cell r="DY45">
            <v>1</v>
          </cell>
          <cell r="EA45">
            <v>13</v>
          </cell>
          <cell r="EH45">
            <v>16</v>
          </cell>
          <cell r="EJ45">
            <v>1</v>
          </cell>
          <cell r="EK45">
            <v>10</v>
          </cell>
          <cell r="EL45">
            <v>3</v>
          </cell>
          <cell r="EO45">
            <v>2</v>
          </cell>
        </row>
        <row r="46">
          <cell r="A46" t="str">
            <v>65</v>
          </cell>
          <cell r="C46">
            <v>19</v>
          </cell>
          <cell r="G46">
            <v>3</v>
          </cell>
          <cell r="H46">
            <v>1</v>
          </cell>
          <cell r="I46">
            <v>1</v>
          </cell>
          <cell r="O46">
            <v>14</v>
          </cell>
          <cell r="R46">
            <v>2</v>
          </cell>
          <cell r="T46">
            <v>1</v>
          </cell>
          <cell r="V46">
            <v>1</v>
          </cell>
          <cell r="X46">
            <v>3</v>
          </cell>
          <cell r="Z46">
            <v>3</v>
          </cell>
          <cell r="AB46">
            <v>3</v>
          </cell>
          <cell r="AC46">
            <v>6</v>
          </cell>
          <cell r="AF46">
            <v>1</v>
          </cell>
          <cell r="AG46">
            <v>1</v>
          </cell>
          <cell r="AH46">
            <v>4</v>
          </cell>
          <cell r="AK46">
            <v>6</v>
          </cell>
          <cell r="AM46">
            <v>7</v>
          </cell>
          <cell r="AR46">
            <v>1</v>
          </cell>
          <cell r="AS46">
            <v>1</v>
          </cell>
          <cell r="AV46">
            <v>7</v>
          </cell>
          <cell r="AW46">
            <v>2</v>
          </cell>
          <cell r="BB46">
            <v>1</v>
          </cell>
          <cell r="BE46">
            <v>5</v>
          </cell>
          <cell r="BF46">
            <v>16</v>
          </cell>
          <cell r="BJ46">
            <v>2</v>
          </cell>
          <cell r="BN46">
            <v>1</v>
          </cell>
          <cell r="BS46">
            <v>8</v>
          </cell>
          <cell r="BV46">
            <v>1</v>
          </cell>
          <cell r="BW46">
            <v>3</v>
          </cell>
          <cell r="BY46">
            <v>3</v>
          </cell>
          <cell r="CD46">
            <v>2</v>
          </cell>
          <cell r="CI46">
            <v>5</v>
          </cell>
          <cell r="CJ46">
            <v>27</v>
          </cell>
          <cell r="CK46">
            <v>25</v>
          </cell>
          <cell r="CN46">
            <v>14</v>
          </cell>
          <cell r="CO46">
            <v>3</v>
          </cell>
          <cell r="CP46">
            <v>3</v>
          </cell>
          <cell r="CQ46">
            <v>2</v>
          </cell>
          <cell r="CX46">
            <v>3</v>
          </cell>
          <cell r="DL46">
            <v>3</v>
          </cell>
          <cell r="DO46">
            <v>2</v>
          </cell>
          <cell r="DP46">
            <v>6</v>
          </cell>
          <cell r="DW46">
            <v>2</v>
          </cell>
          <cell r="DY46">
            <v>1</v>
          </cell>
          <cell r="EA46">
            <v>14</v>
          </cell>
          <cell r="EH46">
            <v>15</v>
          </cell>
          <cell r="EL46">
            <v>5</v>
          </cell>
          <cell r="EO46">
            <v>4</v>
          </cell>
        </row>
        <row r="47">
          <cell r="A47" t="str">
            <v>66</v>
          </cell>
          <cell r="C47">
            <v>1</v>
          </cell>
          <cell r="F47">
            <v>7</v>
          </cell>
          <cell r="G47">
            <v>3</v>
          </cell>
          <cell r="I47">
            <v>3</v>
          </cell>
          <cell r="J47">
            <v>4</v>
          </cell>
          <cell r="L47">
            <v>1</v>
          </cell>
          <cell r="O47">
            <v>9</v>
          </cell>
          <cell r="R47">
            <v>1</v>
          </cell>
          <cell r="T47">
            <v>5</v>
          </cell>
          <cell r="V47">
            <v>1</v>
          </cell>
          <cell r="W47">
            <v>1</v>
          </cell>
          <cell r="X47">
            <v>5</v>
          </cell>
          <cell r="AA47">
            <v>1</v>
          </cell>
          <cell r="AB47">
            <v>1</v>
          </cell>
          <cell r="AC47">
            <v>8</v>
          </cell>
          <cell r="AH47">
            <v>9</v>
          </cell>
          <cell r="AI47">
            <v>1</v>
          </cell>
          <cell r="AK47">
            <v>3</v>
          </cell>
          <cell r="AM47">
            <v>8</v>
          </cell>
          <cell r="AV47">
            <v>13</v>
          </cell>
          <cell r="BB47">
            <v>2</v>
          </cell>
          <cell r="BD47">
            <v>3</v>
          </cell>
          <cell r="BE47">
            <v>7</v>
          </cell>
          <cell r="BF47">
            <v>6</v>
          </cell>
          <cell r="BJ47">
            <v>1</v>
          </cell>
          <cell r="BS47">
            <v>10</v>
          </cell>
          <cell r="BW47">
            <v>6</v>
          </cell>
          <cell r="BY47">
            <v>6</v>
          </cell>
          <cell r="CD47">
            <v>4</v>
          </cell>
          <cell r="CH47">
            <v>2</v>
          </cell>
          <cell r="CJ47">
            <v>14</v>
          </cell>
          <cell r="CK47">
            <v>13</v>
          </cell>
          <cell r="CN47">
            <v>10</v>
          </cell>
          <cell r="CO47">
            <v>2</v>
          </cell>
          <cell r="DJ47">
            <v>1</v>
          </cell>
          <cell r="DK47">
            <v>2</v>
          </cell>
          <cell r="DL47">
            <v>8</v>
          </cell>
          <cell r="DP47">
            <v>4</v>
          </cell>
          <cell r="DW47">
            <v>6</v>
          </cell>
          <cell r="DY47">
            <v>1</v>
          </cell>
          <cell r="EA47">
            <v>5</v>
          </cell>
          <cell r="EH47">
            <v>13</v>
          </cell>
          <cell r="EJ47">
            <v>2</v>
          </cell>
          <cell r="EL47">
            <v>5</v>
          </cell>
        </row>
        <row r="48">
          <cell r="A48" t="str">
            <v>67</v>
          </cell>
          <cell r="C48">
            <v>12</v>
          </cell>
          <cell r="F48">
            <v>2</v>
          </cell>
          <cell r="G48">
            <v>2</v>
          </cell>
          <cell r="H48">
            <v>2</v>
          </cell>
          <cell r="L48">
            <v>3</v>
          </cell>
          <cell r="O48">
            <v>7</v>
          </cell>
          <cell r="R48">
            <v>1</v>
          </cell>
          <cell r="T48">
            <v>7</v>
          </cell>
          <cell r="X48">
            <v>3</v>
          </cell>
          <cell r="AA48">
            <v>4</v>
          </cell>
          <cell r="AC48">
            <v>3</v>
          </cell>
          <cell r="AG48">
            <v>2</v>
          </cell>
          <cell r="AH48">
            <v>5</v>
          </cell>
          <cell r="AM48">
            <v>2</v>
          </cell>
          <cell r="AR48">
            <v>3</v>
          </cell>
          <cell r="AS48">
            <v>2</v>
          </cell>
          <cell r="AT48">
            <v>1</v>
          </cell>
          <cell r="AV48">
            <v>8</v>
          </cell>
          <cell r="BD48">
            <v>3</v>
          </cell>
          <cell r="BE48">
            <v>9</v>
          </cell>
          <cell r="BF48">
            <v>22</v>
          </cell>
          <cell r="BJ48">
            <v>1</v>
          </cell>
          <cell r="BR48">
            <v>1</v>
          </cell>
          <cell r="BS48">
            <v>10</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W48">
            <v>2</v>
          </cell>
          <cell r="EA48">
            <v>2</v>
          </cell>
          <cell r="EE48">
            <v>1</v>
          </cell>
          <cell r="EH48">
            <v>11</v>
          </cell>
          <cell r="EL48">
            <v>5</v>
          </cell>
        </row>
        <row r="49">
          <cell r="A49" t="str">
            <v>68</v>
          </cell>
          <cell r="C49">
            <v>3</v>
          </cell>
          <cell r="F49">
            <v>1</v>
          </cell>
          <cell r="G49">
            <v>1</v>
          </cell>
          <cell r="H49">
            <v>2</v>
          </cell>
          <cell r="J49">
            <v>1</v>
          </cell>
          <cell r="L49">
            <v>1</v>
          </cell>
          <cell r="O49">
            <v>10</v>
          </cell>
          <cell r="T49">
            <v>5</v>
          </cell>
          <cell r="X49">
            <v>6</v>
          </cell>
          <cell r="AC49">
            <v>1</v>
          </cell>
          <cell r="AG49">
            <v>1</v>
          </cell>
          <cell r="AH49">
            <v>4</v>
          </cell>
          <cell r="AI49">
            <v>2</v>
          </cell>
          <cell r="AR49">
            <v>3</v>
          </cell>
          <cell r="AS49">
            <v>4</v>
          </cell>
          <cell r="AT49">
            <v>3</v>
          </cell>
          <cell r="AU49">
            <v>3</v>
          </cell>
          <cell r="AV49">
            <v>4</v>
          </cell>
          <cell r="BE49">
            <v>20</v>
          </cell>
          <cell r="BF49">
            <v>2</v>
          </cell>
          <cell r="BN49">
            <v>1</v>
          </cell>
          <cell r="BS49">
            <v>2</v>
          </cell>
          <cell r="BV49">
            <v>1</v>
          </cell>
          <cell r="BW49">
            <v>3</v>
          </cell>
          <cell r="BY49">
            <v>1</v>
          </cell>
          <cell r="CC49">
            <v>1</v>
          </cell>
          <cell r="CD49">
            <v>1</v>
          </cell>
          <cell r="CJ49">
            <v>10</v>
          </cell>
          <cell r="CK49">
            <v>2</v>
          </cell>
          <cell r="CN49">
            <v>4</v>
          </cell>
          <cell r="CO49">
            <v>2</v>
          </cell>
          <cell r="CT49">
            <v>1</v>
          </cell>
          <cell r="DJ49">
            <v>2</v>
          </cell>
          <cell r="DK49">
            <v>1</v>
          </cell>
          <cell r="DL49">
            <v>1</v>
          </cell>
          <cell r="DO49">
            <v>5</v>
          </cell>
          <cell r="DP49">
            <v>2</v>
          </cell>
          <cell r="EA49">
            <v>2</v>
          </cell>
          <cell r="EE49">
            <v>1</v>
          </cell>
          <cell r="EH49">
            <v>7</v>
          </cell>
          <cell r="EJ49">
            <v>14</v>
          </cell>
          <cell r="EL49">
            <v>4</v>
          </cell>
        </row>
        <row r="50">
          <cell r="A50" t="str">
            <v>69</v>
          </cell>
          <cell r="C50">
            <v>12</v>
          </cell>
          <cell r="F50">
            <v>3</v>
          </cell>
          <cell r="G50">
            <v>4</v>
          </cell>
          <cell r="L50">
            <v>2</v>
          </cell>
          <cell r="O50">
            <v>12</v>
          </cell>
          <cell r="R50">
            <v>1</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W50">
            <v>3</v>
          </cell>
          <cell r="DY50">
            <v>1</v>
          </cell>
          <cell r="EA50">
            <v>9</v>
          </cell>
          <cell r="EG50">
            <v>2</v>
          </cell>
          <cell r="EH50">
            <v>3</v>
          </cell>
          <cell r="EL50">
            <v>2</v>
          </cell>
        </row>
        <row r="51">
          <cell r="A51" t="str">
            <v>70</v>
          </cell>
          <cell r="C51">
            <v>11</v>
          </cell>
          <cell r="F51">
            <v>5</v>
          </cell>
          <cell r="H51">
            <v>1</v>
          </cell>
          <cell r="I51">
            <v>1</v>
          </cell>
          <cell r="O51">
            <v>7</v>
          </cell>
          <cell r="T51">
            <v>2</v>
          </cell>
          <cell r="W51">
            <v>1</v>
          </cell>
          <cell r="X51">
            <v>4</v>
          </cell>
          <cell r="Z51">
            <v>3</v>
          </cell>
          <cell r="AC51">
            <v>3</v>
          </cell>
          <cell r="AG51">
            <v>2</v>
          </cell>
          <cell r="AH51">
            <v>5</v>
          </cell>
          <cell r="AK51">
            <v>1</v>
          </cell>
          <cell r="AM51">
            <v>1</v>
          </cell>
          <cell r="AN51">
            <v>3</v>
          </cell>
          <cell r="AR51">
            <v>4</v>
          </cell>
          <cell r="AV51">
            <v>5</v>
          </cell>
          <cell r="AX51">
            <v>7</v>
          </cell>
          <cell r="BB51">
            <v>1</v>
          </cell>
          <cell r="BE51">
            <v>6</v>
          </cell>
          <cell r="BF51">
            <v>1</v>
          </cell>
          <cell r="BG51">
            <v>8</v>
          </cell>
          <cell r="BJ51">
            <v>3</v>
          </cell>
          <cell r="BS51">
            <v>2</v>
          </cell>
          <cell r="BT51">
            <v>4</v>
          </cell>
          <cell r="BV51">
            <v>1</v>
          </cell>
          <cell r="BW51">
            <v>8</v>
          </cell>
          <cell r="BY51">
            <v>2</v>
          </cell>
          <cell r="CI51">
            <v>9</v>
          </cell>
          <cell r="CL51">
            <v>10</v>
          </cell>
          <cell r="CM51">
            <v>8</v>
          </cell>
          <cell r="CN51">
            <v>1</v>
          </cell>
          <cell r="CO51">
            <v>6</v>
          </cell>
          <cell r="CP51">
            <v>6</v>
          </cell>
          <cell r="CQ51">
            <v>3</v>
          </cell>
          <cell r="CS51">
            <v>1</v>
          </cell>
          <cell r="DJ51">
            <v>1</v>
          </cell>
          <cell r="DO51">
            <v>2</v>
          </cell>
          <cell r="DQ51">
            <v>2</v>
          </cell>
          <cell r="DW51">
            <v>5</v>
          </cell>
          <cell r="DY51">
            <v>2</v>
          </cell>
          <cell r="EA51">
            <v>4</v>
          </cell>
          <cell r="EC51">
            <v>1</v>
          </cell>
          <cell r="EG51">
            <v>6</v>
          </cell>
          <cell r="EL51">
            <v>1</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8</v>
          </cell>
          <cell r="BB52">
            <v>1</v>
          </cell>
          <cell r="BE52">
            <v>10</v>
          </cell>
          <cell r="BF52">
            <v>2</v>
          </cell>
          <cell r="BG52">
            <v>3</v>
          </cell>
          <cell r="BH52">
            <v>5</v>
          </cell>
          <cell r="BJ52">
            <v>1</v>
          </cell>
          <cell r="BL52">
            <v>3</v>
          </cell>
          <cell r="BM52">
            <v>2</v>
          </cell>
          <cell r="BO52">
            <v>1</v>
          </cell>
          <cell r="BR52">
            <v>1</v>
          </cell>
          <cell r="BT52">
            <v>4</v>
          </cell>
          <cell r="BV52">
            <v>2</v>
          </cell>
          <cell r="BW52">
            <v>1</v>
          </cell>
          <cell r="BY52">
            <v>6</v>
          </cell>
          <cell r="CE52">
            <v>2</v>
          </cell>
          <cell r="CF52">
            <v>6</v>
          </cell>
          <cell r="CG52">
            <v>9</v>
          </cell>
          <cell r="CH52">
            <v>10</v>
          </cell>
          <cell r="CI52">
            <v>1</v>
          </cell>
          <cell r="CK52">
            <v>1</v>
          </cell>
          <cell r="CL52">
            <v>11</v>
          </cell>
          <cell r="CM52">
            <v>2</v>
          </cell>
          <cell r="CO52">
            <v>3</v>
          </cell>
          <cell r="CP52">
            <v>5</v>
          </cell>
          <cell r="DL52">
            <v>3</v>
          </cell>
          <cell r="DP52">
            <v>1</v>
          </cell>
          <cell r="DQ52">
            <v>3</v>
          </cell>
          <cell r="DW52">
            <v>1</v>
          </cell>
          <cell r="DY52">
            <v>1</v>
          </cell>
          <cell r="EA52">
            <v>5</v>
          </cell>
          <cell r="EB52">
            <v>1</v>
          </cell>
          <cell r="EE52">
            <v>3</v>
          </cell>
          <cell r="EF52">
            <v>1</v>
          </cell>
          <cell r="EG52">
            <v>3</v>
          </cell>
          <cell r="EH52">
            <v>8</v>
          </cell>
          <cell r="EN52">
            <v>2</v>
          </cell>
          <cell r="EO52">
            <v>3</v>
          </cell>
        </row>
        <row r="53">
          <cell r="A53" t="str">
            <v>72</v>
          </cell>
          <cell r="K53">
            <v>2</v>
          </cell>
          <cell r="O53">
            <v>1</v>
          </cell>
          <cell r="AF53">
            <v>1</v>
          </cell>
          <cell r="AN53">
            <v>1</v>
          </cell>
          <cell r="AV53">
            <v>1</v>
          </cell>
          <cell r="AX53">
            <v>1</v>
          </cell>
          <cell r="BE53">
            <v>1</v>
          </cell>
          <cell r="BF53">
            <v>1</v>
          </cell>
          <cell r="BV53">
            <v>1</v>
          </cell>
          <cell r="BW53">
            <v>3</v>
          </cell>
          <cell r="CE53">
            <v>2</v>
          </cell>
          <cell r="CJ53">
            <v>1</v>
          </cell>
          <cell r="CM53">
            <v>1</v>
          </cell>
          <cell r="CN53">
            <v>2</v>
          </cell>
          <cell r="CX53">
            <v>1</v>
          </cell>
          <cell r="EA53">
            <v>3</v>
          </cell>
        </row>
        <row r="54">
          <cell r="A54" t="str">
            <v>73</v>
          </cell>
          <cell r="C54">
            <v>1</v>
          </cell>
          <cell r="H54">
            <v>1</v>
          </cell>
          <cell r="P54">
            <v>1</v>
          </cell>
          <cell r="T54">
            <v>1</v>
          </cell>
          <cell r="AG54">
            <v>8</v>
          </cell>
          <cell r="AR54">
            <v>1</v>
          </cell>
          <cell r="BH54">
            <v>1</v>
          </cell>
          <cell r="BT54">
            <v>1</v>
          </cell>
          <cell r="BY54">
            <v>1</v>
          </cell>
          <cell r="DJ54">
            <v>2</v>
          </cell>
          <cell r="DK54">
            <v>3</v>
          </cell>
          <cell r="DQ54">
            <v>4</v>
          </cell>
          <cell r="EG54">
            <v>1</v>
          </cell>
        </row>
        <row r="55">
          <cell r="A55" t="str">
            <v>74</v>
          </cell>
          <cell r="C55">
            <v>10</v>
          </cell>
          <cell r="F55">
            <v>1</v>
          </cell>
          <cell r="H55">
            <v>2</v>
          </cell>
          <cell r="I55">
            <v>2</v>
          </cell>
          <cell r="J55">
            <v>1</v>
          </cell>
          <cell r="L55">
            <v>4</v>
          </cell>
          <cell r="O55">
            <v>5</v>
          </cell>
          <cell r="T55">
            <v>3</v>
          </cell>
          <cell r="W55">
            <v>1</v>
          </cell>
          <cell r="X55">
            <v>6</v>
          </cell>
          <cell r="AA55">
            <v>3</v>
          </cell>
          <cell r="AC55">
            <v>4</v>
          </cell>
          <cell r="AH55">
            <v>6</v>
          </cell>
          <cell r="AK55">
            <v>2</v>
          </cell>
          <cell r="AM55">
            <v>6</v>
          </cell>
          <cell r="AR55">
            <v>3</v>
          </cell>
          <cell r="AU55">
            <v>1</v>
          </cell>
          <cell r="AW55">
            <v>7</v>
          </cell>
          <cell r="BB55">
            <v>1</v>
          </cell>
          <cell r="BD55">
            <v>1</v>
          </cell>
          <cell r="BE55">
            <v>4</v>
          </cell>
          <cell r="BF55">
            <v>5</v>
          </cell>
          <cell r="BO55">
            <v>1</v>
          </cell>
          <cell r="BR55">
            <v>10</v>
          </cell>
          <cell r="BS55">
            <v>1</v>
          </cell>
          <cell r="BW55">
            <v>4</v>
          </cell>
          <cell r="BY55">
            <v>4</v>
          </cell>
          <cell r="CD55">
            <v>5</v>
          </cell>
          <cell r="CI55">
            <v>3</v>
          </cell>
          <cell r="CM55">
            <v>5</v>
          </cell>
          <cell r="CN55">
            <v>7</v>
          </cell>
          <cell r="CO55">
            <v>3</v>
          </cell>
          <cell r="CP55">
            <v>1</v>
          </cell>
          <cell r="DJ55">
            <v>1</v>
          </cell>
          <cell r="DK55">
            <v>1</v>
          </cell>
          <cell r="DL55">
            <v>6</v>
          </cell>
          <cell r="DQ55">
            <v>8</v>
          </cell>
          <cell r="DW55">
            <v>6</v>
          </cell>
          <cell r="DY55">
            <v>4</v>
          </cell>
          <cell r="EA55">
            <v>6</v>
          </cell>
          <cell r="EE55">
            <v>3</v>
          </cell>
          <cell r="EH55">
            <v>7</v>
          </cell>
          <cell r="EN55">
            <v>1</v>
          </cell>
          <cell r="EO55">
            <v>1</v>
          </cell>
        </row>
        <row r="56">
          <cell r="A56" t="str">
            <v>76</v>
          </cell>
          <cell r="BE56">
            <v>2</v>
          </cell>
          <cell r="EA56">
            <v>16</v>
          </cell>
        </row>
        <row r="57">
          <cell r="A57" t="str">
            <v>77</v>
          </cell>
          <cell r="EA57">
            <v>16</v>
          </cell>
        </row>
        <row r="58">
          <cell r="A58" t="str">
            <v>85</v>
          </cell>
          <cell r="C58">
            <v>7</v>
          </cell>
          <cell r="F58">
            <v>3</v>
          </cell>
          <cell r="G58">
            <v>7</v>
          </cell>
          <cell r="I58">
            <v>1</v>
          </cell>
          <cell r="L58">
            <v>4</v>
          </cell>
          <cell r="O58">
            <v>4</v>
          </cell>
          <cell r="X58">
            <v>3</v>
          </cell>
          <cell r="AB58">
            <v>6</v>
          </cell>
          <cell r="AH58">
            <v>2</v>
          </cell>
          <cell r="AM58">
            <v>5</v>
          </cell>
          <cell r="AW58">
            <v>12</v>
          </cell>
          <cell r="BB58">
            <v>6</v>
          </cell>
          <cell r="BE58">
            <v>5</v>
          </cell>
          <cell r="BF58">
            <v>6</v>
          </cell>
          <cell r="BR58">
            <v>12</v>
          </cell>
          <cell r="BW58">
            <v>6</v>
          </cell>
          <cell r="CI58">
            <v>7</v>
          </cell>
          <cell r="CN58">
            <v>15</v>
          </cell>
          <cell r="DL58">
            <v>3</v>
          </cell>
          <cell r="DO58">
            <v>6</v>
          </cell>
          <cell r="DP58">
            <v>4</v>
          </cell>
          <cell r="DW58">
            <v>2</v>
          </cell>
          <cell r="EA58">
            <v>5</v>
          </cell>
          <cell r="EH58">
            <v>5</v>
          </cell>
          <cell r="EL58">
            <v>3</v>
          </cell>
        </row>
        <row r="59">
          <cell r="A59" t="str">
            <v>86</v>
          </cell>
          <cell r="C59">
            <v>9</v>
          </cell>
          <cell r="F59">
            <v>6</v>
          </cell>
          <cell r="G59">
            <v>5</v>
          </cell>
          <cell r="L59">
            <v>6</v>
          </cell>
          <cell r="O59">
            <v>11</v>
          </cell>
          <cell r="X59">
            <v>9</v>
          </cell>
          <cell r="AB59">
            <v>8</v>
          </cell>
          <cell r="AH59">
            <v>8</v>
          </cell>
          <cell r="AM59">
            <v>5</v>
          </cell>
          <cell r="AW59">
            <v>20</v>
          </cell>
          <cell r="BB59">
            <v>7</v>
          </cell>
          <cell r="BD59">
            <v>1</v>
          </cell>
          <cell r="BE59">
            <v>7</v>
          </cell>
          <cell r="BF59">
            <v>15</v>
          </cell>
          <cell r="BR59">
            <v>19</v>
          </cell>
          <cell r="BW59">
            <v>7</v>
          </cell>
          <cell r="CI59">
            <v>24</v>
          </cell>
          <cell r="CN59">
            <v>22</v>
          </cell>
          <cell r="DL59">
            <v>7</v>
          </cell>
          <cell r="DO59">
            <v>6</v>
          </cell>
          <cell r="DP59">
            <v>10</v>
          </cell>
          <cell r="DW59">
            <v>8</v>
          </cell>
          <cell r="EA59">
            <v>12</v>
          </cell>
          <cell r="EH59">
            <v>13</v>
          </cell>
          <cell r="EL59">
            <v>7</v>
          </cell>
        </row>
        <row r="60">
          <cell r="A60" t="str">
            <v>87</v>
          </cell>
          <cell r="C60">
            <v>10</v>
          </cell>
          <cell r="F60">
            <v>5</v>
          </cell>
          <cell r="G60">
            <v>6</v>
          </cell>
          <cell r="L60">
            <v>6</v>
          </cell>
          <cell r="O60">
            <v>8</v>
          </cell>
          <cell r="X60">
            <v>2</v>
          </cell>
          <cell r="AB60">
            <v>5</v>
          </cell>
          <cell r="AH60">
            <v>3</v>
          </cell>
          <cell r="AM60">
            <v>7</v>
          </cell>
          <cell r="AW60">
            <v>13</v>
          </cell>
          <cell r="BB60">
            <v>4</v>
          </cell>
          <cell r="BE60">
            <v>9</v>
          </cell>
          <cell r="BF60">
            <v>8</v>
          </cell>
          <cell r="BR60">
            <v>13</v>
          </cell>
          <cell r="BW60">
            <v>8</v>
          </cell>
          <cell r="CI60">
            <v>22</v>
          </cell>
          <cell r="CN60">
            <v>18</v>
          </cell>
          <cell r="CQ60">
            <v>1</v>
          </cell>
          <cell r="DL60">
            <v>2</v>
          </cell>
          <cell r="DO60">
            <v>8</v>
          </cell>
          <cell r="DP60">
            <v>8</v>
          </cell>
          <cell r="DW60">
            <v>3</v>
          </cell>
          <cell r="EA60">
            <v>4</v>
          </cell>
          <cell r="EH60">
            <v>10</v>
          </cell>
          <cell r="EL60">
            <v>8</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ENSC</v>
          </cell>
          <cell r="DT3" t="str">
            <v>RENNES IEP</v>
          </cell>
          <cell r="DU3" t="str">
            <v>RENNES INSA</v>
          </cell>
          <cell r="DV3" t="str">
            <v>ROUBAIX ENSAIT</v>
          </cell>
          <cell r="DW3" t="str">
            <v>ROUEN</v>
          </cell>
          <cell r="DX3" t="str">
            <v>ROUEN INSA</v>
          </cell>
          <cell r="DY3" t="str">
            <v>ST ETIENNE</v>
          </cell>
          <cell r="DZ3" t="str">
            <v>ST ETIENNE ENI</v>
          </cell>
          <cell r="EA3" t="str">
            <v>STRASBOURG</v>
          </cell>
          <cell r="EB3" t="str">
            <v>STRASBOURG INSA</v>
          </cell>
          <cell r="EC3" t="str">
            <v>SURESNES INSHEA</v>
          </cell>
          <cell r="ED3" t="str">
            <v>TARBES ENI</v>
          </cell>
          <cell r="EE3" t="str">
            <v>TOULON</v>
          </cell>
          <cell r="EF3" t="str">
            <v>TOULOUSE 1</v>
          </cell>
          <cell r="EG3" t="str">
            <v>TOULOUSE 2</v>
          </cell>
          <cell r="EH3" t="str">
            <v>TOULOUSE 3</v>
          </cell>
          <cell r="EI3" t="str">
            <v>TOULOUSE IEP</v>
          </cell>
          <cell r="EJ3" t="str">
            <v>TOULOUSE INP</v>
          </cell>
          <cell r="EK3" t="str">
            <v>TOULOUSE INSA</v>
          </cell>
          <cell r="EL3" t="str">
            <v>TOURS</v>
          </cell>
          <cell r="EM3" t="str">
            <v>TROYES UTT</v>
          </cell>
          <cell r="EN3" t="str">
            <v>VALENCIENNES</v>
          </cell>
          <cell r="EO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ENSC</v>
          </cell>
          <cell r="DT4" t="str">
            <v>RENNES IEP</v>
          </cell>
          <cell r="DU4" t="str">
            <v>RENNES INSA</v>
          </cell>
          <cell r="DV4" t="str">
            <v>ROUBAIX ENSAIT</v>
          </cell>
          <cell r="DW4" t="str">
            <v>ROUEN</v>
          </cell>
          <cell r="DX4" t="str">
            <v>ROUEN INSA</v>
          </cell>
          <cell r="DY4" t="str">
            <v>ST ETIENNE</v>
          </cell>
          <cell r="DZ4" t="str">
            <v>ST ETIENNE ENI</v>
          </cell>
          <cell r="EA4" t="str">
            <v>STRASBOURG</v>
          </cell>
          <cell r="EB4" t="str">
            <v>STRASBOURG INSA</v>
          </cell>
          <cell r="EC4" t="str">
            <v>SURESNES INSHEA</v>
          </cell>
          <cell r="ED4" t="str">
            <v>TARBES ENI</v>
          </cell>
          <cell r="EE4" t="str">
            <v>TOULON</v>
          </cell>
          <cell r="EF4" t="str">
            <v>TOULOUSE 1</v>
          </cell>
          <cell r="EG4" t="str">
            <v>TOULOUSE 2</v>
          </cell>
          <cell r="EH4" t="str">
            <v>TOULOUSE 3</v>
          </cell>
          <cell r="EI4" t="str">
            <v>TOULOUSE IEP</v>
          </cell>
          <cell r="EJ4" t="str">
            <v>TOULOUSE INP</v>
          </cell>
          <cell r="EK4" t="str">
            <v>TOULOUSE INSA</v>
          </cell>
          <cell r="EL4" t="str">
            <v>TOURS</v>
          </cell>
          <cell r="EM4" t="str">
            <v>TROYES UTT</v>
          </cell>
          <cell r="EN4" t="str">
            <v>VALENCIENNES</v>
          </cell>
          <cell r="EO4" t="str">
            <v>VERSAILLES ST QUENT.</v>
          </cell>
        </row>
        <row r="5">
          <cell r="A5" t="str">
            <v>01</v>
          </cell>
          <cell r="C5">
            <v>53</v>
          </cell>
          <cell r="E5">
            <v>4</v>
          </cell>
          <cell r="F5">
            <v>22</v>
          </cell>
          <cell r="G5">
            <v>14</v>
          </cell>
          <cell r="H5">
            <v>13</v>
          </cell>
          <cell r="I5">
            <v>8</v>
          </cell>
          <cell r="J5">
            <v>9</v>
          </cell>
          <cell r="L5">
            <v>18</v>
          </cell>
          <cell r="O5">
            <v>44</v>
          </cell>
          <cell r="P5">
            <v>2</v>
          </cell>
          <cell r="T5">
            <v>14</v>
          </cell>
          <cell r="V5">
            <v>10</v>
          </cell>
          <cell r="W5">
            <v>1</v>
          </cell>
          <cell r="X5">
            <v>29</v>
          </cell>
          <cell r="Z5">
            <v>16</v>
          </cell>
          <cell r="AA5">
            <v>9</v>
          </cell>
          <cell r="AB5">
            <v>17</v>
          </cell>
          <cell r="AG5">
            <v>8</v>
          </cell>
          <cell r="AH5">
            <v>30</v>
          </cell>
          <cell r="AK5">
            <v>7</v>
          </cell>
          <cell r="AN5">
            <v>32</v>
          </cell>
          <cell r="AR5">
            <v>13</v>
          </cell>
          <cell r="AS5">
            <v>8</v>
          </cell>
          <cell r="AT5">
            <v>12</v>
          </cell>
          <cell r="AU5">
            <v>16</v>
          </cell>
          <cell r="AV5">
            <v>3</v>
          </cell>
          <cell r="AW5">
            <v>35</v>
          </cell>
          <cell r="AX5">
            <v>5</v>
          </cell>
          <cell r="BB5">
            <v>18</v>
          </cell>
          <cell r="BD5">
            <v>8</v>
          </cell>
          <cell r="BE5">
            <v>36</v>
          </cell>
          <cell r="BF5">
            <v>3</v>
          </cell>
          <cell r="BG5">
            <v>12</v>
          </cell>
          <cell r="BH5">
            <v>37</v>
          </cell>
          <cell r="BM5">
            <v>2</v>
          </cell>
          <cell r="BP5">
            <v>1</v>
          </cell>
          <cell r="BR5">
            <v>30</v>
          </cell>
          <cell r="BS5">
            <v>5</v>
          </cell>
          <cell r="BT5">
            <v>3</v>
          </cell>
          <cell r="BV5">
            <v>11</v>
          </cell>
          <cell r="BW5">
            <v>27</v>
          </cell>
          <cell r="BY5">
            <v>26</v>
          </cell>
          <cell r="CA5">
            <v>3</v>
          </cell>
          <cell r="CC5">
            <v>4</v>
          </cell>
          <cell r="CD5">
            <v>18</v>
          </cell>
          <cell r="CE5">
            <v>44</v>
          </cell>
          <cell r="CF5">
            <v>33</v>
          </cell>
          <cell r="CG5">
            <v>2</v>
          </cell>
          <cell r="CH5">
            <v>1</v>
          </cell>
          <cell r="CI5">
            <v>15</v>
          </cell>
          <cell r="CK5">
            <v>1</v>
          </cell>
          <cell r="CL5">
            <v>9</v>
          </cell>
          <cell r="CM5">
            <v>40</v>
          </cell>
          <cell r="CN5">
            <v>23</v>
          </cell>
          <cell r="CO5">
            <v>22</v>
          </cell>
          <cell r="CP5">
            <v>25</v>
          </cell>
          <cell r="CQ5">
            <v>7</v>
          </cell>
          <cell r="CS5">
            <v>7</v>
          </cell>
          <cell r="DJ5">
            <v>18</v>
          </cell>
          <cell r="DK5">
            <v>15</v>
          </cell>
          <cell r="DL5">
            <v>25</v>
          </cell>
          <cell r="DN5">
            <v>5</v>
          </cell>
          <cell r="DO5">
            <v>24</v>
          </cell>
          <cell r="DP5">
            <v>31</v>
          </cell>
          <cell r="DQ5">
            <v>6</v>
          </cell>
          <cell r="DT5">
            <v>1</v>
          </cell>
          <cell r="DW5">
            <v>22</v>
          </cell>
          <cell r="DY5">
            <v>15</v>
          </cell>
          <cell r="EA5">
            <v>30</v>
          </cell>
          <cell r="EE5">
            <v>19</v>
          </cell>
          <cell r="EF5">
            <v>42</v>
          </cell>
          <cell r="EG5">
            <v>4</v>
          </cell>
          <cell r="EH5">
            <v>4</v>
          </cell>
          <cell r="EL5">
            <v>15</v>
          </cell>
          <cell r="EN5">
            <v>13</v>
          </cell>
          <cell r="EO5">
            <v>13</v>
          </cell>
        </row>
        <row r="6">
          <cell r="A6" t="str">
            <v>02</v>
          </cell>
          <cell r="B6">
            <v>6</v>
          </cell>
          <cell r="C6">
            <v>24</v>
          </cell>
          <cell r="E6">
            <v>1</v>
          </cell>
          <cell r="F6">
            <v>13</v>
          </cell>
          <cell r="G6">
            <v>10</v>
          </cell>
          <cell r="H6">
            <v>13</v>
          </cell>
          <cell r="I6">
            <v>9</v>
          </cell>
          <cell r="J6">
            <v>3</v>
          </cell>
          <cell r="K6">
            <v>1</v>
          </cell>
          <cell r="L6">
            <v>15</v>
          </cell>
          <cell r="O6">
            <v>25</v>
          </cell>
          <cell r="P6">
            <v>1</v>
          </cell>
          <cell r="Q6">
            <v>3</v>
          </cell>
          <cell r="T6">
            <v>12</v>
          </cell>
          <cell r="V6">
            <v>5</v>
          </cell>
          <cell r="X6">
            <v>13</v>
          </cell>
          <cell r="Z6">
            <v>10</v>
          </cell>
          <cell r="AA6">
            <v>9</v>
          </cell>
          <cell r="AB6">
            <v>15</v>
          </cell>
          <cell r="AG6">
            <v>6</v>
          </cell>
          <cell r="AH6">
            <v>20</v>
          </cell>
          <cell r="AK6">
            <v>7</v>
          </cell>
          <cell r="AN6">
            <v>14</v>
          </cell>
          <cell r="AP6">
            <v>5</v>
          </cell>
          <cell r="AR6">
            <v>12</v>
          </cell>
          <cell r="AS6">
            <v>7</v>
          </cell>
          <cell r="AT6">
            <v>6</v>
          </cell>
          <cell r="AU6">
            <v>5</v>
          </cell>
          <cell r="AW6">
            <v>27</v>
          </cell>
          <cell r="AX6">
            <v>2</v>
          </cell>
          <cell r="BA6">
            <v>2</v>
          </cell>
          <cell r="BB6">
            <v>16</v>
          </cell>
          <cell r="BD6">
            <v>4</v>
          </cell>
          <cell r="BE6">
            <v>30</v>
          </cell>
          <cell r="BG6">
            <v>11</v>
          </cell>
          <cell r="BH6">
            <v>20</v>
          </cell>
          <cell r="BM6">
            <v>4</v>
          </cell>
          <cell r="BR6">
            <v>16</v>
          </cell>
          <cell r="BT6">
            <v>4</v>
          </cell>
          <cell r="BV6">
            <v>7</v>
          </cell>
          <cell r="BW6">
            <v>15</v>
          </cell>
          <cell r="BY6">
            <v>14</v>
          </cell>
          <cell r="CA6">
            <v>2</v>
          </cell>
          <cell r="CC6">
            <v>2</v>
          </cell>
          <cell r="CD6">
            <v>8</v>
          </cell>
          <cell r="CE6">
            <v>26</v>
          </cell>
          <cell r="CF6">
            <v>19</v>
          </cell>
          <cell r="CG6">
            <v>1</v>
          </cell>
          <cell r="CH6">
            <v>1</v>
          </cell>
          <cell r="CI6">
            <v>10</v>
          </cell>
          <cell r="CK6">
            <v>2</v>
          </cell>
          <cell r="CL6">
            <v>10</v>
          </cell>
          <cell r="CM6">
            <v>26</v>
          </cell>
          <cell r="CN6">
            <v>12</v>
          </cell>
          <cell r="CO6">
            <v>16</v>
          </cell>
          <cell r="CP6">
            <v>13</v>
          </cell>
          <cell r="CQ6">
            <v>2</v>
          </cell>
          <cell r="CS6">
            <v>4</v>
          </cell>
          <cell r="DD6">
            <v>1</v>
          </cell>
          <cell r="DJ6">
            <v>13</v>
          </cell>
          <cell r="DK6">
            <v>7</v>
          </cell>
          <cell r="DL6">
            <v>19</v>
          </cell>
          <cell r="DN6">
            <v>1</v>
          </cell>
          <cell r="DO6">
            <v>17</v>
          </cell>
          <cell r="DP6">
            <v>14</v>
          </cell>
          <cell r="DQ6">
            <v>4</v>
          </cell>
          <cell r="DT6">
            <v>2</v>
          </cell>
          <cell r="DW6">
            <v>14</v>
          </cell>
          <cell r="DY6">
            <v>7</v>
          </cell>
          <cell r="EA6">
            <v>15</v>
          </cell>
          <cell r="EC6">
            <v>1</v>
          </cell>
          <cell r="EE6">
            <v>17</v>
          </cell>
          <cell r="EF6">
            <v>24</v>
          </cell>
          <cell r="EG6">
            <v>6</v>
          </cell>
          <cell r="EH6">
            <v>2</v>
          </cell>
          <cell r="EI6">
            <v>4</v>
          </cell>
          <cell r="EJ6">
            <v>1</v>
          </cell>
          <cell r="EL6">
            <v>14</v>
          </cell>
          <cell r="EN6">
            <v>9</v>
          </cell>
          <cell r="EO6">
            <v>8</v>
          </cell>
        </row>
        <row r="7">
          <cell r="A7" t="str">
            <v>03</v>
          </cell>
          <cell r="C7">
            <v>6</v>
          </cell>
          <cell r="E7">
            <v>1</v>
          </cell>
          <cell r="F7">
            <v>1</v>
          </cell>
          <cell r="G7">
            <v>2</v>
          </cell>
          <cell r="H7">
            <v>3</v>
          </cell>
          <cell r="I7">
            <v>1</v>
          </cell>
          <cell r="J7">
            <v>2</v>
          </cell>
          <cell r="L7">
            <v>3</v>
          </cell>
          <cell r="O7">
            <v>5</v>
          </cell>
          <cell r="T7">
            <v>2</v>
          </cell>
          <cell r="V7">
            <v>1</v>
          </cell>
          <cell r="X7">
            <v>3</v>
          </cell>
          <cell r="Z7">
            <v>2</v>
          </cell>
          <cell r="AA7">
            <v>1</v>
          </cell>
          <cell r="AB7">
            <v>1</v>
          </cell>
          <cell r="AG7">
            <v>1</v>
          </cell>
          <cell r="AH7">
            <v>6</v>
          </cell>
          <cell r="AN7">
            <v>5</v>
          </cell>
          <cell r="AR7">
            <v>1</v>
          </cell>
          <cell r="AS7">
            <v>2</v>
          </cell>
          <cell r="AT7">
            <v>1</v>
          </cell>
          <cell r="AU7">
            <v>1</v>
          </cell>
          <cell r="AW7">
            <v>6</v>
          </cell>
          <cell r="BB7">
            <v>2</v>
          </cell>
          <cell r="BD7">
            <v>1</v>
          </cell>
          <cell r="BE7">
            <v>6</v>
          </cell>
          <cell r="BH7">
            <v>4</v>
          </cell>
          <cell r="BR7">
            <v>3</v>
          </cell>
          <cell r="BW7">
            <v>3</v>
          </cell>
          <cell r="BY7">
            <v>4</v>
          </cell>
          <cell r="CD7">
            <v>5</v>
          </cell>
          <cell r="CE7">
            <v>2</v>
          </cell>
          <cell r="CF7">
            <v>7</v>
          </cell>
          <cell r="CI7">
            <v>5</v>
          </cell>
          <cell r="CL7">
            <v>4</v>
          </cell>
          <cell r="CM7">
            <v>5</v>
          </cell>
          <cell r="CN7">
            <v>4</v>
          </cell>
          <cell r="CO7">
            <v>6</v>
          </cell>
          <cell r="CP7">
            <v>2</v>
          </cell>
          <cell r="DJ7">
            <v>2</v>
          </cell>
          <cell r="DK7">
            <v>5</v>
          </cell>
          <cell r="DL7">
            <v>4</v>
          </cell>
          <cell r="DO7">
            <v>4</v>
          </cell>
          <cell r="DP7">
            <v>5</v>
          </cell>
          <cell r="DW7">
            <v>4</v>
          </cell>
          <cell r="DY7">
            <v>2</v>
          </cell>
          <cell r="EA7">
            <v>4</v>
          </cell>
          <cell r="EF7">
            <v>4</v>
          </cell>
          <cell r="EL7">
            <v>2</v>
          </cell>
          <cell r="EN7">
            <v>1</v>
          </cell>
          <cell r="EO7">
            <v>1</v>
          </cell>
        </row>
        <row r="8">
          <cell r="A8" t="str">
            <v>04</v>
          </cell>
          <cell r="B8">
            <v>3</v>
          </cell>
          <cell r="C8">
            <v>4</v>
          </cell>
          <cell r="F8">
            <v>6</v>
          </cell>
          <cell r="G8">
            <v>2</v>
          </cell>
          <cell r="H8">
            <v>5</v>
          </cell>
          <cell r="J8">
            <v>3</v>
          </cell>
          <cell r="L8">
            <v>2</v>
          </cell>
          <cell r="O8">
            <v>4</v>
          </cell>
          <cell r="P8">
            <v>1</v>
          </cell>
          <cell r="Q8">
            <v>4</v>
          </cell>
          <cell r="T8">
            <v>1</v>
          </cell>
          <cell r="X8">
            <v>1</v>
          </cell>
          <cell r="Z8">
            <v>1</v>
          </cell>
          <cell r="AB8">
            <v>6</v>
          </cell>
          <cell r="AG8">
            <v>1</v>
          </cell>
          <cell r="AH8">
            <v>3</v>
          </cell>
          <cell r="AK8">
            <v>1</v>
          </cell>
          <cell r="AN8">
            <v>2</v>
          </cell>
          <cell r="AO8">
            <v>1</v>
          </cell>
          <cell r="AP8">
            <v>7</v>
          </cell>
          <cell r="AR8">
            <v>1</v>
          </cell>
          <cell r="AS8">
            <v>2</v>
          </cell>
          <cell r="AT8">
            <v>1</v>
          </cell>
          <cell r="AW8">
            <v>8</v>
          </cell>
          <cell r="BA8">
            <v>6</v>
          </cell>
          <cell r="BD8">
            <v>1</v>
          </cell>
          <cell r="BE8">
            <v>6</v>
          </cell>
          <cell r="BG8">
            <v>8</v>
          </cell>
          <cell r="BH8">
            <v>2</v>
          </cell>
          <cell r="BJ8">
            <v>1</v>
          </cell>
          <cell r="BM8">
            <v>8</v>
          </cell>
          <cell r="BO8">
            <v>3</v>
          </cell>
          <cell r="BR8">
            <v>3</v>
          </cell>
          <cell r="BT8">
            <v>4</v>
          </cell>
          <cell r="BV8">
            <v>2</v>
          </cell>
          <cell r="BW8">
            <v>3</v>
          </cell>
          <cell r="BY8">
            <v>6</v>
          </cell>
          <cell r="CE8">
            <v>17</v>
          </cell>
          <cell r="CF8">
            <v>4</v>
          </cell>
          <cell r="CG8">
            <v>2</v>
          </cell>
          <cell r="CI8">
            <v>3</v>
          </cell>
          <cell r="CL8">
            <v>10</v>
          </cell>
          <cell r="CM8">
            <v>8</v>
          </cell>
          <cell r="CO8">
            <v>1</v>
          </cell>
          <cell r="CP8">
            <v>3</v>
          </cell>
          <cell r="CS8">
            <v>6</v>
          </cell>
          <cell r="DC8">
            <v>1</v>
          </cell>
          <cell r="DD8">
            <v>1</v>
          </cell>
          <cell r="DJ8">
            <v>3</v>
          </cell>
          <cell r="DK8">
            <v>4</v>
          </cell>
          <cell r="DL8">
            <v>2</v>
          </cell>
          <cell r="DN8">
            <v>1</v>
          </cell>
          <cell r="DO8">
            <v>3</v>
          </cell>
          <cell r="DP8">
            <v>5</v>
          </cell>
          <cell r="DQ8">
            <v>4</v>
          </cell>
          <cell r="DT8">
            <v>2</v>
          </cell>
          <cell r="DW8">
            <v>1</v>
          </cell>
          <cell r="DY8">
            <v>2</v>
          </cell>
          <cell r="EA8">
            <v>8</v>
          </cell>
          <cell r="EF8">
            <v>2</v>
          </cell>
          <cell r="EI8">
            <v>5</v>
          </cell>
          <cell r="EL8">
            <v>3</v>
          </cell>
          <cell r="EN8">
            <v>2</v>
          </cell>
          <cell r="EO8">
            <v>4</v>
          </cell>
        </row>
        <row r="9">
          <cell r="A9" t="str">
            <v>05</v>
          </cell>
          <cell r="B9">
            <v>3</v>
          </cell>
          <cell r="C9">
            <v>46</v>
          </cell>
          <cell r="D9">
            <v>1</v>
          </cell>
          <cell r="F9">
            <v>17</v>
          </cell>
          <cell r="G9">
            <v>16</v>
          </cell>
          <cell r="H9">
            <v>15</v>
          </cell>
          <cell r="I9">
            <v>11</v>
          </cell>
          <cell r="J9">
            <v>3</v>
          </cell>
          <cell r="K9">
            <v>4</v>
          </cell>
          <cell r="L9">
            <v>15</v>
          </cell>
          <cell r="O9">
            <v>47</v>
          </cell>
          <cell r="P9">
            <v>1</v>
          </cell>
          <cell r="Q9">
            <v>2</v>
          </cell>
          <cell r="T9">
            <v>17</v>
          </cell>
          <cell r="V9">
            <v>9</v>
          </cell>
          <cell r="W9">
            <v>6</v>
          </cell>
          <cell r="X9">
            <v>29</v>
          </cell>
          <cell r="Z9">
            <v>16</v>
          </cell>
          <cell r="AA9">
            <v>10</v>
          </cell>
          <cell r="AB9">
            <v>17</v>
          </cell>
          <cell r="AC9">
            <v>4</v>
          </cell>
          <cell r="AF9">
            <v>1</v>
          </cell>
          <cell r="AG9">
            <v>9</v>
          </cell>
          <cell r="AH9">
            <v>21</v>
          </cell>
          <cell r="AK9">
            <v>13</v>
          </cell>
          <cell r="AN9">
            <v>43</v>
          </cell>
          <cell r="AO9">
            <v>2</v>
          </cell>
          <cell r="AP9">
            <v>5</v>
          </cell>
          <cell r="AQ9">
            <v>3</v>
          </cell>
          <cell r="AR9">
            <v>15</v>
          </cell>
          <cell r="AS9">
            <v>3</v>
          </cell>
          <cell r="AT9">
            <v>13</v>
          </cell>
          <cell r="AU9">
            <v>12</v>
          </cell>
          <cell r="AV9">
            <v>44</v>
          </cell>
          <cell r="AW9">
            <v>9</v>
          </cell>
          <cell r="AX9">
            <v>13</v>
          </cell>
          <cell r="BA9">
            <v>3</v>
          </cell>
          <cell r="BB9">
            <v>13</v>
          </cell>
          <cell r="BD9">
            <v>11</v>
          </cell>
          <cell r="BE9">
            <v>37</v>
          </cell>
          <cell r="BF9">
            <v>6</v>
          </cell>
          <cell r="BG9">
            <v>32</v>
          </cell>
          <cell r="BH9">
            <v>7</v>
          </cell>
          <cell r="BI9">
            <v>1</v>
          </cell>
          <cell r="BJ9">
            <v>1</v>
          </cell>
          <cell r="BM9">
            <v>2</v>
          </cell>
          <cell r="BN9">
            <v>2</v>
          </cell>
          <cell r="BO9">
            <v>8</v>
          </cell>
          <cell r="BR9">
            <v>22</v>
          </cell>
          <cell r="BT9">
            <v>10</v>
          </cell>
          <cell r="BV9">
            <v>5</v>
          </cell>
          <cell r="BW9">
            <v>18</v>
          </cell>
          <cell r="BY9">
            <v>22</v>
          </cell>
          <cell r="CA9">
            <v>1</v>
          </cell>
          <cell r="CC9">
            <v>3</v>
          </cell>
          <cell r="CD9">
            <v>21</v>
          </cell>
          <cell r="CE9">
            <v>63</v>
          </cell>
          <cell r="CF9">
            <v>16</v>
          </cell>
          <cell r="CG9">
            <v>2</v>
          </cell>
          <cell r="CH9">
            <v>1</v>
          </cell>
          <cell r="CI9">
            <v>11</v>
          </cell>
          <cell r="CK9">
            <v>8</v>
          </cell>
          <cell r="CL9">
            <v>21</v>
          </cell>
          <cell r="CM9">
            <v>32</v>
          </cell>
          <cell r="CN9">
            <v>16</v>
          </cell>
          <cell r="CO9">
            <v>19</v>
          </cell>
          <cell r="CP9">
            <v>33</v>
          </cell>
          <cell r="CQ9">
            <v>4</v>
          </cell>
          <cell r="CS9">
            <v>41</v>
          </cell>
          <cell r="CX9">
            <v>1</v>
          </cell>
          <cell r="DC9">
            <v>2</v>
          </cell>
          <cell r="DD9">
            <v>3</v>
          </cell>
          <cell r="DJ9">
            <v>12</v>
          </cell>
          <cell r="DK9">
            <v>10</v>
          </cell>
          <cell r="DL9">
            <v>24</v>
          </cell>
          <cell r="DN9">
            <v>3</v>
          </cell>
          <cell r="DO9">
            <v>23</v>
          </cell>
          <cell r="DP9">
            <v>38</v>
          </cell>
          <cell r="DQ9">
            <v>8</v>
          </cell>
          <cell r="DT9">
            <v>2</v>
          </cell>
          <cell r="DW9">
            <v>18</v>
          </cell>
          <cell r="DY9">
            <v>16</v>
          </cell>
          <cell r="EA9">
            <v>34</v>
          </cell>
          <cell r="EE9">
            <v>9</v>
          </cell>
          <cell r="EF9">
            <v>24</v>
          </cell>
          <cell r="EG9">
            <v>9</v>
          </cell>
          <cell r="EH9">
            <v>6</v>
          </cell>
          <cell r="EI9">
            <v>4</v>
          </cell>
          <cell r="EJ9">
            <v>2</v>
          </cell>
          <cell r="EL9">
            <v>10</v>
          </cell>
          <cell r="EN9">
            <v>5</v>
          </cell>
          <cell r="EO9">
            <v>21</v>
          </cell>
        </row>
        <row r="10">
          <cell r="A10" t="str">
            <v>06</v>
          </cell>
          <cell r="B10">
            <v>1</v>
          </cell>
          <cell r="C10">
            <v>67</v>
          </cell>
          <cell r="D10">
            <v>1</v>
          </cell>
          <cell r="F10">
            <v>20</v>
          </cell>
          <cell r="G10">
            <v>20</v>
          </cell>
          <cell r="H10">
            <v>10</v>
          </cell>
          <cell r="I10">
            <v>6</v>
          </cell>
          <cell r="J10">
            <v>8</v>
          </cell>
          <cell r="L10">
            <v>13</v>
          </cell>
          <cell r="O10">
            <v>49</v>
          </cell>
          <cell r="P10">
            <v>1</v>
          </cell>
          <cell r="Q10">
            <v>1</v>
          </cell>
          <cell r="T10">
            <v>21</v>
          </cell>
          <cell r="V10">
            <v>17</v>
          </cell>
          <cell r="W10">
            <v>2</v>
          </cell>
          <cell r="X10">
            <v>36</v>
          </cell>
          <cell r="Z10">
            <v>19</v>
          </cell>
          <cell r="AA10">
            <v>29</v>
          </cell>
          <cell r="AB10">
            <v>25</v>
          </cell>
          <cell r="AC10">
            <v>11</v>
          </cell>
          <cell r="AF10">
            <v>3</v>
          </cell>
          <cell r="AG10">
            <v>4</v>
          </cell>
          <cell r="AH10">
            <v>31</v>
          </cell>
          <cell r="AK10">
            <v>12</v>
          </cell>
          <cell r="AL10">
            <v>1</v>
          </cell>
          <cell r="AN10">
            <v>61</v>
          </cell>
          <cell r="AO10">
            <v>2</v>
          </cell>
          <cell r="AP10">
            <v>3</v>
          </cell>
          <cell r="AQ10">
            <v>2</v>
          </cell>
          <cell r="AR10">
            <v>12</v>
          </cell>
          <cell r="AS10">
            <v>14</v>
          </cell>
          <cell r="AT10">
            <v>11</v>
          </cell>
          <cell r="AU10">
            <v>19</v>
          </cell>
          <cell r="AV10">
            <v>40</v>
          </cell>
          <cell r="AW10">
            <v>16</v>
          </cell>
          <cell r="AX10">
            <v>4</v>
          </cell>
          <cell r="AY10">
            <v>2</v>
          </cell>
          <cell r="BA10">
            <v>1</v>
          </cell>
          <cell r="BB10">
            <v>10</v>
          </cell>
          <cell r="BD10">
            <v>16</v>
          </cell>
          <cell r="BE10">
            <v>70</v>
          </cell>
          <cell r="BF10">
            <v>13</v>
          </cell>
          <cell r="BG10">
            <v>17</v>
          </cell>
          <cell r="BH10">
            <v>45</v>
          </cell>
          <cell r="BI10">
            <v>1</v>
          </cell>
          <cell r="BM10">
            <v>1</v>
          </cell>
          <cell r="BN10">
            <v>2</v>
          </cell>
          <cell r="BO10">
            <v>18</v>
          </cell>
          <cell r="BR10">
            <v>21</v>
          </cell>
          <cell r="BS10">
            <v>31</v>
          </cell>
          <cell r="BT10">
            <v>5</v>
          </cell>
          <cell r="BV10">
            <v>15</v>
          </cell>
          <cell r="BW10">
            <v>35</v>
          </cell>
          <cell r="BY10">
            <v>32</v>
          </cell>
          <cell r="CD10">
            <v>19</v>
          </cell>
          <cell r="CE10">
            <v>38</v>
          </cell>
          <cell r="CF10">
            <v>10</v>
          </cell>
          <cell r="CG10">
            <v>1</v>
          </cell>
          <cell r="CH10">
            <v>1</v>
          </cell>
          <cell r="CI10">
            <v>16</v>
          </cell>
          <cell r="CJ10">
            <v>2</v>
          </cell>
          <cell r="CL10">
            <v>6</v>
          </cell>
          <cell r="CM10">
            <v>22</v>
          </cell>
          <cell r="CN10">
            <v>24</v>
          </cell>
          <cell r="CO10">
            <v>42</v>
          </cell>
          <cell r="CP10">
            <v>20</v>
          </cell>
          <cell r="CQ10">
            <v>34</v>
          </cell>
          <cell r="CS10">
            <v>44</v>
          </cell>
          <cell r="CT10">
            <v>1</v>
          </cell>
          <cell r="CY10">
            <v>1</v>
          </cell>
          <cell r="CZ10">
            <v>1</v>
          </cell>
          <cell r="DB10">
            <v>14</v>
          </cell>
          <cell r="DJ10">
            <v>19</v>
          </cell>
          <cell r="DK10">
            <v>6</v>
          </cell>
          <cell r="DL10">
            <v>35</v>
          </cell>
          <cell r="DN10">
            <v>1</v>
          </cell>
          <cell r="DO10">
            <v>24</v>
          </cell>
          <cell r="DP10">
            <v>40</v>
          </cell>
          <cell r="DQ10">
            <v>8</v>
          </cell>
          <cell r="DR10">
            <v>1</v>
          </cell>
          <cell r="DT10">
            <v>1</v>
          </cell>
          <cell r="DW10">
            <v>19</v>
          </cell>
          <cell r="DY10">
            <v>27</v>
          </cell>
          <cell r="EA10">
            <v>27</v>
          </cell>
          <cell r="EB10">
            <v>2</v>
          </cell>
          <cell r="EE10">
            <v>19</v>
          </cell>
          <cell r="EF10">
            <v>22</v>
          </cell>
          <cell r="EG10">
            <v>8</v>
          </cell>
          <cell r="EH10">
            <v>30</v>
          </cell>
          <cell r="EI10">
            <v>1</v>
          </cell>
          <cell r="EJ10">
            <v>3</v>
          </cell>
          <cell r="EK10">
            <v>1</v>
          </cell>
          <cell r="EL10">
            <v>18</v>
          </cell>
          <cell r="EN10">
            <v>19</v>
          </cell>
          <cell r="EO10">
            <v>13</v>
          </cell>
        </row>
        <row r="11">
          <cell r="A11" t="str">
            <v>07</v>
          </cell>
          <cell r="C11">
            <v>23</v>
          </cell>
          <cell r="F11">
            <v>6</v>
          </cell>
          <cell r="G11">
            <v>3</v>
          </cell>
          <cell r="H11">
            <v>11</v>
          </cell>
          <cell r="I11">
            <v>6</v>
          </cell>
          <cell r="J11">
            <v>3</v>
          </cell>
          <cell r="L11">
            <v>17</v>
          </cell>
          <cell r="O11">
            <v>6</v>
          </cell>
          <cell r="P11">
            <v>9</v>
          </cell>
          <cell r="T11">
            <v>4</v>
          </cell>
          <cell r="V11">
            <v>1</v>
          </cell>
          <cell r="X11">
            <v>10</v>
          </cell>
          <cell r="Z11">
            <v>8</v>
          </cell>
          <cell r="AA11">
            <v>1</v>
          </cell>
          <cell r="AC11">
            <v>7</v>
          </cell>
          <cell r="AF11">
            <v>1</v>
          </cell>
          <cell r="AG11">
            <v>2</v>
          </cell>
          <cell r="AH11">
            <v>10</v>
          </cell>
          <cell r="AM11">
            <v>3</v>
          </cell>
          <cell r="AO11">
            <v>19</v>
          </cell>
          <cell r="AR11">
            <v>5</v>
          </cell>
          <cell r="AS11">
            <v>3</v>
          </cell>
          <cell r="AT11">
            <v>1</v>
          </cell>
          <cell r="AU11">
            <v>7</v>
          </cell>
          <cell r="AW11">
            <v>2</v>
          </cell>
          <cell r="AX11">
            <v>16</v>
          </cell>
          <cell r="BB11">
            <v>9</v>
          </cell>
          <cell r="BD11">
            <v>1</v>
          </cell>
          <cell r="BE11">
            <v>20</v>
          </cell>
          <cell r="BF11">
            <v>4</v>
          </cell>
          <cell r="BG11">
            <v>15</v>
          </cell>
          <cell r="BH11">
            <v>1</v>
          </cell>
          <cell r="BJ11">
            <v>5</v>
          </cell>
          <cell r="BO11">
            <v>1</v>
          </cell>
          <cell r="BR11">
            <v>1</v>
          </cell>
          <cell r="BS11">
            <v>3</v>
          </cell>
          <cell r="BT11">
            <v>18</v>
          </cell>
          <cell r="BV11">
            <v>3</v>
          </cell>
          <cell r="BW11">
            <v>8</v>
          </cell>
          <cell r="BY11">
            <v>10</v>
          </cell>
          <cell r="CC11">
            <v>1</v>
          </cell>
          <cell r="CD11">
            <v>12</v>
          </cell>
          <cell r="CG11">
            <v>38</v>
          </cell>
          <cell r="CH11">
            <v>5</v>
          </cell>
          <cell r="CI11">
            <v>14</v>
          </cell>
          <cell r="CJ11">
            <v>1</v>
          </cell>
          <cell r="CK11">
            <v>13</v>
          </cell>
          <cell r="CL11">
            <v>16</v>
          </cell>
          <cell r="CM11">
            <v>14</v>
          </cell>
          <cell r="CO11">
            <v>8</v>
          </cell>
          <cell r="CP11">
            <v>9</v>
          </cell>
          <cell r="CQ11">
            <v>1</v>
          </cell>
          <cell r="CR11">
            <v>1</v>
          </cell>
          <cell r="CS11">
            <v>1</v>
          </cell>
          <cell r="DD11">
            <v>5</v>
          </cell>
          <cell r="DJ11">
            <v>3</v>
          </cell>
          <cell r="DK11">
            <v>2</v>
          </cell>
          <cell r="DL11">
            <v>11</v>
          </cell>
          <cell r="DN11">
            <v>2</v>
          </cell>
          <cell r="DO11">
            <v>6</v>
          </cell>
          <cell r="DQ11">
            <v>8</v>
          </cell>
          <cell r="DW11">
            <v>13</v>
          </cell>
          <cell r="DY11">
            <v>5</v>
          </cell>
          <cell r="EA11">
            <v>13</v>
          </cell>
          <cell r="EC11">
            <v>1</v>
          </cell>
          <cell r="EE11">
            <v>1</v>
          </cell>
          <cell r="EF11">
            <v>1</v>
          </cell>
          <cell r="EG11">
            <v>29</v>
          </cell>
          <cell r="EH11">
            <v>1</v>
          </cell>
          <cell r="EL11">
            <v>9</v>
          </cell>
          <cell r="EN11">
            <v>2</v>
          </cell>
        </row>
        <row r="12">
          <cell r="A12" t="str">
            <v>08</v>
          </cell>
          <cell r="C12">
            <v>7</v>
          </cell>
          <cell r="F12">
            <v>3</v>
          </cell>
          <cell r="G12">
            <v>3</v>
          </cell>
          <cell r="H12">
            <v>1</v>
          </cell>
          <cell r="I12">
            <v>1</v>
          </cell>
          <cell r="J12">
            <v>2</v>
          </cell>
          <cell r="L12">
            <v>5</v>
          </cell>
          <cell r="P12">
            <v>10</v>
          </cell>
          <cell r="T12">
            <v>2</v>
          </cell>
          <cell r="X12">
            <v>9</v>
          </cell>
          <cell r="AA12">
            <v>1</v>
          </cell>
          <cell r="AC12">
            <v>5</v>
          </cell>
          <cell r="AG12">
            <v>1</v>
          </cell>
          <cell r="AH12">
            <v>4</v>
          </cell>
          <cell r="AO12">
            <v>5</v>
          </cell>
          <cell r="AU12">
            <v>2</v>
          </cell>
          <cell r="AW12">
            <v>1</v>
          </cell>
          <cell r="AX12">
            <v>7</v>
          </cell>
          <cell r="BB12">
            <v>4</v>
          </cell>
          <cell r="BE12">
            <v>10</v>
          </cell>
          <cell r="BG12">
            <v>6</v>
          </cell>
          <cell r="BH12">
            <v>8</v>
          </cell>
          <cell r="BJ12">
            <v>4</v>
          </cell>
          <cell r="BT12">
            <v>9</v>
          </cell>
          <cell r="BV12">
            <v>2</v>
          </cell>
          <cell r="BW12">
            <v>6</v>
          </cell>
          <cell r="BY12">
            <v>3</v>
          </cell>
          <cell r="CD12">
            <v>1</v>
          </cell>
          <cell r="CE12">
            <v>1</v>
          </cell>
          <cell r="CG12">
            <v>2</v>
          </cell>
          <cell r="CH12">
            <v>21</v>
          </cell>
          <cell r="CK12">
            <v>1</v>
          </cell>
          <cell r="CL12">
            <v>2</v>
          </cell>
          <cell r="CM12">
            <v>11</v>
          </cell>
          <cell r="CO12">
            <v>1</v>
          </cell>
          <cell r="CP12">
            <v>1</v>
          </cell>
          <cell r="CR12">
            <v>1</v>
          </cell>
          <cell r="CX12">
            <v>4</v>
          </cell>
          <cell r="DJ12">
            <v>2</v>
          </cell>
          <cell r="DK12">
            <v>2</v>
          </cell>
          <cell r="DL12">
            <v>5</v>
          </cell>
          <cell r="DO12">
            <v>3</v>
          </cell>
          <cell r="DQ12">
            <v>5</v>
          </cell>
          <cell r="DW12">
            <v>7</v>
          </cell>
          <cell r="DY12">
            <v>3</v>
          </cell>
          <cell r="EA12">
            <v>8</v>
          </cell>
          <cell r="EE12">
            <v>1</v>
          </cell>
          <cell r="EG12">
            <v>8</v>
          </cell>
          <cell r="EL12">
            <v>5</v>
          </cell>
          <cell r="EN12">
            <v>1</v>
          </cell>
        </row>
        <row r="13">
          <cell r="A13" t="str">
            <v>09</v>
          </cell>
          <cell r="B13">
            <v>1</v>
          </cell>
          <cell r="C13">
            <v>27</v>
          </cell>
          <cell r="E13">
            <v>1</v>
          </cell>
          <cell r="F13">
            <v>12</v>
          </cell>
          <cell r="G13">
            <v>8</v>
          </cell>
          <cell r="H13">
            <v>9</v>
          </cell>
          <cell r="I13">
            <v>10</v>
          </cell>
          <cell r="J13">
            <v>6</v>
          </cell>
          <cell r="L13">
            <v>9</v>
          </cell>
          <cell r="O13">
            <v>5</v>
          </cell>
          <cell r="P13">
            <v>24</v>
          </cell>
          <cell r="T13">
            <v>7</v>
          </cell>
          <cell r="V13">
            <v>2</v>
          </cell>
          <cell r="X13">
            <v>13</v>
          </cell>
          <cell r="Z13">
            <v>15</v>
          </cell>
          <cell r="AA13">
            <v>4</v>
          </cell>
          <cell r="AC13">
            <v>10</v>
          </cell>
          <cell r="AG13">
            <v>2</v>
          </cell>
          <cell r="AH13">
            <v>10</v>
          </cell>
          <cell r="AK13">
            <v>1</v>
          </cell>
          <cell r="AM13">
            <v>1</v>
          </cell>
          <cell r="AN13">
            <v>1</v>
          </cell>
          <cell r="AO13">
            <v>22</v>
          </cell>
          <cell r="AR13">
            <v>7</v>
          </cell>
          <cell r="AS13">
            <v>1</v>
          </cell>
          <cell r="AT13">
            <v>2</v>
          </cell>
          <cell r="AU13">
            <v>4</v>
          </cell>
          <cell r="AV13">
            <v>2</v>
          </cell>
          <cell r="AW13">
            <v>2</v>
          </cell>
          <cell r="AX13">
            <v>21</v>
          </cell>
          <cell r="BB13">
            <v>8</v>
          </cell>
          <cell r="BD13">
            <v>4</v>
          </cell>
          <cell r="BE13">
            <v>21</v>
          </cell>
          <cell r="BF13">
            <v>3</v>
          </cell>
          <cell r="BG13">
            <v>16</v>
          </cell>
          <cell r="BH13">
            <v>10</v>
          </cell>
          <cell r="BJ13">
            <v>7</v>
          </cell>
          <cell r="BN13">
            <v>1</v>
          </cell>
          <cell r="BO13">
            <v>2</v>
          </cell>
          <cell r="BP13">
            <v>1</v>
          </cell>
          <cell r="BS13">
            <v>3</v>
          </cell>
          <cell r="BT13">
            <v>19</v>
          </cell>
          <cell r="BV13">
            <v>2</v>
          </cell>
          <cell r="BW13">
            <v>11</v>
          </cell>
          <cell r="BY13">
            <v>13</v>
          </cell>
          <cell r="CA13">
            <v>1</v>
          </cell>
          <cell r="CC13">
            <v>1</v>
          </cell>
          <cell r="CD13">
            <v>7</v>
          </cell>
          <cell r="CF13">
            <v>1</v>
          </cell>
          <cell r="CG13">
            <v>32</v>
          </cell>
          <cell r="CH13">
            <v>51</v>
          </cell>
          <cell r="CI13">
            <v>7</v>
          </cell>
          <cell r="CK13">
            <v>17</v>
          </cell>
          <cell r="CL13">
            <v>9</v>
          </cell>
          <cell r="CM13">
            <v>20</v>
          </cell>
          <cell r="CO13">
            <v>9</v>
          </cell>
          <cell r="CP13">
            <v>8</v>
          </cell>
          <cell r="CR13">
            <v>1</v>
          </cell>
          <cell r="CX13">
            <v>4</v>
          </cell>
          <cell r="DJ13">
            <v>10</v>
          </cell>
          <cell r="DK13">
            <v>6</v>
          </cell>
          <cell r="DL13">
            <v>9</v>
          </cell>
          <cell r="DO13">
            <v>12</v>
          </cell>
          <cell r="DQ13">
            <v>9</v>
          </cell>
          <cell r="DW13">
            <v>17</v>
          </cell>
          <cell r="DY13">
            <v>6</v>
          </cell>
          <cell r="EA13">
            <v>8</v>
          </cell>
          <cell r="EE13">
            <v>6</v>
          </cell>
          <cell r="EG13">
            <v>20</v>
          </cell>
          <cell r="EH13">
            <v>1</v>
          </cell>
          <cell r="EK13">
            <v>1</v>
          </cell>
          <cell r="EL13">
            <v>12</v>
          </cell>
          <cell r="EN13">
            <v>6</v>
          </cell>
          <cell r="EO13">
            <v>4</v>
          </cell>
        </row>
        <row r="14">
          <cell r="A14" t="str">
            <v>10</v>
          </cell>
          <cell r="C14">
            <v>3</v>
          </cell>
          <cell r="F14">
            <v>4</v>
          </cell>
          <cell r="G14">
            <v>1</v>
          </cell>
          <cell r="H14">
            <v>1</v>
          </cell>
          <cell r="I14">
            <v>1</v>
          </cell>
          <cell r="J14">
            <v>1</v>
          </cell>
          <cell r="L14">
            <v>3</v>
          </cell>
          <cell r="P14">
            <v>6</v>
          </cell>
          <cell r="T14">
            <v>1</v>
          </cell>
          <cell r="V14">
            <v>1</v>
          </cell>
          <cell r="X14">
            <v>4</v>
          </cell>
          <cell r="AC14">
            <v>1</v>
          </cell>
          <cell r="AG14">
            <v>1</v>
          </cell>
          <cell r="AH14">
            <v>4</v>
          </cell>
          <cell r="AO14">
            <v>4</v>
          </cell>
          <cell r="AR14">
            <v>1</v>
          </cell>
          <cell r="AS14">
            <v>1</v>
          </cell>
          <cell r="AT14">
            <v>1</v>
          </cell>
          <cell r="AU14">
            <v>1</v>
          </cell>
          <cell r="AX14">
            <v>4</v>
          </cell>
          <cell r="BB14">
            <v>2</v>
          </cell>
          <cell r="BD14">
            <v>1</v>
          </cell>
          <cell r="BE14">
            <v>6</v>
          </cell>
          <cell r="BG14">
            <v>4</v>
          </cell>
          <cell r="BH14">
            <v>1</v>
          </cell>
          <cell r="BJ14">
            <v>1</v>
          </cell>
          <cell r="BO14">
            <v>1</v>
          </cell>
          <cell r="BT14">
            <v>3</v>
          </cell>
          <cell r="BV14">
            <v>1</v>
          </cell>
          <cell r="BW14">
            <v>6</v>
          </cell>
          <cell r="CD14">
            <v>1</v>
          </cell>
          <cell r="CG14">
            <v>9</v>
          </cell>
          <cell r="CH14">
            <v>5</v>
          </cell>
          <cell r="CK14">
            <v>2</v>
          </cell>
          <cell r="CL14">
            <v>1</v>
          </cell>
          <cell r="CM14">
            <v>6</v>
          </cell>
          <cell r="CO14">
            <v>2</v>
          </cell>
          <cell r="CP14">
            <v>2</v>
          </cell>
          <cell r="CX14">
            <v>2</v>
          </cell>
          <cell r="DJ14">
            <v>2</v>
          </cell>
          <cell r="DL14">
            <v>4</v>
          </cell>
          <cell r="DN14">
            <v>1</v>
          </cell>
          <cell r="DO14">
            <v>2</v>
          </cell>
          <cell r="DQ14">
            <v>4</v>
          </cell>
          <cell r="DW14">
            <v>3</v>
          </cell>
          <cell r="DY14">
            <v>1</v>
          </cell>
          <cell r="EA14">
            <v>4</v>
          </cell>
          <cell r="EG14">
            <v>6</v>
          </cell>
          <cell r="EL14">
            <v>2</v>
          </cell>
          <cell r="EO14">
            <v>1</v>
          </cell>
        </row>
        <row r="15">
          <cell r="A15" t="str">
            <v>11</v>
          </cell>
          <cell r="C15">
            <v>38</v>
          </cell>
          <cell r="E15">
            <v>1</v>
          </cell>
          <cell r="F15">
            <v>26</v>
          </cell>
          <cell r="G15">
            <v>19</v>
          </cell>
          <cell r="H15">
            <v>15</v>
          </cell>
          <cell r="I15">
            <v>11</v>
          </cell>
          <cell r="J15">
            <v>11</v>
          </cell>
          <cell r="K15">
            <v>1</v>
          </cell>
          <cell r="L15">
            <v>17</v>
          </cell>
          <cell r="O15">
            <v>15</v>
          </cell>
          <cell r="P15">
            <v>30</v>
          </cell>
          <cell r="R15">
            <v>2</v>
          </cell>
          <cell r="T15">
            <v>18</v>
          </cell>
          <cell r="V15">
            <v>6</v>
          </cell>
          <cell r="W15">
            <v>2</v>
          </cell>
          <cell r="X15">
            <v>26</v>
          </cell>
          <cell r="Z15">
            <v>15</v>
          </cell>
          <cell r="AA15">
            <v>13</v>
          </cell>
          <cell r="AC15">
            <v>23</v>
          </cell>
          <cell r="AG15">
            <v>2</v>
          </cell>
          <cell r="AH15">
            <v>23</v>
          </cell>
          <cell r="AK15">
            <v>4</v>
          </cell>
          <cell r="AM15">
            <v>5</v>
          </cell>
          <cell r="AN15">
            <v>4</v>
          </cell>
          <cell r="AO15">
            <v>26</v>
          </cell>
          <cell r="AP15">
            <v>2</v>
          </cell>
          <cell r="AR15">
            <v>8</v>
          </cell>
          <cell r="AS15">
            <v>6</v>
          </cell>
          <cell r="AT15">
            <v>14</v>
          </cell>
          <cell r="AU15">
            <v>11</v>
          </cell>
          <cell r="AW15">
            <v>2</v>
          </cell>
          <cell r="AX15">
            <v>45</v>
          </cell>
          <cell r="AY15">
            <v>1</v>
          </cell>
          <cell r="AZ15">
            <v>1</v>
          </cell>
          <cell r="BA15">
            <v>1</v>
          </cell>
          <cell r="BB15">
            <v>15</v>
          </cell>
          <cell r="BD15">
            <v>13</v>
          </cell>
          <cell r="BE15">
            <v>44</v>
          </cell>
          <cell r="BF15">
            <v>3</v>
          </cell>
          <cell r="BG15">
            <v>27</v>
          </cell>
          <cell r="BH15">
            <v>15</v>
          </cell>
          <cell r="BJ15">
            <v>3</v>
          </cell>
          <cell r="BN15">
            <v>2</v>
          </cell>
          <cell r="BO15">
            <v>9</v>
          </cell>
          <cell r="BR15">
            <v>2</v>
          </cell>
          <cell r="BS15">
            <v>1</v>
          </cell>
          <cell r="BT15">
            <v>33</v>
          </cell>
          <cell r="BV15">
            <v>9</v>
          </cell>
          <cell r="BW15">
            <v>23</v>
          </cell>
          <cell r="BX15">
            <v>2</v>
          </cell>
          <cell r="BY15">
            <v>15</v>
          </cell>
          <cell r="CA15">
            <v>1</v>
          </cell>
          <cell r="CC15">
            <v>2</v>
          </cell>
          <cell r="CD15">
            <v>12</v>
          </cell>
          <cell r="CE15">
            <v>18</v>
          </cell>
          <cell r="CF15">
            <v>12</v>
          </cell>
          <cell r="CG15">
            <v>59</v>
          </cell>
          <cell r="CH15">
            <v>44</v>
          </cell>
          <cell r="CI15">
            <v>7</v>
          </cell>
          <cell r="CJ15">
            <v>10</v>
          </cell>
          <cell r="CK15">
            <v>49</v>
          </cell>
          <cell r="CL15">
            <v>37</v>
          </cell>
          <cell r="CM15">
            <v>53</v>
          </cell>
          <cell r="CN15">
            <v>6</v>
          </cell>
          <cell r="CO15">
            <v>27</v>
          </cell>
          <cell r="CP15">
            <v>22</v>
          </cell>
          <cell r="CS15">
            <v>14</v>
          </cell>
          <cell r="DJ15">
            <v>12</v>
          </cell>
          <cell r="DK15">
            <v>10</v>
          </cell>
          <cell r="DL15">
            <v>22</v>
          </cell>
          <cell r="DN15">
            <v>4</v>
          </cell>
          <cell r="DO15">
            <v>18</v>
          </cell>
          <cell r="DP15">
            <v>1</v>
          </cell>
          <cell r="DQ15">
            <v>31</v>
          </cell>
          <cell r="DW15">
            <v>24</v>
          </cell>
          <cell r="DY15">
            <v>13</v>
          </cell>
          <cell r="EA15">
            <v>31</v>
          </cell>
          <cell r="EE15">
            <v>11</v>
          </cell>
          <cell r="EF15">
            <v>8</v>
          </cell>
          <cell r="EG15">
            <v>49</v>
          </cell>
          <cell r="EH15">
            <v>13</v>
          </cell>
          <cell r="EJ15">
            <v>1</v>
          </cell>
          <cell r="EK15">
            <v>3</v>
          </cell>
          <cell r="EL15">
            <v>29</v>
          </cell>
          <cell r="EN15">
            <v>15</v>
          </cell>
          <cell r="EO15">
            <v>13</v>
          </cell>
        </row>
        <row r="16">
          <cell r="A16" t="str">
            <v>12</v>
          </cell>
          <cell r="C16">
            <v>8</v>
          </cell>
          <cell r="F16">
            <v>8</v>
          </cell>
          <cell r="G16">
            <v>3</v>
          </cell>
          <cell r="I16">
            <v>5</v>
          </cell>
          <cell r="J16">
            <v>1</v>
          </cell>
          <cell r="L16">
            <v>6</v>
          </cell>
          <cell r="O16">
            <v>1</v>
          </cell>
          <cell r="P16">
            <v>5</v>
          </cell>
          <cell r="T16">
            <v>4</v>
          </cell>
          <cell r="V16">
            <v>1</v>
          </cell>
          <cell r="X16">
            <v>9</v>
          </cell>
          <cell r="Z16">
            <v>4</v>
          </cell>
          <cell r="AA16">
            <v>2</v>
          </cell>
          <cell r="AC16">
            <v>8</v>
          </cell>
          <cell r="AF16">
            <v>1</v>
          </cell>
          <cell r="AH16">
            <v>9</v>
          </cell>
          <cell r="AK16">
            <v>1</v>
          </cell>
          <cell r="AO16">
            <v>10</v>
          </cell>
          <cell r="AR16">
            <v>3</v>
          </cell>
          <cell r="AS16">
            <v>1</v>
          </cell>
          <cell r="AT16">
            <v>1</v>
          </cell>
          <cell r="AU16">
            <v>3</v>
          </cell>
          <cell r="AX16">
            <v>18</v>
          </cell>
          <cell r="BA16">
            <v>1</v>
          </cell>
          <cell r="BB16">
            <v>3</v>
          </cell>
          <cell r="BD16">
            <v>2</v>
          </cell>
          <cell r="BE16">
            <v>19</v>
          </cell>
          <cell r="BF16">
            <v>1</v>
          </cell>
          <cell r="BG16">
            <v>10</v>
          </cell>
          <cell r="BH16">
            <v>3</v>
          </cell>
          <cell r="BJ16">
            <v>3</v>
          </cell>
          <cell r="BM16">
            <v>1</v>
          </cell>
          <cell r="BO16">
            <v>1</v>
          </cell>
          <cell r="BT16">
            <v>6</v>
          </cell>
          <cell r="BV16">
            <v>7</v>
          </cell>
          <cell r="BW16">
            <v>7</v>
          </cell>
          <cell r="BY16">
            <v>4</v>
          </cell>
          <cell r="CE16">
            <v>4</v>
          </cell>
          <cell r="CF16">
            <v>1</v>
          </cell>
          <cell r="CG16">
            <v>11</v>
          </cell>
          <cell r="CH16">
            <v>35</v>
          </cell>
          <cell r="CI16">
            <v>1</v>
          </cell>
          <cell r="CJ16">
            <v>1</v>
          </cell>
          <cell r="CK16">
            <v>4</v>
          </cell>
          <cell r="CL16">
            <v>5</v>
          </cell>
          <cell r="CM16">
            <v>9</v>
          </cell>
          <cell r="CN16">
            <v>1</v>
          </cell>
          <cell r="CO16">
            <v>8</v>
          </cell>
          <cell r="CP16">
            <v>2</v>
          </cell>
          <cell r="CS16">
            <v>1</v>
          </cell>
          <cell r="CX16">
            <v>2</v>
          </cell>
          <cell r="DJ16">
            <v>1</v>
          </cell>
          <cell r="DK16">
            <v>2</v>
          </cell>
          <cell r="DL16">
            <v>7</v>
          </cell>
          <cell r="DO16">
            <v>4</v>
          </cell>
          <cell r="DP16">
            <v>1</v>
          </cell>
          <cell r="DQ16">
            <v>7</v>
          </cell>
          <cell r="DW16">
            <v>5</v>
          </cell>
          <cell r="DY16">
            <v>3</v>
          </cell>
          <cell r="EA16">
            <v>27</v>
          </cell>
          <cell r="EG16">
            <v>11</v>
          </cell>
          <cell r="EL16">
            <v>7</v>
          </cell>
          <cell r="EN16">
            <v>6</v>
          </cell>
        </row>
        <row r="17">
          <cell r="A17" t="str">
            <v>13</v>
          </cell>
          <cell r="C17">
            <v>2</v>
          </cell>
          <cell r="L17">
            <v>1</v>
          </cell>
          <cell r="P17">
            <v>4</v>
          </cell>
          <cell r="X17">
            <v>2</v>
          </cell>
          <cell r="AC17">
            <v>3</v>
          </cell>
          <cell r="AO17">
            <v>3</v>
          </cell>
          <cell r="AX17">
            <v>6</v>
          </cell>
          <cell r="BD17">
            <v>1</v>
          </cell>
          <cell r="BE17">
            <v>5</v>
          </cell>
          <cell r="BH17">
            <v>3</v>
          </cell>
          <cell r="BJ17">
            <v>1</v>
          </cell>
          <cell r="BT17">
            <v>3</v>
          </cell>
          <cell r="BW17">
            <v>2</v>
          </cell>
          <cell r="CE17">
            <v>1</v>
          </cell>
          <cell r="CG17">
            <v>1</v>
          </cell>
          <cell r="CH17">
            <v>12</v>
          </cell>
          <cell r="CL17">
            <v>4</v>
          </cell>
          <cell r="CM17">
            <v>5</v>
          </cell>
          <cell r="CX17">
            <v>1</v>
          </cell>
          <cell r="DD17">
            <v>25</v>
          </cell>
          <cell r="DL17">
            <v>1</v>
          </cell>
          <cell r="DQ17">
            <v>1</v>
          </cell>
          <cell r="EA17">
            <v>2</v>
          </cell>
          <cell r="EG17">
            <v>4</v>
          </cell>
        </row>
        <row r="18">
          <cell r="A18" t="str">
            <v>14</v>
          </cell>
          <cell r="C18">
            <v>29</v>
          </cell>
          <cell r="E18">
            <v>3</v>
          </cell>
          <cell r="F18">
            <v>8</v>
          </cell>
          <cell r="G18">
            <v>10</v>
          </cell>
          <cell r="H18">
            <v>7</v>
          </cell>
          <cell r="I18">
            <v>6</v>
          </cell>
          <cell r="J18">
            <v>11</v>
          </cell>
          <cell r="L18">
            <v>12</v>
          </cell>
          <cell r="O18">
            <v>4</v>
          </cell>
          <cell r="P18">
            <v>29</v>
          </cell>
          <cell r="T18">
            <v>8</v>
          </cell>
          <cell r="V18">
            <v>6</v>
          </cell>
          <cell r="X18">
            <v>19</v>
          </cell>
          <cell r="Z18">
            <v>8</v>
          </cell>
          <cell r="AA18">
            <v>7</v>
          </cell>
          <cell r="AC18">
            <v>18</v>
          </cell>
          <cell r="AG18">
            <v>4</v>
          </cell>
          <cell r="AH18">
            <v>12</v>
          </cell>
          <cell r="AK18">
            <v>2</v>
          </cell>
          <cell r="AN18">
            <v>1</v>
          </cell>
          <cell r="AO18">
            <v>30</v>
          </cell>
          <cell r="AR18">
            <v>7</v>
          </cell>
          <cell r="AS18">
            <v>2</v>
          </cell>
          <cell r="AT18">
            <v>5</v>
          </cell>
          <cell r="AU18">
            <v>6</v>
          </cell>
          <cell r="AX18">
            <v>25</v>
          </cell>
          <cell r="BB18">
            <v>5</v>
          </cell>
          <cell r="BD18">
            <v>6</v>
          </cell>
          <cell r="BE18">
            <v>21</v>
          </cell>
          <cell r="BG18">
            <v>22</v>
          </cell>
          <cell r="BH18">
            <v>14</v>
          </cell>
          <cell r="BJ18">
            <v>4</v>
          </cell>
          <cell r="BO18">
            <v>5</v>
          </cell>
          <cell r="BR18">
            <v>2</v>
          </cell>
          <cell r="BT18">
            <v>25</v>
          </cell>
          <cell r="BV18">
            <v>3</v>
          </cell>
          <cell r="BW18">
            <v>18</v>
          </cell>
          <cell r="BY18">
            <v>18</v>
          </cell>
          <cell r="CA18">
            <v>1</v>
          </cell>
          <cell r="CD18">
            <v>7</v>
          </cell>
          <cell r="CE18">
            <v>6</v>
          </cell>
          <cell r="CG18">
            <v>40</v>
          </cell>
          <cell r="CH18">
            <v>41</v>
          </cell>
          <cell r="CK18">
            <v>5</v>
          </cell>
          <cell r="CL18">
            <v>19</v>
          </cell>
          <cell r="CM18">
            <v>28</v>
          </cell>
          <cell r="CO18">
            <v>9</v>
          </cell>
          <cell r="CP18">
            <v>8</v>
          </cell>
          <cell r="CS18">
            <v>1</v>
          </cell>
          <cell r="CX18">
            <v>1</v>
          </cell>
          <cell r="DD18">
            <v>2</v>
          </cell>
          <cell r="DJ18">
            <v>12</v>
          </cell>
          <cell r="DK18">
            <v>7</v>
          </cell>
          <cell r="DL18">
            <v>16</v>
          </cell>
          <cell r="DN18">
            <v>2</v>
          </cell>
          <cell r="DO18">
            <v>6</v>
          </cell>
          <cell r="DQ18">
            <v>20</v>
          </cell>
          <cell r="DT18">
            <v>1</v>
          </cell>
          <cell r="DW18">
            <v>11</v>
          </cell>
          <cell r="DY18">
            <v>14</v>
          </cell>
          <cell r="EA18">
            <v>9</v>
          </cell>
          <cell r="EE18">
            <v>6</v>
          </cell>
          <cell r="EF18">
            <v>2</v>
          </cell>
          <cell r="EG18">
            <v>37</v>
          </cell>
          <cell r="EL18">
            <v>19</v>
          </cell>
          <cell r="EN18">
            <v>7</v>
          </cell>
        </row>
        <row r="19">
          <cell r="A19" t="str">
            <v>15</v>
          </cell>
          <cell r="B19">
            <v>1</v>
          </cell>
          <cell r="C19">
            <v>17</v>
          </cell>
          <cell r="F19">
            <v>1</v>
          </cell>
          <cell r="I19">
            <v>3</v>
          </cell>
          <cell r="P19">
            <v>13</v>
          </cell>
          <cell r="T19">
            <v>1</v>
          </cell>
          <cell r="X19">
            <v>1</v>
          </cell>
          <cell r="Z19">
            <v>3</v>
          </cell>
          <cell r="AC19">
            <v>1</v>
          </cell>
          <cell r="AO19">
            <v>5</v>
          </cell>
          <cell r="AR19">
            <v>1</v>
          </cell>
          <cell r="AS19">
            <v>5</v>
          </cell>
          <cell r="AT19">
            <v>6</v>
          </cell>
          <cell r="AX19">
            <v>14</v>
          </cell>
          <cell r="BD19">
            <v>1</v>
          </cell>
          <cell r="BE19">
            <v>3</v>
          </cell>
          <cell r="BG19">
            <v>4</v>
          </cell>
          <cell r="BH19">
            <v>17</v>
          </cell>
          <cell r="BJ19">
            <v>2</v>
          </cell>
          <cell r="BT19">
            <v>4</v>
          </cell>
          <cell r="BW19">
            <v>5</v>
          </cell>
          <cell r="BY19">
            <v>2</v>
          </cell>
          <cell r="CC19">
            <v>1</v>
          </cell>
          <cell r="CD19">
            <v>1</v>
          </cell>
          <cell r="CE19">
            <v>1</v>
          </cell>
          <cell r="CG19">
            <v>12</v>
          </cell>
          <cell r="CH19">
            <v>5</v>
          </cell>
          <cell r="CK19">
            <v>28</v>
          </cell>
          <cell r="CL19">
            <v>6</v>
          </cell>
          <cell r="CM19">
            <v>7</v>
          </cell>
          <cell r="CR19">
            <v>3</v>
          </cell>
          <cell r="DD19">
            <v>93</v>
          </cell>
          <cell r="DL19">
            <v>2</v>
          </cell>
          <cell r="DN19">
            <v>1</v>
          </cell>
          <cell r="DQ19">
            <v>10</v>
          </cell>
          <cell r="EA19">
            <v>13</v>
          </cell>
          <cell r="EG19">
            <v>7</v>
          </cell>
        </row>
        <row r="20">
          <cell r="A20" t="str">
            <v>16</v>
          </cell>
          <cell r="C20">
            <v>37</v>
          </cell>
          <cell r="E20">
            <v>5</v>
          </cell>
          <cell r="F20">
            <v>23</v>
          </cell>
          <cell r="G20">
            <v>15</v>
          </cell>
          <cell r="H20">
            <v>1</v>
          </cell>
          <cell r="I20">
            <v>6</v>
          </cell>
          <cell r="K20">
            <v>1</v>
          </cell>
          <cell r="L20">
            <v>20</v>
          </cell>
          <cell r="O20">
            <v>29</v>
          </cell>
          <cell r="P20">
            <v>2</v>
          </cell>
          <cell r="R20">
            <v>3</v>
          </cell>
          <cell r="T20">
            <v>17</v>
          </cell>
          <cell r="V20">
            <v>5</v>
          </cell>
          <cell r="X20">
            <v>22</v>
          </cell>
          <cell r="Z20">
            <v>7</v>
          </cell>
          <cell r="AA20">
            <v>13</v>
          </cell>
          <cell r="AC20">
            <v>19</v>
          </cell>
          <cell r="AG20">
            <v>1</v>
          </cell>
          <cell r="AH20">
            <v>17</v>
          </cell>
          <cell r="AI20">
            <v>1</v>
          </cell>
          <cell r="AM20">
            <v>9</v>
          </cell>
          <cell r="AN20">
            <v>21</v>
          </cell>
          <cell r="AR20">
            <v>1</v>
          </cell>
          <cell r="AT20">
            <v>2</v>
          </cell>
          <cell r="AV20">
            <v>2</v>
          </cell>
          <cell r="AW20">
            <v>2</v>
          </cell>
          <cell r="AX20">
            <v>43</v>
          </cell>
          <cell r="BB20">
            <v>1</v>
          </cell>
          <cell r="BD20">
            <v>1</v>
          </cell>
          <cell r="BE20">
            <v>33</v>
          </cell>
          <cell r="BF20">
            <v>3</v>
          </cell>
          <cell r="BG20">
            <v>39</v>
          </cell>
          <cell r="BH20">
            <v>1</v>
          </cell>
          <cell r="BI20">
            <v>1</v>
          </cell>
          <cell r="BJ20">
            <v>1</v>
          </cell>
          <cell r="BS20">
            <v>7</v>
          </cell>
          <cell r="BT20">
            <v>23</v>
          </cell>
          <cell r="BV20">
            <v>3</v>
          </cell>
          <cell r="BW20">
            <v>25</v>
          </cell>
          <cell r="BY20">
            <v>21</v>
          </cell>
          <cell r="CA20">
            <v>4</v>
          </cell>
          <cell r="CD20">
            <v>8</v>
          </cell>
          <cell r="CE20">
            <v>1</v>
          </cell>
          <cell r="CG20">
            <v>1</v>
          </cell>
          <cell r="CH20">
            <v>2</v>
          </cell>
          <cell r="CI20">
            <v>69</v>
          </cell>
          <cell r="CK20">
            <v>25</v>
          </cell>
          <cell r="CL20">
            <v>40</v>
          </cell>
          <cell r="CM20">
            <v>43</v>
          </cell>
          <cell r="CN20">
            <v>2</v>
          </cell>
          <cell r="CO20">
            <v>2</v>
          </cell>
          <cell r="CP20">
            <v>19</v>
          </cell>
          <cell r="CQ20">
            <v>12</v>
          </cell>
          <cell r="CX20">
            <v>2</v>
          </cell>
          <cell r="DL20">
            <v>26</v>
          </cell>
          <cell r="DO20">
            <v>17</v>
          </cell>
          <cell r="DP20">
            <v>3</v>
          </cell>
          <cell r="DQ20">
            <v>38</v>
          </cell>
          <cell r="DR20">
            <v>1</v>
          </cell>
          <cell r="DW20">
            <v>24</v>
          </cell>
          <cell r="EA20">
            <v>21</v>
          </cell>
          <cell r="EC20">
            <v>2</v>
          </cell>
          <cell r="EG20">
            <v>59</v>
          </cell>
          <cell r="EH20">
            <v>6</v>
          </cell>
          <cell r="EJ20">
            <v>1</v>
          </cell>
          <cell r="EL20">
            <v>26</v>
          </cell>
          <cell r="EM20">
            <v>1</v>
          </cell>
          <cell r="EN20">
            <v>4</v>
          </cell>
        </row>
        <row r="21">
          <cell r="A21" t="str">
            <v>17</v>
          </cell>
          <cell r="C21">
            <v>7</v>
          </cell>
          <cell r="F21">
            <v>6</v>
          </cell>
          <cell r="G21">
            <v>1</v>
          </cell>
          <cell r="I21">
            <v>2</v>
          </cell>
          <cell r="K21">
            <v>1</v>
          </cell>
          <cell r="L21">
            <v>4</v>
          </cell>
          <cell r="O21">
            <v>2</v>
          </cell>
          <cell r="P21">
            <v>7</v>
          </cell>
          <cell r="T21">
            <v>3</v>
          </cell>
          <cell r="X21">
            <v>5</v>
          </cell>
          <cell r="Z21">
            <v>2</v>
          </cell>
          <cell r="AA21">
            <v>1</v>
          </cell>
          <cell r="AC21">
            <v>4</v>
          </cell>
          <cell r="AF21">
            <v>1</v>
          </cell>
          <cell r="AH21">
            <v>4</v>
          </cell>
          <cell r="AM21">
            <v>3</v>
          </cell>
          <cell r="AN21">
            <v>3</v>
          </cell>
          <cell r="AX21">
            <v>11</v>
          </cell>
          <cell r="BE21">
            <v>10</v>
          </cell>
          <cell r="BF21">
            <v>1</v>
          </cell>
          <cell r="BH21">
            <v>7</v>
          </cell>
          <cell r="BI21">
            <v>1</v>
          </cell>
          <cell r="BJ21">
            <v>7</v>
          </cell>
          <cell r="BO21">
            <v>3</v>
          </cell>
          <cell r="BT21">
            <v>7</v>
          </cell>
          <cell r="BW21">
            <v>8</v>
          </cell>
          <cell r="BY21">
            <v>2</v>
          </cell>
          <cell r="CD21">
            <v>1</v>
          </cell>
          <cell r="CE21">
            <v>18</v>
          </cell>
          <cell r="CG21">
            <v>2</v>
          </cell>
          <cell r="CH21">
            <v>20</v>
          </cell>
          <cell r="CI21">
            <v>1</v>
          </cell>
          <cell r="CK21">
            <v>4</v>
          </cell>
          <cell r="CL21">
            <v>16</v>
          </cell>
          <cell r="CM21">
            <v>10</v>
          </cell>
          <cell r="CO21">
            <v>3</v>
          </cell>
          <cell r="CQ21">
            <v>1</v>
          </cell>
          <cell r="CR21">
            <v>4</v>
          </cell>
          <cell r="CX21">
            <v>3</v>
          </cell>
          <cell r="DL21">
            <v>5</v>
          </cell>
          <cell r="DO21">
            <v>4</v>
          </cell>
          <cell r="DP21">
            <v>6</v>
          </cell>
          <cell r="DW21">
            <v>3</v>
          </cell>
          <cell r="EA21">
            <v>8</v>
          </cell>
          <cell r="EG21">
            <v>8</v>
          </cell>
          <cell r="EL21">
            <v>4</v>
          </cell>
        </row>
        <row r="22">
          <cell r="A22" t="str">
            <v>18</v>
          </cell>
          <cell r="C22">
            <v>22</v>
          </cell>
          <cell r="F22">
            <v>13</v>
          </cell>
          <cell r="H22">
            <v>1</v>
          </cell>
          <cell r="I22">
            <v>7</v>
          </cell>
          <cell r="L22">
            <v>5</v>
          </cell>
          <cell r="O22">
            <v>2</v>
          </cell>
          <cell r="P22">
            <v>19</v>
          </cell>
          <cell r="T22">
            <v>2</v>
          </cell>
          <cell r="W22">
            <v>2</v>
          </cell>
          <cell r="X22">
            <v>7</v>
          </cell>
          <cell r="Z22">
            <v>2</v>
          </cell>
          <cell r="AB22">
            <v>2</v>
          </cell>
          <cell r="AC22">
            <v>1</v>
          </cell>
          <cell r="AG22">
            <v>1</v>
          </cell>
          <cell r="AH22">
            <v>7</v>
          </cell>
          <cell r="AK22">
            <v>5</v>
          </cell>
          <cell r="AO22">
            <v>5</v>
          </cell>
          <cell r="AX22">
            <v>16</v>
          </cell>
          <cell r="BE22">
            <v>13</v>
          </cell>
          <cell r="BF22">
            <v>2</v>
          </cell>
          <cell r="BG22">
            <v>17</v>
          </cell>
          <cell r="BJ22">
            <v>4</v>
          </cell>
          <cell r="BK22">
            <v>1</v>
          </cell>
          <cell r="BO22">
            <v>8</v>
          </cell>
          <cell r="BS22">
            <v>2</v>
          </cell>
          <cell r="BT22">
            <v>17</v>
          </cell>
          <cell r="BV22">
            <v>2</v>
          </cell>
          <cell r="BW22">
            <v>2</v>
          </cell>
          <cell r="BY22">
            <v>8</v>
          </cell>
          <cell r="CA22">
            <v>2</v>
          </cell>
          <cell r="CB22">
            <v>2</v>
          </cell>
          <cell r="CD22">
            <v>2</v>
          </cell>
          <cell r="CE22">
            <v>33</v>
          </cell>
          <cell r="CG22">
            <v>21</v>
          </cell>
          <cell r="CH22">
            <v>19</v>
          </cell>
          <cell r="CK22">
            <v>9</v>
          </cell>
          <cell r="CL22">
            <v>69</v>
          </cell>
          <cell r="CM22">
            <v>12</v>
          </cell>
          <cell r="CX22">
            <v>1</v>
          </cell>
          <cell r="DJ22">
            <v>1</v>
          </cell>
          <cell r="DL22">
            <v>8</v>
          </cell>
          <cell r="DO22">
            <v>5</v>
          </cell>
          <cell r="DQ22">
            <v>28</v>
          </cell>
          <cell r="DW22">
            <v>2</v>
          </cell>
          <cell r="DY22">
            <v>8</v>
          </cell>
          <cell r="EA22">
            <v>24</v>
          </cell>
          <cell r="EB22">
            <v>2</v>
          </cell>
          <cell r="EG22">
            <v>24</v>
          </cell>
          <cell r="EH22">
            <v>1</v>
          </cell>
          <cell r="EL22">
            <v>4</v>
          </cell>
          <cell r="EN22">
            <v>5</v>
          </cell>
          <cell r="EO22">
            <v>2</v>
          </cell>
        </row>
        <row r="23">
          <cell r="A23" t="str">
            <v>19</v>
          </cell>
          <cell r="C23">
            <v>22</v>
          </cell>
          <cell r="E23">
            <v>4</v>
          </cell>
          <cell r="F23">
            <v>11</v>
          </cell>
          <cell r="G23">
            <v>5</v>
          </cell>
          <cell r="H23">
            <v>1</v>
          </cell>
          <cell r="I23">
            <v>4</v>
          </cell>
          <cell r="K23">
            <v>1</v>
          </cell>
          <cell r="L23">
            <v>11</v>
          </cell>
          <cell r="O23">
            <v>18</v>
          </cell>
          <cell r="P23">
            <v>3</v>
          </cell>
          <cell r="Q23">
            <v>1</v>
          </cell>
          <cell r="T23">
            <v>16</v>
          </cell>
          <cell r="V23">
            <v>1</v>
          </cell>
          <cell r="W23">
            <v>1</v>
          </cell>
          <cell r="X23">
            <v>14</v>
          </cell>
          <cell r="Z23">
            <v>2</v>
          </cell>
          <cell r="AA23">
            <v>5</v>
          </cell>
          <cell r="AB23">
            <v>1</v>
          </cell>
          <cell r="AC23">
            <v>3</v>
          </cell>
          <cell r="AF23">
            <v>1</v>
          </cell>
          <cell r="AG23">
            <v>2</v>
          </cell>
          <cell r="AH23">
            <v>6</v>
          </cell>
          <cell r="AK23">
            <v>9</v>
          </cell>
          <cell r="AN23">
            <v>9</v>
          </cell>
          <cell r="AP23">
            <v>3</v>
          </cell>
          <cell r="AQ23">
            <v>3</v>
          </cell>
          <cell r="AR23">
            <v>1</v>
          </cell>
          <cell r="AT23">
            <v>6</v>
          </cell>
          <cell r="AU23">
            <v>3</v>
          </cell>
          <cell r="AV23">
            <v>23</v>
          </cell>
          <cell r="AW23">
            <v>2</v>
          </cell>
          <cell r="AX23">
            <v>17</v>
          </cell>
          <cell r="BB23">
            <v>7</v>
          </cell>
          <cell r="BD23">
            <v>2</v>
          </cell>
          <cell r="BE23">
            <v>22</v>
          </cell>
          <cell r="BF23">
            <v>2</v>
          </cell>
          <cell r="BG23">
            <v>23</v>
          </cell>
          <cell r="BJ23">
            <v>4</v>
          </cell>
          <cell r="BN23">
            <v>1</v>
          </cell>
          <cell r="BO23">
            <v>8</v>
          </cell>
          <cell r="BR23">
            <v>1</v>
          </cell>
          <cell r="BT23">
            <v>8</v>
          </cell>
          <cell r="BV23">
            <v>3</v>
          </cell>
          <cell r="BW23">
            <v>19</v>
          </cell>
          <cell r="BY23">
            <v>6</v>
          </cell>
          <cell r="CD23">
            <v>6</v>
          </cell>
          <cell r="CE23">
            <v>18</v>
          </cell>
          <cell r="CG23">
            <v>7</v>
          </cell>
          <cell r="CH23">
            <v>7</v>
          </cell>
          <cell r="CI23">
            <v>20</v>
          </cell>
          <cell r="CK23">
            <v>12</v>
          </cell>
          <cell r="CL23">
            <v>19</v>
          </cell>
          <cell r="CM23">
            <v>24</v>
          </cell>
          <cell r="CO23">
            <v>11</v>
          </cell>
          <cell r="CP23">
            <v>13</v>
          </cell>
          <cell r="CQ23">
            <v>6</v>
          </cell>
          <cell r="CS23">
            <v>15</v>
          </cell>
          <cell r="CX23">
            <v>1</v>
          </cell>
          <cell r="DJ23">
            <v>1</v>
          </cell>
          <cell r="DK23">
            <v>6</v>
          </cell>
          <cell r="DL23">
            <v>11</v>
          </cell>
          <cell r="DO23">
            <v>9</v>
          </cell>
          <cell r="DP23">
            <v>5</v>
          </cell>
          <cell r="DQ23">
            <v>10</v>
          </cell>
          <cell r="DR23">
            <v>1</v>
          </cell>
          <cell r="DT23">
            <v>1</v>
          </cell>
          <cell r="DW23">
            <v>15</v>
          </cell>
          <cell r="DX23">
            <v>1</v>
          </cell>
          <cell r="DY23">
            <v>8</v>
          </cell>
          <cell r="EA23">
            <v>22</v>
          </cell>
          <cell r="EC23">
            <v>2</v>
          </cell>
          <cell r="EE23">
            <v>1</v>
          </cell>
          <cell r="EF23">
            <v>4</v>
          </cell>
          <cell r="EG23">
            <v>29</v>
          </cell>
          <cell r="EH23">
            <v>1</v>
          </cell>
          <cell r="EJ23">
            <v>3</v>
          </cell>
          <cell r="EL23">
            <v>17</v>
          </cell>
          <cell r="EM23">
            <v>2</v>
          </cell>
          <cell r="EN23">
            <v>1</v>
          </cell>
          <cell r="EO23">
            <v>11</v>
          </cell>
        </row>
        <row r="24">
          <cell r="A24" t="str">
            <v>20</v>
          </cell>
          <cell r="C24">
            <v>12</v>
          </cell>
          <cell r="F24">
            <v>2</v>
          </cell>
          <cell r="H24">
            <v>3</v>
          </cell>
          <cell r="O24">
            <v>10</v>
          </cell>
          <cell r="P24">
            <v>2</v>
          </cell>
          <cell r="T24">
            <v>1</v>
          </cell>
          <cell r="AG24">
            <v>2</v>
          </cell>
          <cell r="AH24">
            <v>1</v>
          </cell>
          <cell r="AN24">
            <v>2</v>
          </cell>
          <cell r="AR24">
            <v>1</v>
          </cell>
          <cell r="AV24">
            <v>3</v>
          </cell>
          <cell r="AX24">
            <v>1</v>
          </cell>
          <cell r="BF24">
            <v>1</v>
          </cell>
          <cell r="BG24">
            <v>10</v>
          </cell>
          <cell r="BJ24">
            <v>2</v>
          </cell>
          <cell r="BT24">
            <v>5</v>
          </cell>
          <cell r="BY24">
            <v>6</v>
          </cell>
          <cell r="CD24">
            <v>1</v>
          </cell>
          <cell r="CE24">
            <v>9</v>
          </cell>
          <cell r="CG24">
            <v>2</v>
          </cell>
          <cell r="CI24">
            <v>8</v>
          </cell>
          <cell r="CK24">
            <v>1</v>
          </cell>
          <cell r="CL24">
            <v>7</v>
          </cell>
          <cell r="CM24">
            <v>11</v>
          </cell>
          <cell r="CQ24">
            <v>1</v>
          </cell>
          <cell r="CR24">
            <v>2</v>
          </cell>
          <cell r="CX24">
            <v>1</v>
          </cell>
          <cell r="DD24">
            <v>1</v>
          </cell>
          <cell r="DG24">
            <v>1</v>
          </cell>
          <cell r="DK24">
            <v>1</v>
          </cell>
          <cell r="DL24">
            <v>2</v>
          </cell>
          <cell r="DP24">
            <v>2</v>
          </cell>
          <cell r="EA24">
            <v>4</v>
          </cell>
          <cell r="EG24">
            <v>6</v>
          </cell>
          <cell r="EH24">
            <v>1</v>
          </cell>
          <cell r="EL24">
            <v>4</v>
          </cell>
          <cell r="EO24">
            <v>1</v>
          </cell>
        </row>
        <row r="25">
          <cell r="A25" t="str">
            <v>21</v>
          </cell>
          <cell r="C25">
            <v>17</v>
          </cell>
          <cell r="E25">
            <v>2</v>
          </cell>
          <cell r="F25">
            <v>12</v>
          </cell>
          <cell r="G25">
            <v>4</v>
          </cell>
          <cell r="H25">
            <v>1</v>
          </cell>
          <cell r="I25">
            <v>8</v>
          </cell>
          <cell r="J25">
            <v>4</v>
          </cell>
          <cell r="L25">
            <v>11</v>
          </cell>
          <cell r="O25">
            <v>1</v>
          </cell>
          <cell r="P25">
            <v>20</v>
          </cell>
          <cell r="T25">
            <v>7</v>
          </cell>
          <cell r="V25">
            <v>5</v>
          </cell>
          <cell r="X25">
            <v>9</v>
          </cell>
          <cell r="Z25">
            <v>4</v>
          </cell>
          <cell r="AA25">
            <v>5</v>
          </cell>
          <cell r="AC25">
            <v>10</v>
          </cell>
          <cell r="AG25">
            <v>2</v>
          </cell>
          <cell r="AH25">
            <v>6</v>
          </cell>
          <cell r="AK25">
            <v>3</v>
          </cell>
          <cell r="AN25">
            <v>10</v>
          </cell>
          <cell r="AR25">
            <v>1</v>
          </cell>
          <cell r="AS25">
            <v>5</v>
          </cell>
          <cell r="AT25">
            <v>2</v>
          </cell>
          <cell r="AU25">
            <v>5</v>
          </cell>
          <cell r="AX25">
            <v>21</v>
          </cell>
          <cell r="BB25">
            <v>6</v>
          </cell>
          <cell r="BD25">
            <v>4</v>
          </cell>
          <cell r="BE25">
            <v>15</v>
          </cell>
          <cell r="BG25">
            <v>17</v>
          </cell>
          <cell r="BH25">
            <v>6</v>
          </cell>
          <cell r="BJ25">
            <v>1</v>
          </cell>
          <cell r="BO25">
            <v>4</v>
          </cell>
          <cell r="BT25">
            <v>20</v>
          </cell>
          <cell r="BV25">
            <v>3</v>
          </cell>
          <cell r="BW25">
            <v>13</v>
          </cell>
          <cell r="BY25">
            <v>8</v>
          </cell>
          <cell r="CA25">
            <v>1</v>
          </cell>
          <cell r="CC25">
            <v>3</v>
          </cell>
          <cell r="CD25">
            <v>5</v>
          </cell>
          <cell r="CE25">
            <v>40</v>
          </cell>
          <cell r="CH25">
            <v>33</v>
          </cell>
          <cell r="CK25">
            <v>6</v>
          </cell>
          <cell r="CL25">
            <v>7</v>
          </cell>
          <cell r="CM25">
            <v>15</v>
          </cell>
          <cell r="CO25">
            <v>5</v>
          </cell>
          <cell r="CP25">
            <v>3</v>
          </cell>
          <cell r="CX25">
            <v>4</v>
          </cell>
          <cell r="DD25">
            <v>2</v>
          </cell>
          <cell r="DJ25">
            <v>9</v>
          </cell>
          <cell r="DK25">
            <v>2</v>
          </cell>
          <cell r="DL25">
            <v>14</v>
          </cell>
          <cell r="DN25">
            <v>1</v>
          </cell>
          <cell r="DO25">
            <v>6</v>
          </cell>
          <cell r="DQ25">
            <v>15</v>
          </cell>
          <cell r="DW25">
            <v>9</v>
          </cell>
          <cell r="DY25">
            <v>4</v>
          </cell>
          <cell r="EA25">
            <v>15</v>
          </cell>
          <cell r="EG25">
            <v>25</v>
          </cell>
          <cell r="EL25">
            <v>15</v>
          </cell>
          <cell r="EN25">
            <v>5</v>
          </cell>
          <cell r="EO25">
            <v>3</v>
          </cell>
        </row>
        <row r="26">
          <cell r="A26" t="str">
            <v>22</v>
          </cell>
          <cell r="B26">
            <v>1</v>
          </cell>
          <cell r="C26">
            <v>22</v>
          </cell>
          <cell r="E26">
            <v>2</v>
          </cell>
          <cell r="F26">
            <v>11</v>
          </cell>
          <cell r="G26">
            <v>8</v>
          </cell>
          <cell r="H26">
            <v>8</v>
          </cell>
          <cell r="I26">
            <v>10</v>
          </cell>
          <cell r="J26">
            <v>4</v>
          </cell>
          <cell r="K26">
            <v>1</v>
          </cell>
          <cell r="L26">
            <v>10</v>
          </cell>
          <cell r="O26">
            <v>5</v>
          </cell>
          <cell r="P26">
            <v>18</v>
          </cell>
          <cell r="Q26">
            <v>1</v>
          </cell>
          <cell r="T26">
            <v>6</v>
          </cell>
          <cell r="V26">
            <v>3</v>
          </cell>
          <cell r="W26">
            <v>1</v>
          </cell>
          <cell r="X26">
            <v>8</v>
          </cell>
          <cell r="Z26">
            <v>4</v>
          </cell>
          <cell r="AA26">
            <v>4</v>
          </cell>
          <cell r="AC26">
            <v>13</v>
          </cell>
          <cell r="AG26">
            <v>1</v>
          </cell>
          <cell r="AH26">
            <v>11</v>
          </cell>
          <cell r="AK26">
            <v>2</v>
          </cell>
          <cell r="AM26">
            <v>1</v>
          </cell>
          <cell r="AN26">
            <v>17</v>
          </cell>
          <cell r="AP26">
            <v>4</v>
          </cell>
          <cell r="AR26">
            <v>4</v>
          </cell>
          <cell r="AS26">
            <v>2</v>
          </cell>
          <cell r="AT26">
            <v>1</v>
          </cell>
          <cell r="AU26">
            <v>7</v>
          </cell>
          <cell r="AX26">
            <v>28</v>
          </cell>
          <cell r="BA26">
            <v>1</v>
          </cell>
          <cell r="BB26">
            <v>3</v>
          </cell>
          <cell r="BD26">
            <v>3</v>
          </cell>
          <cell r="BE26">
            <v>21</v>
          </cell>
          <cell r="BF26">
            <v>2</v>
          </cell>
          <cell r="BG26">
            <v>15</v>
          </cell>
          <cell r="BH26">
            <v>6</v>
          </cell>
          <cell r="BJ26">
            <v>4</v>
          </cell>
          <cell r="BL26">
            <v>1</v>
          </cell>
          <cell r="BM26">
            <v>4</v>
          </cell>
          <cell r="BO26">
            <v>7</v>
          </cell>
          <cell r="BS26">
            <v>1</v>
          </cell>
          <cell r="BT26">
            <v>16</v>
          </cell>
          <cell r="BV26">
            <v>4</v>
          </cell>
          <cell r="BW26">
            <v>11</v>
          </cell>
          <cell r="BY26">
            <v>7</v>
          </cell>
          <cell r="CA26">
            <v>1</v>
          </cell>
          <cell r="CD26">
            <v>7</v>
          </cell>
          <cell r="CE26">
            <v>54</v>
          </cell>
          <cell r="CF26">
            <v>1</v>
          </cell>
          <cell r="CG26">
            <v>3</v>
          </cell>
          <cell r="CH26">
            <v>38</v>
          </cell>
          <cell r="CK26">
            <v>10</v>
          </cell>
          <cell r="CL26">
            <v>11</v>
          </cell>
          <cell r="CM26">
            <v>22</v>
          </cell>
          <cell r="CO26">
            <v>9</v>
          </cell>
          <cell r="CP26">
            <v>4</v>
          </cell>
          <cell r="CQ26">
            <v>2</v>
          </cell>
          <cell r="CR26">
            <v>4</v>
          </cell>
          <cell r="CW26">
            <v>1</v>
          </cell>
          <cell r="CX26">
            <v>3</v>
          </cell>
          <cell r="DA26">
            <v>1</v>
          </cell>
          <cell r="DC26">
            <v>2</v>
          </cell>
          <cell r="DD26">
            <v>9</v>
          </cell>
          <cell r="DJ26">
            <v>6</v>
          </cell>
          <cell r="DK26">
            <v>2</v>
          </cell>
          <cell r="DL26">
            <v>16</v>
          </cell>
          <cell r="DN26">
            <v>2</v>
          </cell>
          <cell r="DO26">
            <v>9</v>
          </cell>
          <cell r="DQ26">
            <v>24</v>
          </cell>
          <cell r="DT26">
            <v>1</v>
          </cell>
          <cell r="DW26">
            <v>15</v>
          </cell>
          <cell r="DY26">
            <v>4</v>
          </cell>
          <cell r="EA26">
            <v>16</v>
          </cell>
          <cell r="EG26">
            <v>27</v>
          </cell>
          <cell r="EI26">
            <v>1</v>
          </cell>
          <cell r="EL26">
            <v>18</v>
          </cell>
          <cell r="EN26">
            <v>5</v>
          </cell>
          <cell r="EO26">
            <v>4</v>
          </cell>
        </row>
        <row r="27">
          <cell r="A27" t="str">
            <v>23</v>
          </cell>
          <cell r="C27">
            <v>20</v>
          </cell>
          <cell r="E27">
            <v>2</v>
          </cell>
          <cell r="F27">
            <v>9</v>
          </cell>
          <cell r="G27">
            <v>18</v>
          </cell>
          <cell r="H27">
            <v>4</v>
          </cell>
          <cell r="I27">
            <v>11</v>
          </cell>
          <cell r="J27">
            <v>7</v>
          </cell>
          <cell r="L27">
            <v>10</v>
          </cell>
          <cell r="N27">
            <v>1</v>
          </cell>
          <cell r="O27">
            <v>3</v>
          </cell>
          <cell r="P27">
            <v>18</v>
          </cell>
          <cell r="T27">
            <v>12</v>
          </cell>
          <cell r="V27">
            <v>2</v>
          </cell>
          <cell r="X27">
            <v>18</v>
          </cell>
          <cell r="Z27">
            <v>8</v>
          </cell>
          <cell r="AA27">
            <v>6</v>
          </cell>
          <cell r="AC27">
            <v>16</v>
          </cell>
          <cell r="AF27">
            <v>3</v>
          </cell>
          <cell r="AG27">
            <v>1</v>
          </cell>
          <cell r="AH27">
            <v>6</v>
          </cell>
          <cell r="AK27">
            <v>1</v>
          </cell>
          <cell r="AM27">
            <v>14</v>
          </cell>
          <cell r="AN27">
            <v>3</v>
          </cell>
          <cell r="AR27">
            <v>11</v>
          </cell>
          <cell r="AS27">
            <v>6</v>
          </cell>
          <cell r="AT27">
            <v>5</v>
          </cell>
          <cell r="AU27">
            <v>10</v>
          </cell>
          <cell r="AV27">
            <v>19</v>
          </cell>
          <cell r="AX27">
            <v>2</v>
          </cell>
          <cell r="BB27">
            <v>6</v>
          </cell>
          <cell r="BD27">
            <v>8</v>
          </cell>
          <cell r="BE27">
            <v>21</v>
          </cell>
          <cell r="BF27">
            <v>2</v>
          </cell>
          <cell r="BG27">
            <v>12</v>
          </cell>
          <cell r="BH27">
            <v>9</v>
          </cell>
          <cell r="BJ27">
            <v>5</v>
          </cell>
          <cell r="BM27">
            <v>1</v>
          </cell>
          <cell r="BO27">
            <v>4</v>
          </cell>
          <cell r="BS27">
            <v>1</v>
          </cell>
          <cell r="BT27">
            <v>14</v>
          </cell>
          <cell r="BV27">
            <v>2</v>
          </cell>
          <cell r="BW27">
            <v>17</v>
          </cell>
          <cell r="BY27">
            <v>12</v>
          </cell>
          <cell r="CC27">
            <v>3</v>
          </cell>
          <cell r="CD27">
            <v>10</v>
          </cell>
          <cell r="CE27">
            <v>25</v>
          </cell>
          <cell r="CH27">
            <v>13</v>
          </cell>
          <cell r="CK27">
            <v>20</v>
          </cell>
          <cell r="CL27">
            <v>14</v>
          </cell>
          <cell r="CM27">
            <v>13</v>
          </cell>
          <cell r="CO27">
            <v>14</v>
          </cell>
          <cell r="CP27">
            <v>6</v>
          </cell>
          <cell r="CQ27">
            <v>1</v>
          </cell>
          <cell r="CX27">
            <v>2</v>
          </cell>
          <cell r="DD27">
            <v>2</v>
          </cell>
          <cell r="DJ27">
            <v>13</v>
          </cell>
          <cell r="DK27">
            <v>5</v>
          </cell>
          <cell r="DL27">
            <v>11</v>
          </cell>
          <cell r="DO27">
            <v>6</v>
          </cell>
          <cell r="DP27">
            <v>1</v>
          </cell>
          <cell r="DQ27">
            <v>14</v>
          </cell>
          <cell r="DR27">
            <v>1</v>
          </cell>
          <cell r="DW27">
            <v>13</v>
          </cell>
          <cell r="DY27">
            <v>5</v>
          </cell>
          <cell r="EA27">
            <v>16</v>
          </cell>
          <cell r="EG27">
            <v>21</v>
          </cell>
          <cell r="EH27">
            <v>1</v>
          </cell>
          <cell r="EL27">
            <v>14</v>
          </cell>
          <cell r="EN27">
            <v>4</v>
          </cell>
          <cell r="EO27">
            <v>4</v>
          </cell>
        </row>
        <row r="28">
          <cell r="A28" t="str">
            <v>24</v>
          </cell>
          <cell r="C28">
            <v>7</v>
          </cell>
          <cell r="E28">
            <v>1</v>
          </cell>
          <cell r="H28">
            <v>2</v>
          </cell>
          <cell r="J28">
            <v>2</v>
          </cell>
          <cell r="L28">
            <v>6</v>
          </cell>
          <cell r="P28">
            <v>7</v>
          </cell>
          <cell r="T28">
            <v>6</v>
          </cell>
          <cell r="V28">
            <v>1</v>
          </cell>
          <cell r="Z28">
            <v>5</v>
          </cell>
          <cell r="AF28">
            <v>1</v>
          </cell>
          <cell r="AH28">
            <v>1</v>
          </cell>
          <cell r="AK28">
            <v>1</v>
          </cell>
          <cell r="AM28">
            <v>7</v>
          </cell>
          <cell r="AN28">
            <v>10</v>
          </cell>
          <cell r="AQ28">
            <v>1</v>
          </cell>
          <cell r="AR28">
            <v>1</v>
          </cell>
          <cell r="AT28">
            <v>2</v>
          </cell>
          <cell r="AV28">
            <v>4</v>
          </cell>
          <cell r="BD28">
            <v>2</v>
          </cell>
          <cell r="BG28">
            <v>2</v>
          </cell>
          <cell r="BH28">
            <v>1</v>
          </cell>
          <cell r="BN28">
            <v>3</v>
          </cell>
          <cell r="BO28">
            <v>17</v>
          </cell>
          <cell r="BT28">
            <v>1</v>
          </cell>
          <cell r="BW28">
            <v>1</v>
          </cell>
          <cell r="BY28">
            <v>1</v>
          </cell>
          <cell r="CD28">
            <v>1</v>
          </cell>
          <cell r="CE28">
            <v>3</v>
          </cell>
          <cell r="CH28">
            <v>3</v>
          </cell>
          <cell r="CK28">
            <v>4</v>
          </cell>
          <cell r="CM28">
            <v>2</v>
          </cell>
          <cell r="CO28">
            <v>10</v>
          </cell>
          <cell r="CQ28">
            <v>3</v>
          </cell>
          <cell r="DJ28">
            <v>2</v>
          </cell>
          <cell r="DK28">
            <v>3</v>
          </cell>
          <cell r="DO28">
            <v>3</v>
          </cell>
          <cell r="DQ28">
            <v>4</v>
          </cell>
          <cell r="DY28">
            <v>1</v>
          </cell>
          <cell r="EB28">
            <v>3</v>
          </cell>
          <cell r="EG28">
            <v>9</v>
          </cell>
          <cell r="EL28">
            <v>11</v>
          </cell>
          <cell r="EM28">
            <v>1</v>
          </cell>
          <cell r="EO28">
            <v>1</v>
          </cell>
        </row>
        <row r="29">
          <cell r="A29" t="str">
            <v>25</v>
          </cell>
          <cell r="C29">
            <v>43</v>
          </cell>
          <cell r="E29">
            <v>1</v>
          </cell>
          <cell r="F29">
            <v>18</v>
          </cell>
          <cell r="G29">
            <v>18</v>
          </cell>
          <cell r="H29">
            <v>6</v>
          </cell>
          <cell r="I29">
            <v>11</v>
          </cell>
          <cell r="J29">
            <v>5</v>
          </cell>
          <cell r="L29">
            <v>16</v>
          </cell>
          <cell r="O29">
            <v>30</v>
          </cell>
          <cell r="T29">
            <v>18</v>
          </cell>
          <cell r="V29">
            <v>3</v>
          </cell>
          <cell r="W29">
            <v>1</v>
          </cell>
          <cell r="X29">
            <v>19</v>
          </cell>
          <cell r="Z29">
            <v>14</v>
          </cell>
          <cell r="AA29">
            <v>9</v>
          </cell>
          <cell r="AB29">
            <v>1</v>
          </cell>
          <cell r="AC29">
            <v>18</v>
          </cell>
          <cell r="AG29">
            <v>1</v>
          </cell>
          <cell r="AH29">
            <v>18</v>
          </cell>
          <cell r="AK29">
            <v>2</v>
          </cell>
          <cell r="AM29">
            <v>29</v>
          </cell>
          <cell r="AN29">
            <v>1</v>
          </cell>
          <cell r="AR29">
            <v>6</v>
          </cell>
          <cell r="AS29">
            <v>9</v>
          </cell>
          <cell r="AU29">
            <v>3</v>
          </cell>
          <cell r="AV29">
            <v>40</v>
          </cell>
          <cell r="AX29">
            <v>2</v>
          </cell>
          <cell r="BB29">
            <v>14</v>
          </cell>
          <cell r="BD29">
            <v>8</v>
          </cell>
          <cell r="BE29">
            <v>39</v>
          </cell>
          <cell r="BF29">
            <v>41</v>
          </cell>
          <cell r="BH29">
            <v>1</v>
          </cell>
          <cell r="BJ29">
            <v>6</v>
          </cell>
          <cell r="BO29">
            <v>9</v>
          </cell>
          <cell r="BS29">
            <v>22</v>
          </cell>
          <cell r="BV29">
            <v>5</v>
          </cell>
          <cell r="BW29">
            <v>17</v>
          </cell>
          <cell r="BY29">
            <v>19</v>
          </cell>
          <cell r="CC29">
            <v>3</v>
          </cell>
          <cell r="CD29">
            <v>12</v>
          </cell>
          <cell r="CH29">
            <v>3</v>
          </cell>
          <cell r="CI29">
            <v>1</v>
          </cell>
          <cell r="CJ29">
            <v>52</v>
          </cell>
          <cell r="CK29">
            <v>48</v>
          </cell>
          <cell r="CL29">
            <v>4</v>
          </cell>
          <cell r="CM29">
            <v>3</v>
          </cell>
          <cell r="CN29">
            <v>41</v>
          </cell>
          <cell r="CO29">
            <v>5</v>
          </cell>
          <cell r="CP29">
            <v>22</v>
          </cell>
          <cell r="CQ29">
            <v>2</v>
          </cell>
          <cell r="CT29">
            <v>1</v>
          </cell>
          <cell r="DJ29">
            <v>3</v>
          </cell>
          <cell r="DK29">
            <v>1</v>
          </cell>
          <cell r="DL29">
            <v>16</v>
          </cell>
          <cell r="DN29">
            <v>4</v>
          </cell>
          <cell r="DO29">
            <v>9</v>
          </cell>
          <cell r="DP29">
            <v>21</v>
          </cell>
          <cell r="DW29">
            <v>2</v>
          </cell>
          <cell r="DY29">
            <v>7</v>
          </cell>
          <cell r="EA29">
            <v>28</v>
          </cell>
          <cell r="EE29">
            <v>5</v>
          </cell>
          <cell r="EG29">
            <v>4</v>
          </cell>
          <cell r="EH29">
            <v>30</v>
          </cell>
          <cell r="EL29">
            <v>9</v>
          </cell>
          <cell r="EN29">
            <v>12</v>
          </cell>
          <cell r="EO29">
            <v>6</v>
          </cell>
        </row>
        <row r="30">
          <cell r="A30" t="str">
            <v>26</v>
          </cell>
          <cell r="C30">
            <v>36</v>
          </cell>
          <cell r="D30">
            <v>1</v>
          </cell>
          <cell r="E30">
            <v>1</v>
          </cell>
          <cell r="F30">
            <v>9</v>
          </cell>
          <cell r="G30">
            <v>3</v>
          </cell>
          <cell r="H30">
            <v>16</v>
          </cell>
          <cell r="I30">
            <v>9</v>
          </cell>
          <cell r="J30">
            <v>8</v>
          </cell>
          <cell r="L30">
            <v>21</v>
          </cell>
          <cell r="M30">
            <v>4</v>
          </cell>
          <cell r="O30">
            <v>41</v>
          </cell>
          <cell r="R30">
            <v>8</v>
          </cell>
          <cell r="T30">
            <v>8</v>
          </cell>
          <cell r="U30">
            <v>2</v>
          </cell>
          <cell r="V30">
            <v>13</v>
          </cell>
          <cell r="W30">
            <v>1</v>
          </cell>
          <cell r="X30">
            <v>10</v>
          </cell>
          <cell r="Z30">
            <v>9</v>
          </cell>
          <cell r="AA30">
            <v>3</v>
          </cell>
          <cell r="AB30">
            <v>8</v>
          </cell>
          <cell r="AC30">
            <v>22</v>
          </cell>
          <cell r="AF30">
            <v>9</v>
          </cell>
          <cell r="AG30">
            <v>6</v>
          </cell>
          <cell r="AH30">
            <v>10</v>
          </cell>
          <cell r="AK30">
            <v>19</v>
          </cell>
          <cell r="AL30">
            <v>4</v>
          </cell>
          <cell r="AM30">
            <v>20</v>
          </cell>
          <cell r="AN30">
            <v>18</v>
          </cell>
          <cell r="AQ30">
            <v>8</v>
          </cell>
          <cell r="AR30">
            <v>9</v>
          </cell>
          <cell r="AS30">
            <v>5</v>
          </cell>
          <cell r="AT30">
            <v>12</v>
          </cell>
          <cell r="AU30">
            <v>6</v>
          </cell>
          <cell r="AV30">
            <v>24</v>
          </cell>
          <cell r="AW30">
            <v>5</v>
          </cell>
          <cell r="AX30">
            <v>10</v>
          </cell>
          <cell r="BB30">
            <v>5</v>
          </cell>
          <cell r="BD30">
            <v>11</v>
          </cell>
          <cell r="BE30">
            <v>33</v>
          </cell>
          <cell r="BF30">
            <v>30</v>
          </cell>
          <cell r="BG30">
            <v>2</v>
          </cell>
          <cell r="BH30">
            <v>1</v>
          </cell>
          <cell r="BI30">
            <v>6</v>
          </cell>
          <cell r="BN30">
            <v>9</v>
          </cell>
          <cell r="BO30">
            <v>12</v>
          </cell>
          <cell r="BR30">
            <v>1</v>
          </cell>
          <cell r="BS30">
            <v>24</v>
          </cell>
          <cell r="BT30">
            <v>3</v>
          </cell>
          <cell r="BV30">
            <v>4</v>
          </cell>
          <cell r="BW30">
            <v>10</v>
          </cell>
          <cell r="BX30">
            <v>3</v>
          </cell>
          <cell r="BY30">
            <v>29</v>
          </cell>
          <cell r="CA30">
            <v>1</v>
          </cell>
          <cell r="CC30">
            <v>1</v>
          </cell>
          <cell r="CD30">
            <v>18</v>
          </cell>
          <cell r="CE30">
            <v>19</v>
          </cell>
          <cell r="CF30">
            <v>5</v>
          </cell>
          <cell r="CH30">
            <v>1</v>
          </cell>
          <cell r="CI30">
            <v>21</v>
          </cell>
          <cell r="CJ30">
            <v>44</v>
          </cell>
          <cell r="CK30">
            <v>29</v>
          </cell>
          <cell r="CL30">
            <v>1</v>
          </cell>
          <cell r="CM30">
            <v>22</v>
          </cell>
          <cell r="CN30">
            <v>30</v>
          </cell>
          <cell r="CO30">
            <v>22</v>
          </cell>
          <cell r="CP30">
            <v>21</v>
          </cell>
          <cell r="CQ30">
            <v>14</v>
          </cell>
          <cell r="CS30">
            <v>34</v>
          </cell>
          <cell r="CT30">
            <v>2</v>
          </cell>
          <cell r="DC30">
            <v>1</v>
          </cell>
          <cell r="DF30">
            <v>2</v>
          </cell>
          <cell r="DJ30">
            <v>32</v>
          </cell>
          <cell r="DK30">
            <v>9</v>
          </cell>
          <cell r="DL30">
            <v>13</v>
          </cell>
          <cell r="DM30">
            <v>1</v>
          </cell>
          <cell r="DO30">
            <v>15</v>
          </cell>
          <cell r="DP30">
            <v>21</v>
          </cell>
          <cell r="DQ30">
            <v>6</v>
          </cell>
          <cell r="DU30">
            <v>9</v>
          </cell>
          <cell r="DW30">
            <v>19</v>
          </cell>
          <cell r="DX30">
            <v>9</v>
          </cell>
          <cell r="DY30">
            <v>11</v>
          </cell>
          <cell r="DZ30">
            <v>1</v>
          </cell>
          <cell r="EA30">
            <v>17</v>
          </cell>
          <cell r="EC30">
            <v>1</v>
          </cell>
          <cell r="ED30">
            <v>1</v>
          </cell>
          <cell r="EE30">
            <v>10</v>
          </cell>
          <cell r="EF30">
            <v>12</v>
          </cell>
          <cell r="EG30">
            <v>6</v>
          </cell>
          <cell r="EH30">
            <v>42</v>
          </cell>
          <cell r="EJ30">
            <v>5</v>
          </cell>
          <cell r="EK30">
            <v>17</v>
          </cell>
          <cell r="EL30">
            <v>9</v>
          </cell>
          <cell r="EN30">
            <v>16</v>
          </cell>
          <cell r="EO30">
            <v>10</v>
          </cell>
        </row>
        <row r="31">
          <cell r="A31" t="str">
            <v>27</v>
          </cell>
          <cell r="B31">
            <v>1</v>
          </cell>
          <cell r="C31">
            <v>82</v>
          </cell>
          <cell r="D31">
            <v>2</v>
          </cell>
          <cell r="E31">
            <v>2</v>
          </cell>
          <cell r="F31">
            <v>31</v>
          </cell>
          <cell r="G31">
            <v>16</v>
          </cell>
          <cell r="H31">
            <v>13</v>
          </cell>
          <cell r="I31">
            <v>26</v>
          </cell>
          <cell r="J31">
            <v>18</v>
          </cell>
          <cell r="K31">
            <v>11</v>
          </cell>
          <cell r="L31">
            <v>43</v>
          </cell>
          <cell r="M31">
            <v>1</v>
          </cell>
          <cell r="N31">
            <v>1</v>
          </cell>
          <cell r="O31">
            <v>52</v>
          </cell>
          <cell r="P31">
            <v>2</v>
          </cell>
          <cell r="R31">
            <v>22</v>
          </cell>
          <cell r="S31">
            <v>6</v>
          </cell>
          <cell r="T31">
            <v>28</v>
          </cell>
          <cell r="U31">
            <v>9</v>
          </cell>
          <cell r="V31">
            <v>24</v>
          </cell>
          <cell r="W31">
            <v>8</v>
          </cell>
          <cell r="X31">
            <v>31</v>
          </cell>
          <cell r="Y31">
            <v>2</v>
          </cell>
          <cell r="Z31">
            <v>7</v>
          </cell>
          <cell r="AA31">
            <v>27</v>
          </cell>
          <cell r="AB31">
            <v>25</v>
          </cell>
          <cell r="AC31">
            <v>38</v>
          </cell>
          <cell r="AF31">
            <v>9</v>
          </cell>
          <cell r="AG31">
            <v>10</v>
          </cell>
          <cell r="AH31">
            <v>30</v>
          </cell>
          <cell r="AJ31">
            <v>7</v>
          </cell>
          <cell r="AK31">
            <v>15</v>
          </cell>
          <cell r="AL31">
            <v>10</v>
          </cell>
          <cell r="AM31">
            <v>62</v>
          </cell>
          <cell r="AN31">
            <v>36</v>
          </cell>
          <cell r="AO31">
            <v>6</v>
          </cell>
          <cell r="AQ31">
            <v>39</v>
          </cell>
          <cell r="AR31">
            <v>12</v>
          </cell>
          <cell r="AS31">
            <v>19</v>
          </cell>
          <cell r="AT31">
            <v>23</v>
          </cell>
          <cell r="AU31">
            <v>22</v>
          </cell>
          <cell r="AV31">
            <v>68</v>
          </cell>
          <cell r="AW31">
            <v>5</v>
          </cell>
          <cell r="AX31">
            <v>12</v>
          </cell>
          <cell r="AY31">
            <v>3</v>
          </cell>
          <cell r="BB31">
            <v>15</v>
          </cell>
          <cell r="BD31">
            <v>16</v>
          </cell>
          <cell r="BE31">
            <v>108</v>
          </cell>
          <cell r="BF31">
            <v>68</v>
          </cell>
          <cell r="BG31">
            <v>13</v>
          </cell>
          <cell r="BH31">
            <v>6</v>
          </cell>
          <cell r="BI31">
            <v>5</v>
          </cell>
          <cell r="BJ31">
            <v>8</v>
          </cell>
          <cell r="BN31">
            <v>42</v>
          </cell>
          <cell r="BO31">
            <v>28</v>
          </cell>
          <cell r="BQ31">
            <v>1</v>
          </cell>
          <cell r="BR31">
            <v>1</v>
          </cell>
          <cell r="BS31">
            <v>48</v>
          </cell>
          <cell r="BT31">
            <v>6</v>
          </cell>
          <cell r="BV31">
            <v>17</v>
          </cell>
          <cell r="BW31">
            <v>65</v>
          </cell>
          <cell r="BX31">
            <v>6</v>
          </cell>
          <cell r="BY31">
            <v>50</v>
          </cell>
          <cell r="CA31">
            <v>2</v>
          </cell>
          <cell r="CC31">
            <v>4</v>
          </cell>
          <cell r="CD31">
            <v>30</v>
          </cell>
          <cell r="CE31">
            <v>9</v>
          </cell>
          <cell r="CF31">
            <v>7</v>
          </cell>
          <cell r="CG31">
            <v>1</v>
          </cell>
          <cell r="CH31">
            <v>5</v>
          </cell>
          <cell r="CI31">
            <v>38</v>
          </cell>
          <cell r="CJ31">
            <v>99</v>
          </cell>
          <cell r="CK31">
            <v>30</v>
          </cell>
          <cell r="CL31">
            <v>19</v>
          </cell>
          <cell r="CM31">
            <v>10</v>
          </cell>
          <cell r="CN31">
            <v>58</v>
          </cell>
          <cell r="CO31">
            <v>19</v>
          </cell>
          <cell r="CP31">
            <v>62</v>
          </cell>
          <cell r="CQ31">
            <v>35</v>
          </cell>
          <cell r="CS31">
            <v>27</v>
          </cell>
          <cell r="CT31">
            <v>3</v>
          </cell>
          <cell r="CX31">
            <v>3</v>
          </cell>
          <cell r="CY31">
            <v>8</v>
          </cell>
          <cell r="DD31">
            <v>2</v>
          </cell>
          <cell r="DJ31">
            <v>27</v>
          </cell>
          <cell r="DK31">
            <v>9</v>
          </cell>
          <cell r="DL31">
            <v>27</v>
          </cell>
          <cell r="DM31">
            <v>4</v>
          </cell>
          <cell r="DN31">
            <v>3</v>
          </cell>
          <cell r="DO31">
            <v>32</v>
          </cell>
          <cell r="DP31">
            <v>63</v>
          </cell>
          <cell r="DQ31">
            <v>5</v>
          </cell>
          <cell r="DU31">
            <v>15</v>
          </cell>
          <cell r="DW31">
            <v>20</v>
          </cell>
          <cell r="DX31">
            <v>7</v>
          </cell>
          <cell r="DY31">
            <v>10</v>
          </cell>
          <cell r="DZ31">
            <v>2</v>
          </cell>
          <cell r="EA31">
            <v>45</v>
          </cell>
          <cell r="EB31">
            <v>2</v>
          </cell>
          <cell r="EC31">
            <v>1</v>
          </cell>
          <cell r="ED31">
            <v>1</v>
          </cell>
          <cell r="EE31">
            <v>11</v>
          </cell>
          <cell r="EF31">
            <v>22</v>
          </cell>
          <cell r="EG31">
            <v>19</v>
          </cell>
          <cell r="EH31">
            <v>91</v>
          </cell>
          <cell r="EJ31">
            <v>27</v>
          </cell>
          <cell r="EK31">
            <v>8</v>
          </cell>
          <cell r="EL31">
            <v>30</v>
          </cell>
          <cell r="EM31">
            <v>13</v>
          </cell>
          <cell r="EN31">
            <v>25</v>
          </cell>
          <cell r="EO31">
            <v>34</v>
          </cell>
        </row>
        <row r="32">
          <cell r="A32" t="str">
            <v>28</v>
          </cell>
          <cell r="C32">
            <v>52</v>
          </cell>
          <cell r="F32">
            <v>20</v>
          </cell>
          <cell r="G32">
            <v>2</v>
          </cell>
          <cell r="H32">
            <v>7</v>
          </cell>
          <cell r="I32">
            <v>5</v>
          </cell>
          <cell r="K32">
            <v>4</v>
          </cell>
          <cell r="L32">
            <v>5</v>
          </cell>
          <cell r="M32">
            <v>4</v>
          </cell>
          <cell r="O32">
            <v>11</v>
          </cell>
          <cell r="P32">
            <v>3</v>
          </cell>
          <cell r="T32">
            <v>5</v>
          </cell>
          <cell r="V32">
            <v>5</v>
          </cell>
          <cell r="W32">
            <v>2</v>
          </cell>
          <cell r="X32">
            <v>9</v>
          </cell>
          <cell r="Z32">
            <v>8</v>
          </cell>
          <cell r="AA32">
            <v>9</v>
          </cell>
          <cell r="AC32">
            <v>7</v>
          </cell>
          <cell r="AF32">
            <v>1</v>
          </cell>
          <cell r="AH32">
            <v>9</v>
          </cell>
          <cell r="AJ32">
            <v>3</v>
          </cell>
          <cell r="AK32">
            <v>8</v>
          </cell>
          <cell r="AM32">
            <v>52</v>
          </cell>
          <cell r="AQ32">
            <v>10</v>
          </cell>
          <cell r="AS32">
            <v>7</v>
          </cell>
          <cell r="AT32">
            <v>2</v>
          </cell>
          <cell r="AU32">
            <v>15</v>
          </cell>
          <cell r="AV32">
            <v>27</v>
          </cell>
          <cell r="BB32">
            <v>2</v>
          </cell>
          <cell r="BC32">
            <v>5</v>
          </cell>
          <cell r="BD32">
            <v>5</v>
          </cell>
          <cell r="BE32">
            <v>41</v>
          </cell>
          <cell r="BF32">
            <v>29</v>
          </cell>
          <cell r="BI32">
            <v>7</v>
          </cell>
          <cell r="BJ32">
            <v>9</v>
          </cell>
          <cell r="BN32">
            <v>21</v>
          </cell>
          <cell r="BO32">
            <v>4</v>
          </cell>
          <cell r="BQ32">
            <v>1</v>
          </cell>
          <cell r="BS32">
            <v>39</v>
          </cell>
          <cell r="BV32">
            <v>18</v>
          </cell>
          <cell r="BW32">
            <v>19</v>
          </cell>
          <cell r="BY32">
            <v>10</v>
          </cell>
          <cell r="CC32">
            <v>3</v>
          </cell>
          <cell r="CD32">
            <v>18</v>
          </cell>
          <cell r="CH32">
            <v>2</v>
          </cell>
          <cell r="CI32">
            <v>8</v>
          </cell>
          <cell r="CJ32">
            <v>58</v>
          </cell>
          <cell r="CK32">
            <v>35</v>
          </cell>
          <cell r="CN32">
            <v>32</v>
          </cell>
          <cell r="CO32">
            <v>8</v>
          </cell>
          <cell r="CP32">
            <v>16</v>
          </cell>
          <cell r="CQ32">
            <v>2</v>
          </cell>
          <cell r="CT32">
            <v>3</v>
          </cell>
          <cell r="CX32">
            <v>4</v>
          </cell>
          <cell r="CY32">
            <v>3</v>
          </cell>
          <cell r="DF32">
            <v>2</v>
          </cell>
          <cell r="DJ32">
            <v>8</v>
          </cell>
          <cell r="DK32">
            <v>2</v>
          </cell>
          <cell r="DL32">
            <v>22</v>
          </cell>
          <cell r="DM32">
            <v>2</v>
          </cell>
          <cell r="DO32">
            <v>11</v>
          </cell>
          <cell r="DP32">
            <v>22</v>
          </cell>
          <cell r="DU32">
            <v>12</v>
          </cell>
          <cell r="DW32">
            <v>19</v>
          </cell>
          <cell r="DX32">
            <v>1</v>
          </cell>
          <cell r="DY32">
            <v>2</v>
          </cell>
          <cell r="DZ32">
            <v>1</v>
          </cell>
          <cell r="EA32">
            <v>27</v>
          </cell>
          <cell r="ED32">
            <v>1</v>
          </cell>
          <cell r="EE32">
            <v>6</v>
          </cell>
          <cell r="EH32">
            <v>21</v>
          </cell>
          <cell r="EK32">
            <v>17</v>
          </cell>
          <cell r="EL32">
            <v>8</v>
          </cell>
          <cell r="EM32">
            <v>3</v>
          </cell>
          <cell r="EN32">
            <v>1</v>
          </cell>
          <cell r="EO32">
            <v>6</v>
          </cell>
        </row>
        <row r="33">
          <cell r="A33" t="str">
            <v>29</v>
          </cell>
          <cell r="C33">
            <v>9</v>
          </cell>
          <cell r="O33">
            <v>13</v>
          </cell>
          <cell r="X33">
            <v>9</v>
          </cell>
          <cell r="Z33">
            <v>4</v>
          </cell>
          <cell r="AA33">
            <v>7</v>
          </cell>
          <cell r="AB33">
            <v>1</v>
          </cell>
          <cell r="AC33">
            <v>22</v>
          </cell>
          <cell r="AG33">
            <v>1</v>
          </cell>
          <cell r="AJ33">
            <v>3</v>
          </cell>
          <cell r="AK33">
            <v>1</v>
          </cell>
          <cell r="AM33">
            <v>10</v>
          </cell>
          <cell r="AQ33">
            <v>7</v>
          </cell>
          <cell r="AV33">
            <v>1</v>
          </cell>
          <cell r="BE33">
            <v>2</v>
          </cell>
          <cell r="BF33">
            <v>16</v>
          </cell>
          <cell r="BJ33">
            <v>1</v>
          </cell>
          <cell r="BS33">
            <v>5</v>
          </cell>
          <cell r="BV33">
            <v>5</v>
          </cell>
          <cell r="BW33">
            <v>8</v>
          </cell>
          <cell r="BY33">
            <v>7</v>
          </cell>
          <cell r="CJ33">
            <v>22</v>
          </cell>
          <cell r="CK33">
            <v>20</v>
          </cell>
          <cell r="CN33">
            <v>25</v>
          </cell>
          <cell r="CQ33">
            <v>1</v>
          </cell>
          <cell r="CX33">
            <v>1</v>
          </cell>
          <cell r="EA33">
            <v>18</v>
          </cell>
          <cell r="EH33">
            <v>3</v>
          </cell>
          <cell r="EL33">
            <v>9</v>
          </cell>
        </row>
        <row r="34">
          <cell r="A34" t="str">
            <v>30</v>
          </cell>
          <cell r="C34">
            <v>34</v>
          </cell>
          <cell r="D34">
            <v>1</v>
          </cell>
          <cell r="F34">
            <v>4</v>
          </cell>
          <cell r="G34">
            <v>7</v>
          </cell>
          <cell r="L34">
            <v>9</v>
          </cell>
          <cell r="O34">
            <v>17</v>
          </cell>
          <cell r="T34">
            <v>11</v>
          </cell>
          <cell r="U34">
            <v>1</v>
          </cell>
          <cell r="V34">
            <v>1</v>
          </cell>
          <cell r="W34">
            <v>3</v>
          </cell>
          <cell r="X34">
            <v>9</v>
          </cell>
          <cell r="Z34">
            <v>4</v>
          </cell>
          <cell r="AH34">
            <v>8</v>
          </cell>
          <cell r="AJ34">
            <v>1</v>
          </cell>
          <cell r="AK34">
            <v>2</v>
          </cell>
          <cell r="AM34">
            <v>7</v>
          </cell>
          <cell r="AT34">
            <v>1</v>
          </cell>
          <cell r="AV34">
            <v>32</v>
          </cell>
          <cell r="BB34">
            <v>8</v>
          </cell>
          <cell r="BD34">
            <v>8</v>
          </cell>
          <cell r="BE34">
            <v>17</v>
          </cell>
          <cell r="BF34">
            <v>26</v>
          </cell>
          <cell r="BO34">
            <v>1</v>
          </cell>
          <cell r="BW34">
            <v>3</v>
          </cell>
          <cell r="BY34">
            <v>9</v>
          </cell>
          <cell r="CA34">
            <v>1</v>
          </cell>
          <cell r="CD34">
            <v>2</v>
          </cell>
          <cell r="CJ34">
            <v>35</v>
          </cell>
          <cell r="CK34">
            <v>4</v>
          </cell>
          <cell r="CN34">
            <v>42</v>
          </cell>
          <cell r="CO34">
            <v>1</v>
          </cell>
          <cell r="CP34">
            <v>15</v>
          </cell>
          <cell r="CQ34">
            <v>4</v>
          </cell>
          <cell r="CX34">
            <v>2</v>
          </cell>
          <cell r="DK34">
            <v>2</v>
          </cell>
          <cell r="DL34">
            <v>1</v>
          </cell>
          <cell r="DO34">
            <v>8</v>
          </cell>
          <cell r="DP34">
            <v>18</v>
          </cell>
          <cell r="DW34">
            <v>6</v>
          </cell>
          <cell r="DY34">
            <v>4</v>
          </cell>
          <cell r="EA34">
            <v>2</v>
          </cell>
          <cell r="EH34">
            <v>9</v>
          </cell>
          <cell r="EM34">
            <v>7</v>
          </cell>
          <cell r="EO34">
            <v>3</v>
          </cell>
        </row>
        <row r="35">
          <cell r="A35" t="str">
            <v>31</v>
          </cell>
          <cell r="C35">
            <v>50</v>
          </cell>
          <cell r="D35">
            <v>1</v>
          </cell>
          <cell r="G35">
            <v>6</v>
          </cell>
          <cell r="H35">
            <v>6</v>
          </cell>
          <cell r="I35">
            <v>8</v>
          </cell>
          <cell r="J35">
            <v>2</v>
          </cell>
          <cell r="L35">
            <v>7</v>
          </cell>
          <cell r="O35">
            <v>20</v>
          </cell>
          <cell r="R35">
            <v>4</v>
          </cell>
          <cell r="T35">
            <v>14</v>
          </cell>
          <cell r="V35">
            <v>1</v>
          </cell>
          <cell r="W35">
            <v>3</v>
          </cell>
          <cell r="X35">
            <v>16</v>
          </cell>
          <cell r="Z35">
            <v>9</v>
          </cell>
          <cell r="AA35">
            <v>5</v>
          </cell>
          <cell r="AB35">
            <v>3</v>
          </cell>
          <cell r="AC35">
            <v>11</v>
          </cell>
          <cell r="AD35">
            <v>5</v>
          </cell>
          <cell r="AG35">
            <v>7</v>
          </cell>
          <cell r="AH35">
            <v>9</v>
          </cell>
          <cell r="AJ35">
            <v>1</v>
          </cell>
          <cell r="AK35">
            <v>4</v>
          </cell>
          <cell r="AM35">
            <v>21</v>
          </cell>
          <cell r="AQ35">
            <v>3</v>
          </cell>
          <cell r="AR35">
            <v>5</v>
          </cell>
          <cell r="AS35">
            <v>3</v>
          </cell>
          <cell r="AT35">
            <v>4</v>
          </cell>
          <cell r="AV35">
            <v>28</v>
          </cell>
          <cell r="AW35">
            <v>1</v>
          </cell>
          <cell r="AZ35">
            <v>4</v>
          </cell>
          <cell r="BB35">
            <v>5</v>
          </cell>
          <cell r="BD35">
            <v>4</v>
          </cell>
          <cell r="BE35">
            <v>38</v>
          </cell>
          <cell r="BF35">
            <v>25</v>
          </cell>
          <cell r="BI35">
            <v>3</v>
          </cell>
          <cell r="BJ35">
            <v>3</v>
          </cell>
          <cell r="BO35">
            <v>3</v>
          </cell>
          <cell r="BS35">
            <v>15</v>
          </cell>
          <cell r="BU35">
            <v>7</v>
          </cell>
          <cell r="BV35">
            <v>8</v>
          </cell>
          <cell r="BW35">
            <v>9</v>
          </cell>
          <cell r="BY35">
            <v>11</v>
          </cell>
          <cell r="CC35">
            <v>1</v>
          </cell>
          <cell r="CD35">
            <v>13</v>
          </cell>
          <cell r="CI35">
            <v>2</v>
          </cell>
          <cell r="CJ35">
            <v>61</v>
          </cell>
          <cell r="CK35">
            <v>27</v>
          </cell>
          <cell r="CN35">
            <v>37</v>
          </cell>
          <cell r="CO35">
            <v>6</v>
          </cell>
          <cell r="CP35">
            <v>4</v>
          </cell>
          <cell r="CQ35">
            <v>4</v>
          </cell>
          <cell r="CX35">
            <v>1</v>
          </cell>
          <cell r="CZ35">
            <v>4</v>
          </cell>
          <cell r="DJ35">
            <v>13</v>
          </cell>
          <cell r="DK35">
            <v>6</v>
          </cell>
          <cell r="DL35">
            <v>17</v>
          </cell>
          <cell r="DO35">
            <v>7</v>
          </cell>
          <cell r="DP35">
            <v>5</v>
          </cell>
          <cell r="DS35">
            <v>3</v>
          </cell>
          <cell r="DW35">
            <v>23</v>
          </cell>
          <cell r="DY35">
            <v>3</v>
          </cell>
          <cell r="EA35">
            <v>28</v>
          </cell>
          <cell r="EE35">
            <v>4</v>
          </cell>
          <cell r="EH35">
            <v>11</v>
          </cell>
          <cell r="EJ35">
            <v>1</v>
          </cell>
          <cell r="EL35">
            <v>11</v>
          </cell>
          <cell r="EN35">
            <v>1</v>
          </cell>
          <cell r="EO35">
            <v>1</v>
          </cell>
        </row>
        <row r="36">
          <cell r="A36" t="str">
            <v>32</v>
          </cell>
          <cell r="C36">
            <v>45</v>
          </cell>
          <cell r="D36">
            <v>6</v>
          </cell>
          <cell r="F36">
            <v>14</v>
          </cell>
          <cell r="G36">
            <v>9</v>
          </cell>
          <cell r="H36">
            <v>7</v>
          </cell>
          <cell r="I36">
            <v>11</v>
          </cell>
          <cell r="J36">
            <v>10</v>
          </cell>
          <cell r="L36">
            <v>12</v>
          </cell>
          <cell r="O36">
            <v>21</v>
          </cell>
          <cell r="R36">
            <v>3</v>
          </cell>
          <cell r="T36">
            <v>11</v>
          </cell>
          <cell r="V36">
            <v>3</v>
          </cell>
          <cell r="W36">
            <v>2</v>
          </cell>
          <cell r="X36">
            <v>12</v>
          </cell>
          <cell r="Z36">
            <v>9</v>
          </cell>
          <cell r="AA36">
            <v>4</v>
          </cell>
          <cell r="AB36">
            <v>2</v>
          </cell>
          <cell r="AC36">
            <v>11</v>
          </cell>
          <cell r="AD36">
            <v>6</v>
          </cell>
          <cell r="AG36">
            <v>2</v>
          </cell>
          <cell r="AH36">
            <v>17</v>
          </cell>
          <cell r="AJ36">
            <v>1</v>
          </cell>
          <cell r="AK36">
            <v>6</v>
          </cell>
          <cell r="AM36">
            <v>29</v>
          </cell>
          <cell r="AR36">
            <v>5</v>
          </cell>
          <cell r="AS36">
            <v>2</v>
          </cell>
          <cell r="AT36">
            <v>6</v>
          </cell>
          <cell r="AU36">
            <v>10</v>
          </cell>
          <cell r="AV36">
            <v>25</v>
          </cell>
          <cell r="AZ36">
            <v>6</v>
          </cell>
          <cell r="BB36">
            <v>14</v>
          </cell>
          <cell r="BD36">
            <v>6</v>
          </cell>
          <cell r="BE36">
            <v>23</v>
          </cell>
          <cell r="BF36">
            <v>25</v>
          </cell>
          <cell r="BJ36">
            <v>5</v>
          </cell>
          <cell r="BN36">
            <v>12</v>
          </cell>
          <cell r="BS36">
            <v>35</v>
          </cell>
          <cell r="BU36">
            <v>6</v>
          </cell>
          <cell r="BV36">
            <v>14</v>
          </cell>
          <cell r="BW36">
            <v>24</v>
          </cell>
          <cell r="BY36">
            <v>15</v>
          </cell>
          <cell r="CA36">
            <v>1</v>
          </cell>
          <cell r="CC36">
            <v>2</v>
          </cell>
          <cell r="CD36">
            <v>9</v>
          </cell>
          <cell r="CH36">
            <v>1</v>
          </cell>
          <cell r="CI36">
            <v>7</v>
          </cell>
          <cell r="CJ36">
            <v>63</v>
          </cell>
          <cell r="CK36">
            <v>18</v>
          </cell>
          <cell r="CN36">
            <v>35</v>
          </cell>
          <cell r="CO36">
            <v>10</v>
          </cell>
          <cell r="CP36">
            <v>7</v>
          </cell>
          <cell r="CQ36">
            <v>4</v>
          </cell>
          <cell r="CX36">
            <v>1</v>
          </cell>
          <cell r="CZ36">
            <v>10</v>
          </cell>
          <cell r="DJ36">
            <v>3</v>
          </cell>
          <cell r="DK36">
            <v>5</v>
          </cell>
          <cell r="DL36">
            <v>28</v>
          </cell>
          <cell r="DN36">
            <v>3</v>
          </cell>
          <cell r="DO36">
            <v>19</v>
          </cell>
          <cell r="DP36">
            <v>31</v>
          </cell>
          <cell r="DS36">
            <v>9</v>
          </cell>
          <cell r="DU36">
            <v>4</v>
          </cell>
          <cell r="DW36">
            <v>16</v>
          </cell>
          <cell r="DX36">
            <v>5</v>
          </cell>
          <cell r="DY36">
            <v>2</v>
          </cell>
          <cell r="EA36">
            <v>29</v>
          </cell>
          <cell r="EE36">
            <v>5</v>
          </cell>
          <cell r="EH36">
            <v>43</v>
          </cell>
          <cell r="EJ36">
            <v>10</v>
          </cell>
          <cell r="EL36">
            <v>7</v>
          </cell>
          <cell r="EN36">
            <v>3</v>
          </cell>
          <cell r="EO36">
            <v>20</v>
          </cell>
        </row>
        <row r="37">
          <cell r="A37" t="str">
            <v>33</v>
          </cell>
          <cell r="C37">
            <v>16</v>
          </cell>
          <cell r="F37">
            <v>14</v>
          </cell>
          <cell r="G37">
            <v>1</v>
          </cell>
          <cell r="H37">
            <v>1</v>
          </cell>
          <cell r="I37">
            <v>6</v>
          </cell>
          <cell r="K37">
            <v>1</v>
          </cell>
          <cell r="L37">
            <v>11</v>
          </cell>
          <cell r="O37">
            <v>18</v>
          </cell>
          <cell r="R37">
            <v>6</v>
          </cell>
          <cell r="V37">
            <v>6</v>
          </cell>
          <cell r="X37">
            <v>11</v>
          </cell>
          <cell r="Z37">
            <v>6</v>
          </cell>
          <cell r="AA37">
            <v>6</v>
          </cell>
          <cell r="AB37">
            <v>3</v>
          </cell>
          <cell r="AC37">
            <v>7</v>
          </cell>
          <cell r="AD37">
            <v>3</v>
          </cell>
          <cell r="AF37">
            <v>4</v>
          </cell>
          <cell r="AH37">
            <v>7</v>
          </cell>
          <cell r="AJ37">
            <v>4</v>
          </cell>
          <cell r="AK37">
            <v>6</v>
          </cell>
          <cell r="AM37">
            <v>10</v>
          </cell>
          <cell r="AQ37">
            <v>6</v>
          </cell>
          <cell r="AS37">
            <v>1</v>
          </cell>
          <cell r="AU37">
            <v>18</v>
          </cell>
          <cell r="AV37">
            <v>11</v>
          </cell>
          <cell r="AY37">
            <v>1</v>
          </cell>
          <cell r="AZ37">
            <v>11</v>
          </cell>
          <cell r="BB37">
            <v>12</v>
          </cell>
          <cell r="BC37">
            <v>4</v>
          </cell>
          <cell r="BD37">
            <v>1</v>
          </cell>
          <cell r="BE37">
            <v>34</v>
          </cell>
          <cell r="BF37">
            <v>23</v>
          </cell>
          <cell r="BI37">
            <v>6</v>
          </cell>
          <cell r="BN37">
            <v>12</v>
          </cell>
          <cell r="BO37">
            <v>1</v>
          </cell>
          <cell r="BQ37">
            <v>1</v>
          </cell>
          <cell r="BR37">
            <v>1</v>
          </cell>
          <cell r="BS37">
            <v>18</v>
          </cell>
          <cell r="BU37">
            <v>6</v>
          </cell>
          <cell r="BV37">
            <v>11</v>
          </cell>
          <cell r="BW37">
            <v>15</v>
          </cell>
          <cell r="BX37">
            <v>1</v>
          </cell>
          <cell r="CD37">
            <v>9</v>
          </cell>
          <cell r="CJ37">
            <v>24</v>
          </cell>
          <cell r="CK37">
            <v>3</v>
          </cell>
          <cell r="CN37">
            <v>22</v>
          </cell>
          <cell r="CO37">
            <v>14</v>
          </cell>
          <cell r="CP37">
            <v>15</v>
          </cell>
          <cell r="CQ37">
            <v>6</v>
          </cell>
          <cell r="CT37">
            <v>1</v>
          </cell>
          <cell r="CX37">
            <v>1</v>
          </cell>
          <cell r="CY37">
            <v>11</v>
          </cell>
          <cell r="CZ37">
            <v>11</v>
          </cell>
          <cell r="DI37">
            <v>1</v>
          </cell>
          <cell r="DJ37">
            <v>4</v>
          </cell>
          <cell r="DK37">
            <v>2</v>
          </cell>
          <cell r="DO37">
            <v>2</v>
          </cell>
          <cell r="DP37">
            <v>14</v>
          </cell>
          <cell r="DS37">
            <v>1</v>
          </cell>
          <cell r="DU37">
            <v>7</v>
          </cell>
          <cell r="DV37">
            <v>6</v>
          </cell>
          <cell r="DW37">
            <v>9</v>
          </cell>
          <cell r="DX37">
            <v>5</v>
          </cell>
          <cell r="DY37">
            <v>11</v>
          </cell>
          <cell r="EA37">
            <v>8</v>
          </cell>
          <cell r="EB37">
            <v>1</v>
          </cell>
          <cell r="ED37">
            <v>5</v>
          </cell>
          <cell r="EE37">
            <v>7</v>
          </cell>
          <cell r="EH37">
            <v>12</v>
          </cell>
          <cell r="EJ37">
            <v>9</v>
          </cell>
          <cell r="EL37">
            <v>4</v>
          </cell>
          <cell r="EM37">
            <v>1</v>
          </cell>
          <cell r="EN37">
            <v>5</v>
          </cell>
          <cell r="EO37">
            <v>6</v>
          </cell>
        </row>
        <row r="38">
          <cell r="A38" t="str">
            <v>34</v>
          </cell>
          <cell r="C38">
            <v>6</v>
          </cell>
          <cell r="F38">
            <v>1</v>
          </cell>
          <cell r="L38">
            <v>1</v>
          </cell>
          <cell r="O38">
            <v>3</v>
          </cell>
          <cell r="Z38">
            <v>1</v>
          </cell>
          <cell r="AM38">
            <v>7</v>
          </cell>
          <cell r="AV38">
            <v>2</v>
          </cell>
          <cell r="BF38">
            <v>4</v>
          </cell>
          <cell r="BJ38">
            <v>1</v>
          </cell>
          <cell r="BS38">
            <v>4</v>
          </cell>
          <cell r="BY38">
            <v>8</v>
          </cell>
          <cell r="CD38">
            <v>1</v>
          </cell>
          <cell r="CJ38">
            <v>15</v>
          </cell>
          <cell r="CK38">
            <v>18</v>
          </cell>
          <cell r="CN38">
            <v>10</v>
          </cell>
          <cell r="CO38">
            <v>2</v>
          </cell>
          <cell r="CX38">
            <v>2</v>
          </cell>
          <cell r="DH38">
            <v>6</v>
          </cell>
          <cell r="DN38">
            <v>1</v>
          </cell>
          <cell r="EA38">
            <v>5</v>
          </cell>
          <cell r="EH38">
            <v>17</v>
          </cell>
          <cell r="EO38">
            <v>5</v>
          </cell>
        </row>
        <row r="39">
          <cell r="A39" t="str">
            <v>35</v>
          </cell>
          <cell r="C39">
            <v>20</v>
          </cell>
          <cell r="F39">
            <v>2</v>
          </cell>
          <cell r="H39">
            <v>2</v>
          </cell>
          <cell r="J39">
            <v>3</v>
          </cell>
          <cell r="L39">
            <v>3</v>
          </cell>
          <cell r="O39">
            <v>3</v>
          </cell>
          <cell r="R39">
            <v>5</v>
          </cell>
          <cell r="T39">
            <v>12</v>
          </cell>
          <cell r="V39">
            <v>1</v>
          </cell>
          <cell r="X39">
            <v>1</v>
          </cell>
          <cell r="Z39">
            <v>6</v>
          </cell>
          <cell r="AA39">
            <v>4</v>
          </cell>
          <cell r="AC39">
            <v>13</v>
          </cell>
          <cell r="AG39">
            <v>1</v>
          </cell>
          <cell r="AH39">
            <v>1</v>
          </cell>
          <cell r="AM39">
            <v>12</v>
          </cell>
          <cell r="AR39">
            <v>3</v>
          </cell>
          <cell r="AS39">
            <v>4</v>
          </cell>
          <cell r="AU39">
            <v>2</v>
          </cell>
          <cell r="AV39">
            <v>4</v>
          </cell>
          <cell r="BB39">
            <v>4</v>
          </cell>
          <cell r="BD39">
            <v>1</v>
          </cell>
          <cell r="BE39">
            <v>23</v>
          </cell>
          <cell r="BF39">
            <v>12</v>
          </cell>
          <cell r="BJ39">
            <v>3</v>
          </cell>
          <cell r="BO39">
            <v>8</v>
          </cell>
          <cell r="BS39">
            <v>14</v>
          </cell>
          <cell r="BW39">
            <v>13</v>
          </cell>
          <cell r="BY39">
            <v>9</v>
          </cell>
          <cell r="CA39">
            <v>2</v>
          </cell>
          <cell r="CC39">
            <v>1</v>
          </cell>
          <cell r="CD39">
            <v>13</v>
          </cell>
          <cell r="CJ39">
            <v>30</v>
          </cell>
          <cell r="CK39">
            <v>17</v>
          </cell>
          <cell r="CN39">
            <v>15</v>
          </cell>
          <cell r="CO39">
            <v>5</v>
          </cell>
          <cell r="CQ39">
            <v>2</v>
          </cell>
          <cell r="CX39">
            <v>3</v>
          </cell>
          <cell r="DE39">
            <v>3</v>
          </cell>
          <cell r="DG39">
            <v>1</v>
          </cell>
          <cell r="DJ39">
            <v>3</v>
          </cell>
          <cell r="DK39">
            <v>1</v>
          </cell>
          <cell r="DL39">
            <v>8</v>
          </cell>
          <cell r="DO39">
            <v>2</v>
          </cell>
          <cell r="DP39">
            <v>14</v>
          </cell>
          <cell r="DW39">
            <v>2</v>
          </cell>
          <cell r="DY39">
            <v>6</v>
          </cell>
          <cell r="EA39">
            <v>15</v>
          </cell>
          <cell r="EE39">
            <v>2</v>
          </cell>
          <cell r="EH39">
            <v>16</v>
          </cell>
          <cell r="EO39">
            <v>2</v>
          </cell>
        </row>
        <row r="40">
          <cell r="A40" t="str">
            <v>36</v>
          </cell>
          <cell r="C40">
            <v>9</v>
          </cell>
          <cell r="F40">
            <v>4</v>
          </cell>
          <cell r="G40">
            <v>7</v>
          </cell>
          <cell r="H40">
            <v>3</v>
          </cell>
          <cell r="I40">
            <v>1</v>
          </cell>
          <cell r="J40">
            <v>4</v>
          </cell>
          <cell r="L40">
            <v>11</v>
          </cell>
          <cell r="O40">
            <v>20</v>
          </cell>
          <cell r="R40">
            <v>4</v>
          </cell>
          <cell r="T40">
            <v>2</v>
          </cell>
          <cell r="V40">
            <v>2</v>
          </cell>
          <cell r="X40">
            <v>7</v>
          </cell>
          <cell r="Z40">
            <v>1</v>
          </cell>
          <cell r="AA40">
            <v>7</v>
          </cell>
          <cell r="AC40">
            <v>1</v>
          </cell>
          <cell r="AG40">
            <v>1</v>
          </cell>
          <cell r="AH40">
            <v>13</v>
          </cell>
          <cell r="AM40">
            <v>7</v>
          </cell>
          <cell r="AR40">
            <v>1</v>
          </cell>
          <cell r="AS40">
            <v>1</v>
          </cell>
          <cell r="AT40">
            <v>2</v>
          </cell>
          <cell r="AU40">
            <v>3</v>
          </cell>
          <cell r="AV40">
            <v>11</v>
          </cell>
          <cell r="BD40">
            <v>3</v>
          </cell>
          <cell r="BE40">
            <v>13</v>
          </cell>
          <cell r="BF40">
            <v>13</v>
          </cell>
          <cell r="BS40">
            <v>18</v>
          </cell>
          <cell r="BW40">
            <v>2</v>
          </cell>
          <cell r="BY40">
            <v>3</v>
          </cell>
          <cell r="CD40">
            <v>3</v>
          </cell>
          <cell r="CJ40">
            <v>25</v>
          </cell>
          <cell r="CN40">
            <v>8</v>
          </cell>
          <cell r="CQ40">
            <v>3</v>
          </cell>
          <cell r="DJ40">
            <v>6</v>
          </cell>
          <cell r="DK40">
            <v>7</v>
          </cell>
          <cell r="DL40">
            <v>6</v>
          </cell>
          <cell r="DN40">
            <v>1</v>
          </cell>
          <cell r="DO40">
            <v>7</v>
          </cell>
          <cell r="DP40">
            <v>6</v>
          </cell>
          <cell r="DW40">
            <v>5</v>
          </cell>
          <cell r="EA40">
            <v>4</v>
          </cell>
          <cell r="EH40">
            <v>10</v>
          </cell>
          <cell r="EL40">
            <v>9</v>
          </cell>
          <cell r="EO40">
            <v>1</v>
          </cell>
        </row>
        <row r="41">
          <cell r="A41" t="str">
            <v>37</v>
          </cell>
          <cell r="C41">
            <v>5</v>
          </cell>
          <cell r="H41">
            <v>7</v>
          </cell>
          <cell r="O41">
            <v>2</v>
          </cell>
          <cell r="T41">
            <v>5</v>
          </cell>
          <cell r="AB41">
            <v>1</v>
          </cell>
          <cell r="AC41">
            <v>7</v>
          </cell>
          <cell r="AM41">
            <v>12</v>
          </cell>
          <cell r="AQ41">
            <v>1</v>
          </cell>
          <cell r="AR41">
            <v>6</v>
          </cell>
          <cell r="AV41">
            <v>11</v>
          </cell>
          <cell r="BD41">
            <v>7</v>
          </cell>
          <cell r="CD41">
            <v>2</v>
          </cell>
          <cell r="CJ41">
            <v>18</v>
          </cell>
          <cell r="CO41">
            <v>5</v>
          </cell>
          <cell r="CX41">
            <v>1</v>
          </cell>
          <cell r="DK41">
            <v>4</v>
          </cell>
          <cell r="DN41">
            <v>1</v>
          </cell>
          <cell r="DO41">
            <v>1</v>
          </cell>
          <cell r="DW41">
            <v>1</v>
          </cell>
          <cell r="EE41">
            <v>8</v>
          </cell>
          <cell r="EH41">
            <v>11</v>
          </cell>
          <cell r="EO41">
            <v>5</v>
          </cell>
        </row>
        <row r="42">
          <cell r="A42" t="str">
            <v>60</v>
          </cell>
          <cell r="C42">
            <v>40</v>
          </cell>
          <cell r="D42">
            <v>6</v>
          </cell>
          <cell r="F42">
            <v>17</v>
          </cell>
          <cell r="G42">
            <v>10</v>
          </cell>
          <cell r="H42">
            <v>3</v>
          </cell>
          <cell r="I42">
            <v>21</v>
          </cell>
          <cell r="J42">
            <v>9</v>
          </cell>
          <cell r="K42">
            <v>21</v>
          </cell>
          <cell r="L42">
            <v>23</v>
          </cell>
          <cell r="M42">
            <v>6</v>
          </cell>
          <cell r="O42">
            <v>41</v>
          </cell>
          <cell r="R42">
            <v>7</v>
          </cell>
          <cell r="S42">
            <v>8</v>
          </cell>
          <cell r="T42">
            <v>15</v>
          </cell>
          <cell r="U42">
            <v>3</v>
          </cell>
          <cell r="V42">
            <v>10</v>
          </cell>
          <cell r="W42">
            <v>19</v>
          </cell>
          <cell r="X42">
            <v>13</v>
          </cell>
          <cell r="Z42">
            <v>19</v>
          </cell>
          <cell r="AA42">
            <v>20</v>
          </cell>
          <cell r="AC42">
            <v>14</v>
          </cell>
          <cell r="AE42">
            <v>13</v>
          </cell>
          <cell r="AF42">
            <v>22</v>
          </cell>
          <cell r="AG42">
            <v>3</v>
          </cell>
          <cell r="AH42">
            <v>24</v>
          </cell>
          <cell r="AK42">
            <v>14</v>
          </cell>
          <cell r="AM42">
            <v>43</v>
          </cell>
          <cell r="AQ42">
            <v>23</v>
          </cell>
          <cell r="AR42">
            <v>9</v>
          </cell>
          <cell r="AS42">
            <v>16</v>
          </cell>
          <cell r="AT42">
            <v>15</v>
          </cell>
          <cell r="AU42">
            <v>18</v>
          </cell>
          <cell r="AV42">
            <v>36</v>
          </cell>
          <cell r="AY42">
            <v>12</v>
          </cell>
          <cell r="BB42">
            <v>19</v>
          </cell>
          <cell r="BD42">
            <v>1</v>
          </cell>
          <cell r="BE42">
            <v>83</v>
          </cell>
          <cell r="BF42">
            <v>41</v>
          </cell>
          <cell r="BI42">
            <v>23</v>
          </cell>
          <cell r="BN42">
            <v>59</v>
          </cell>
          <cell r="BO42">
            <v>18</v>
          </cell>
          <cell r="BQ42">
            <v>12</v>
          </cell>
          <cell r="BS42">
            <v>26</v>
          </cell>
          <cell r="BV42">
            <v>18</v>
          </cell>
          <cell r="BW42">
            <v>30</v>
          </cell>
          <cell r="BX42">
            <v>34</v>
          </cell>
          <cell r="BY42">
            <v>2</v>
          </cell>
          <cell r="CA42">
            <v>1</v>
          </cell>
          <cell r="CD42">
            <v>33</v>
          </cell>
          <cell r="CJ42">
            <v>46</v>
          </cell>
          <cell r="CK42">
            <v>4</v>
          </cell>
          <cell r="CL42">
            <v>1</v>
          </cell>
          <cell r="CM42">
            <v>7</v>
          </cell>
          <cell r="CN42">
            <v>12</v>
          </cell>
          <cell r="CO42">
            <v>7</v>
          </cell>
          <cell r="CP42">
            <v>10</v>
          </cell>
          <cell r="CQ42">
            <v>19</v>
          </cell>
          <cell r="CT42">
            <v>4</v>
          </cell>
          <cell r="CY42">
            <v>102</v>
          </cell>
          <cell r="DF42">
            <v>15</v>
          </cell>
          <cell r="DJ42">
            <v>9</v>
          </cell>
          <cell r="DK42">
            <v>3</v>
          </cell>
          <cell r="DL42">
            <v>35</v>
          </cell>
          <cell r="DM42">
            <v>13</v>
          </cell>
          <cell r="DN42">
            <v>1</v>
          </cell>
          <cell r="DO42">
            <v>33</v>
          </cell>
          <cell r="DP42">
            <v>20</v>
          </cell>
          <cell r="DU42">
            <v>21</v>
          </cell>
          <cell r="DV42">
            <v>4</v>
          </cell>
          <cell r="DW42">
            <v>3</v>
          </cell>
          <cell r="DX42">
            <v>12</v>
          </cell>
          <cell r="DY42">
            <v>2</v>
          </cell>
          <cell r="DZ42">
            <v>6</v>
          </cell>
          <cell r="EA42">
            <v>24</v>
          </cell>
          <cell r="EB42">
            <v>23</v>
          </cell>
          <cell r="ED42">
            <v>9</v>
          </cell>
          <cell r="EE42">
            <v>5</v>
          </cell>
          <cell r="EG42">
            <v>6</v>
          </cell>
          <cell r="EH42">
            <v>60</v>
          </cell>
          <cell r="EJ42">
            <v>12</v>
          </cell>
          <cell r="EK42">
            <v>22</v>
          </cell>
          <cell r="EL42">
            <v>9</v>
          </cell>
          <cell r="EM42">
            <v>11</v>
          </cell>
          <cell r="EN42">
            <v>33</v>
          </cell>
          <cell r="EO42">
            <v>9</v>
          </cell>
        </row>
        <row r="43">
          <cell r="A43" t="str">
            <v>61</v>
          </cell>
          <cell r="C43">
            <v>28</v>
          </cell>
          <cell r="D43">
            <v>8</v>
          </cell>
          <cell r="E43">
            <v>2</v>
          </cell>
          <cell r="F43">
            <v>26</v>
          </cell>
          <cell r="G43">
            <v>14</v>
          </cell>
          <cell r="H43">
            <v>2</v>
          </cell>
          <cell r="I43">
            <v>12</v>
          </cell>
          <cell r="J43">
            <v>3</v>
          </cell>
          <cell r="K43">
            <v>11</v>
          </cell>
          <cell r="L43">
            <v>11</v>
          </cell>
          <cell r="M43">
            <v>8</v>
          </cell>
          <cell r="O43">
            <v>25</v>
          </cell>
          <cell r="R43">
            <v>6</v>
          </cell>
          <cell r="S43">
            <v>8</v>
          </cell>
          <cell r="T43">
            <v>12</v>
          </cell>
          <cell r="U43">
            <v>3</v>
          </cell>
          <cell r="V43">
            <v>15</v>
          </cell>
          <cell r="W43">
            <v>6</v>
          </cell>
          <cell r="X43">
            <v>20</v>
          </cell>
          <cell r="Y43">
            <v>12</v>
          </cell>
          <cell r="Z43">
            <v>18</v>
          </cell>
          <cell r="AA43">
            <v>16</v>
          </cell>
          <cell r="AB43">
            <v>6</v>
          </cell>
          <cell r="AC43">
            <v>12</v>
          </cell>
          <cell r="AE43">
            <v>5</v>
          </cell>
          <cell r="AF43">
            <v>14</v>
          </cell>
          <cell r="AG43">
            <v>3</v>
          </cell>
          <cell r="AH43">
            <v>17</v>
          </cell>
          <cell r="AJ43">
            <v>4</v>
          </cell>
          <cell r="AK43">
            <v>19</v>
          </cell>
          <cell r="AL43">
            <v>1</v>
          </cell>
          <cell r="AM43">
            <v>23</v>
          </cell>
          <cell r="AN43">
            <v>1</v>
          </cell>
          <cell r="AQ43">
            <v>29</v>
          </cell>
          <cell r="AR43">
            <v>5</v>
          </cell>
          <cell r="AS43">
            <v>5</v>
          </cell>
          <cell r="AT43">
            <v>11</v>
          </cell>
          <cell r="AU43">
            <v>5</v>
          </cell>
          <cell r="AV43">
            <v>18</v>
          </cell>
          <cell r="AY43">
            <v>14</v>
          </cell>
          <cell r="BB43">
            <v>9</v>
          </cell>
          <cell r="BD43">
            <v>17</v>
          </cell>
          <cell r="BE43">
            <v>86</v>
          </cell>
          <cell r="BF43">
            <v>18</v>
          </cell>
          <cell r="BG43">
            <v>2</v>
          </cell>
          <cell r="BI43">
            <v>4</v>
          </cell>
          <cell r="BJ43">
            <v>1</v>
          </cell>
          <cell r="BN43">
            <v>34</v>
          </cell>
          <cell r="BO43">
            <v>4</v>
          </cell>
          <cell r="BQ43">
            <v>9</v>
          </cell>
          <cell r="BS43">
            <v>17</v>
          </cell>
          <cell r="BV43">
            <v>30</v>
          </cell>
          <cell r="BW43">
            <v>23</v>
          </cell>
          <cell r="BX43">
            <v>12</v>
          </cell>
          <cell r="BY43">
            <v>25</v>
          </cell>
          <cell r="CA43">
            <v>1</v>
          </cell>
          <cell r="CB43">
            <v>1</v>
          </cell>
          <cell r="CD43">
            <v>35</v>
          </cell>
          <cell r="CJ43">
            <v>13</v>
          </cell>
          <cell r="CK43">
            <v>1</v>
          </cell>
          <cell r="CL43">
            <v>7</v>
          </cell>
          <cell r="CM43">
            <v>1</v>
          </cell>
          <cell r="CN43">
            <v>19</v>
          </cell>
          <cell r="CO43">
            <v>26</v>
          </cell>
          <cell r="CP43">
            <v>18</v>
          </cell>
          <cell r="CQ43">
            <v>8</v>
          </cell>
          <cell r="CT43">
            <v>2</v>
          </cell>
          <cell r="CX43">
            <v>1</v>
          </cell>
          <cell r="CY43">
            <v>15</v>
          </cell>
          <cell r="DF43">
            <v>6</v>
          </cell>
          <cell r="DJ43">
            <v>4</v>
          </cell>
          <cell r="DK43">
            <v>7</v>
          </cell>
          <cell r="DL43">
            <v>21</v>
          </cell>
          <cell r="DM43">
            <v>1</v>
          </cell>
          <cell r="DO43">
            <v>28</v>
          </cell>
          <cell r="DP43">
            <v>27</v>
          </cell>
          <cell r="DU43">
            <v>9</v>
          </cell>
          <cell r="DV43">
            <v>4</v>
          </cell>
          <cell r="DW43">
            <v>9</v>
          </cell>
          <cell r="DX43">
            <v>6</v>
          </cell>
          <cell r="DY43">
            <v>18</v>
          </cell>
          <cell r="DZ43">
            <v>1</v>
          </cell>
          <cell r="EA43">
            <v>18</v>
          </cell>
          <cell r="EB43">
            <v>3</v>
          </cell>
          <cell r="ED43">
            <v>11</v>
          </cell>
          <cell r="EE43">
            <v>22</v>
          </cell>
          <cell r="EF43">
            <v>4</v>
          </cell>
          <cell r="EG43">
            <v>6</v>
          </cell>
          <cell r="EH43">
            <v>29</v>
          </cell>
          <cell r="EJ43">
            <v>9</v>
          </cell>
          <cell r="EK43">
            <v>10</v>
          </cell>
          <cell r="EL43">
            <v>8</v>
          </cell>
          <cell r="EM43">
            <v>12</v>
          </cell>
          <cell r="EN43">
            <v>30</v>
          </cell>
          <cell r="EO43">
            <v>10</v>
          </cell>
        </row>
        <row r="44">
          <cell r="A44" t="str">
            <v>62</v>
          </cell>
          <cell r="C44">
            <v>40</v>
          </cell>
          <cell r="D44">
            <v>5</v>
          </cell>
          <cell r="F44">
            <v>11</v>
          </cell>
          <cell r="G44">
            <v>4</v>
          </cell>
          <cell r="H44">
            <v>7</v>
          </cell>
          <cell r="I44">
            <v>3</v>
          </cell>
          <cell r="K44">
            <v>3</v>
          </cell>
          <cell r="L44">
            <v>11</v>
          </cell>
          <cell r="O44">
            <v>9</v>
          </cell>
          <cell r="R44">
            <v>6</v>
          </cell>
          <cell r="S44">
            <v>3</v>
          </cell>
          <cell r="T44">
            <v>1</v>
          </cell>
          <cell r="V44">
            <v>17</v>
          </cell>
          <cell r="W44">
            <v>1</v>
          </cell>
          <cell r="X44">
            <v>9</v>
          </cell>
          <cell r="Z44">
            <v>1</v>
          </cell>
          <cell r="AA44">
            <v>5</v>
          </cell>
          <cell r="AC44">
            <v>7</v>
          </cell>
          <cell r="AD44">
            <v>3</v>
          </cell>
          <cell r="AF44">
            <v>11</v>
          </cell>
          <cell r="AG44">
            <v>8</v>
          </cell>
          <cell r="AH44">
            <v>9</v>
          </cell>
          <cell r="AI44">
            <v>3</v>
          </cell>
          <cell r="AK44">
            <v>5</v>
          </cell>
          <cell r="AM44">
            <v>15</v>
          </cell>
          <cell r="AQ44">
            <v>15</v>
          </cell>
          <cell r="AR44">
            <v>4</v>
          </cell>
          <cell r="AS44">
            <v>4</v>
          </cell>
          <cell r="AT44">
            <v>1</v>
          </cell>
          <cell r="AV44">
            <v>10</v>
          </cell>
          <cell r="AY44">
            <v>3</v>
          </cell>
          <cell r="AZ44">
            <v>2</v>
          </cell>
          <cell r="BB44">
            <v>7</v>
          </cell>
          <cell r="BD44">
            <v>5</v>
          </cell>
          <cell r="BE44">
            <v>62</v>
          </cell>
          <cell r="BF44">
            <v>16</v>
          </cell>
          <cell r="BI44">
            <v>2</v>
          </cell>
          <cell r="BN44">
            <v>26</v>
          </cell>
          <cell r="BO44">
            <v>6</v>
          </cell>
          <cell r="BS44">
            <v>9</v>
          </cell>
          <cell r="BU44">
            <v>3</v>
          </cell>
          <cell r="BV44">
            <v>7</v>
          </cell>
          <cell r="BW44">
            <v>31</v>
          </cell>
          <cell r="BX44">
            <v>1</v>
          </cell>
          <cell r="CD44">
            <v>21</v>
          </cell>
          <cell r="CJ44">
            <v>5</v>
          </cell>
          <cell r="CK44">
            <v>2</v>
          </cell>
          <cell r="CL44">
            <v>1</v>
          </cell>
          <cell r="CM44">
            <v>7</v>
          </cell>
          <cell r="CN44">
            <v>5</v>
          </cell>
          <cell r="CO44">
            <v>13</v>
          </cell>
          <cell r="CP44">
            <v>15</v>
          </cell>
          <cell r="CQ44">
            <v>13</v>
          </cell>
          <cell r="CT44">
            <v>10</v>
          </cell>
          <cell r="CY44">
            <v>2</v>
          </cell>
          <cell r="CZ44">
            <v>4</v>
          </cell>
          <cell r="DJ44">
            <v>26</v>
          </cell>
          <cell r="DK44">
            <v>5</v>
          </cell>
          <cell r="DL44">
            <v>15</v>
          </cell>
          <cell r="DM44">
            <v>9</v>
          </cell>
          <cell r="DO44">
            <v>11</v>
          </cell>
          <cell r="DP44">
            <v>9</v>
          </cell>
          <cell r="DS44">
            <v>3</v>
          </cell>
          <cell r="DV44">
            <v>5</v>
          </cell>
          <cell r="DW44">
            <v>16</v>
          </cell>
          <cell r="DX44">
            <v>12</v>
          </cell>
          <cell r="DY44">
            <v>1</v>
          </cell>
          <cell r="DZ44">
            <v>2</v>
          </cell>
          <cell r="EA44">
            <v>8</v>
          </cell>
          <cell r="EB44">
            <v>2</v>
          </cell>
          <cell r="EE44">
            <v>1</v>
          </cell>
          <cell r="EH44">
            <v>25</v>
          </cell>
          <cell r="EJ44">
            <v>31</v>
          </cell>
          <cell r="EK44">
            <v>11</v>
          </cell>
          <cell r="EL44">
            <v>1</v>
          </cell>
          <cell r="EN44">
            <v>9</v>
          </cell>
          <cell r="EO44">
            <v>1</v>
          </cell>
        </row>
        <row r="45">
          <cell r="A45" t="str">
            <v>63</v>
          </cell>
          <cell r="C45">
            <v>45</v>
          </cell>
          <cell r="D45">
            <v>7</v>
          </cell>
          <cell r="E45">
            <v>3</v>
          </cell>
          <cell r="F45">
            <v>8</v>
          </cell>
          <cell r="G45">
            <v>7</v>
          </cell>
          <cell r="H45">
            <v>9</v>
          </cell>
          <cell r="I45">
            <v>20</v>
          </cell>
          <cell r="K45">
            <v>8</v>
          </cell>
          <cell r="L45">
            <v>19</v>
          </cell>
          <cell r="M45">
            <v>5</v>
          </cell>
          <cell r="O45">
            <v>27</v>
          </cell>
          <cell r="R45">
            <v>14</v>
          </cell>
          <cell r="S45">
            <v>1</v>
          </cell>
          <cell r="T45">
            <v>24</v>
          </cell>
          <cell r="U45">
            <v>9</v>
          </cell>
          <cell r="V45">
            <v>2</v>
          </cell>
          <cell r="W45">
            <v>9</v>
          </cell>
          <cell r="X45">
            <v>18</v>
          </cell>
          <cell r="Y45">
            <v>7</v>
          </cell>
          <cell r="Z45">
            <v>12</v>
          </cell>
          <cell r="AA45">
            <v>15</v>
          </cell>
          <cell r="AB45">
            <v>5</v>
          </cell>
          <cell r="AC45">
            <v>22</v>
          </cell>
          <cell r="AE45">
            <v>1</v>
          </cell>
          <cell r="AF45">
            <v>7</v>
          </cell>
          <cell r="AH45">
            <v>6</v>
          </cell>
          <cell r="AJ45">
            <v>5</v>
          </cell>
          <cell r="AK45">
            <v>2</v>
          </cell>
          <cell r="AM45">
            <v>30</v>
          </cell>
          <cell r="AN45">
            <v>2</v>
          </cell>
          <cell r="AQ45">
            <v>31</v>
          </cell>
          <cell r="AR45">
            <v>3</v>
          </cell>
          <cell r="AS45">
            <v>1</v>
          </cell>
          <cell r="AT45">
            <v>18</v>
          </cell>
          <cell r="AU45">
            <v>4</v>
          </cell>
          <cell r="AV45">
            <v>53</v>
          </cell>
          <cell r="AY45">
            <v>9</v>
          </cell>
          <cell r="BB45">
            <v>25</v>
          </cell>
          <cell r="BD45">
            <v>13</v>
          </cell>
          <cell r="BE45">
            <v>40</v>
          </cell>
          <cell r="BF45">
            <v>30</v>
          </cell>
          <cell r="BI45">
            <v>11</v>
          </cell>
          <cell r="BN45">
            <v>29</v>
          </cell>
          <cell r="BO45">
            <v>4</v>
          </cell>
          <cell r="BS45">
            <v>41</v>
          </cell>
          <cell r="BV45">
            <v>1</v>
          </cell>
          <cell r="BW45">
            <v>36</v>
          </cell>
          <cell r="BY45">
            <v>14</v>
          </cell>
          <cell r="CA45">
            <v>1</v>
          </cell>
          <cell r="CD45">
            <v>10</v>
          </cell>
          <cell r="CJ45">
            <v>34</v>
          </cell>
          <cell r="CK45">
            <v>3</v>
          </cell>
          <cell r="CM45">
            <v>8</v>
          </cell>
          <cell r="CN45">
            <v>56</v>
          </cell>
          <cell r="CO45">
            <v>10</v>
          </cell>
          <cell r="CP45">
            <v>11</v>
          </cell>
          <cell r="CQ45">
            <v>14</v>
          </cell>
          <cell r="CY45">
            <v>9</v>
          </cell>
          <cell r="DJ45">
            <v>10</v>
          </cell>
          <cell r="DK45">
            <v>6</v>
          </cell>
          <cell r="DL45">
            <v>20</v>
          </cell>
          <cell r="DO45">
            <v>8</v>
          </cell>
          <cell r="DP45">
            <v>26</v>
          </cell>
          <cell r="DU45">
            <v>8</v>
          </cell>
          <cell r="DW45">
            <v>16</v>
          </cell>
          <cell r="DY45">
            <v>27</v>
          </cell>
          <cell r="DZ45">
            <v>1</v>
          </cell>
          <cell r="EA45">
            <v>27</v>
          </cell>
          <cell r="EB45">
            <v>5</v>
          </cell>
          <cell r="ED45">
            <v>1</v>
          </cell>
          <cell r="EE45">
            <v>6</v>
          </cell>
          <cell r="EF45">
            <v>1</v>
          </cell>
          <cell r="EG45">
            <v>4</v>
          </cell>
          <cell r="EH45">
            <v>57</v>
          </cell>
          <cell r="EJ45">
            <v>17</v>
          </cell>
          <cell r="EK45">
            <v>7</v>
          </cell>
          <cell r="EL45">
            <v>22</v>
          </cell>
          <cell r="EM45">
            <v>1</v>
          </cell>
          <cell r="EN45">
            <v>22</v>
          </cell>
          <cell r="EO45">
            <v>6</v>
          </cell>
        </row>
        <row r="46">
          <cell r="A46" t="str">
            <v>64</v>
          </cell>
          <cell r="C46">
            <v>32</v>
          </cell>
          <cell r="F46">
            <v>11</v>
          </cell>
          <cell r="G46">
            <v>10</v>
          </cell>
          <cell r="H46">
            <v>7</v>
          </cell>
          <cell r="I46">
            <v>3</v>
          </cell>
          <cell r="L46">
            <v>7</v>
          </cell>
          <cell r="O46">
            <v>29</v>
          </cell>
          <cell r="R46">
            <v>16</v>
          </cell>
          <cell r="T46">
            <v>27</v>
          </cell>
          <cell r="V46">
            <v>2</v>
          </cell>
          <cell r="W46">
            <v>2</v>
          </cell>
          <cell r="X46">
            <v>21</v>
          </cell>
          <cell r="Z46">
            <v>11</v>
          </cell>
          <cell r="AA46">
            <v>1</v>
          </cell>
          <cell r="AB46">
            <v>13</v>
          </cell>
          <cell r="AC46">
            <v>7</v>
          </cell>
          <cell r="AF46">
            <v>8</v>
          </cell>
          <cell r="AG46">
            <v>8</v>
          </cell>
          <cell r="AH46">
            <v>14</v>
          </cell>
          <cell r="AI46">
            <v>6</v>
          </cell>
          <cell r="AK46">
            <v>6</v>
          </cell>
          <cell r="AM46">
            <v>25</v>
          </cell>
          <cell r="AQ46">
            <v>1</v>
          </cell>
          <cell r="AR46">
            <v>9</v>
          </cell>
          <cell r="AS46">
            <v>13</v>
          </cell>
          <cell r="AT46">
            <v>1</v>
          </cell>
          <cell r="AU46">
            <v>7</v>
          </cell>
          <cell r="AV46">
            <v>30</v>
          </cell>
          <cell r="AW46">
            <v>4</v>
          </cell>
          <cell r="BB46">
            <v>11</v>
          </cell>
          <cell r="BD46">
            <v>7</v>
          </cell>
          <cell r="BE46">
            <v>31</v>
          </cell>
          <cell r="BF46">
            <v>36</v>
          </cell>
          <cell r="BJ46">
            <v>5</v>
          </cell>
          <cell r="BN46">
            <v>7</v>
          </cell>
          <cell r="BR46">
            <v>2</v>
          </cell>
          <cell r="BS46">
            <v>27</v>
          </cell>
          <cell r="BU46">
            <v>2</v>
          </cell>
          <cell r="BV46">
            <v>2</v>
          </cell>
          <cell r="BW46">
            <v>11</v>
          </cell>
          <cell r="BY46">
            <v>14</v>
          </cell>
          <cell r="CC46">
            <v>2</v>
          </cell>
          <cell r="CD46">
            <v>9</v>
          </cell>
          <cell r="CI46">
            <v>5</v>
          </cell>
          <cell r="CJ46">
            <v>37</v>
          </cell>
          <cell r="CK46">
            <v>25</v>
          </cell>
          <cell r="CN46">
            <v>27</v>
          </cell>
          <cell r="CO46">
            <v>12</v>
          </cell>
          <cell r="CP46">
            <v>5</v>
          </cell>
          <cell r="CQ46">
            <v>7</v>
          </cell>
          <cell r="CR46">
            <v>2</v>
          </cell>
          <cell r="CX46">
            <v>2</v>
          </cell>
          <cell r="CZ46">
            <v>1</v>
          </cell>
          <cell r="DJ46">
            <v>2</v>
          </cell>
          <cell r="DK46">
            <v>2</v>
          </cell>
          <cell r="DL46">
            <v>5</v>
          </cell>
          <cell r="DN46">
            <v>2</v>
          </cell>
          <cell r="DO46">
            <v>21</v>
          </cell>
          <cell r="DP46">
            <v>21</v>
          </cell>
          <cell r="DW46">
            <v>19</v>
          </cell>
          <cell r="DY46">
            <v>3</v>
          </cell>
          <cell r="EA46">
            <v>26</v>
          </cell>
          <cell r="EE46">
            <v>4</v>
          </cell>
          <cell r="EH46">
            <v>38</v>
          </cell>
          <cell r="EJ46">
            <v>1</v>
          </cell>
          <cell r="EK46">
            <v>11</v>
          </cell>
          <cell r="EL46">
            <v>10</v>
          </cell>
          <cell r="EO46">
            <v>4</v>
          </cell>
        </row>
        <row r="47">
          <cell r="A47" t="str">
            <v>65</v>
          </cell>
          <cell r="C47">
            <v>45</v>
          </cell>
          <cell r="E47">
            <v>1</v>
          </cell>
          <cell r="F47">
            <v>3</v>
          </cell>
          <cell r="G47">
            <v>12</v>
          </cell>
          <cell r="H47">
            <v>2</v>
          </cell>
          <cell r="I47">
            <v>2</v>
          </cell>
          <cell r="J47">
            <v>4</v>
          </cell>
          <cell r="L47">
            <v>3</v>
          </cell>
          <cell r="O47">
            <v>28</v>
          </cell>
          <cell r="R47">
            <v>3</v>
          </cell>
          <cell r="T47">
            <v>7</v>
          </cell>
          <cell r="V47">
            <v>1</v>
          </cell>
          <cell r="W47">
            <v>2</v>
          </cell>
          <cell r="X47">
            <v>1</v>
          </cell>
          <cell r="Z47">
            <v>6</v>
          </cell>
          <cell r="AB47">
            <v>6</v>
          </cell>
          <cell r="AC47">
            <v>22</v>
          </cell>
          <cell r="AF47">
            <v>1</v>
          </cell>
          <cell r="AG47">
            <v>1</v>
          </cell>
          <cell r="AH47">
            <v>10</v>
          </cell>
          <cell r="AI47">
            <v>1</v>
          </cell>
          <cell r="AK47">
            <v>9</v>
          </cell>
          <cell r="AM47">
            <v>20</v>
          </cell>
          <cell r="AR47">
            <v>6</v>
          </cell>
          <cell r="AS47">
            <v>3</v>
          </cell>
          <cell r="AT47">
            <v>2</v>
          </cell>
          <cell r="AU47">
            <v>2</v>
          </cell>
          <cell r="AV47">
            <v>24</v>
          </cell>
          <cell r="AW47">
            <v>10</v>
          </cell>
          <cell r="BB47">
            <v>8</v>
          </cell>
          <cell r="BD47">
            <v>6</v>
          </cell>
          <cell r="BE47">
            <v>26</v>
          </cell>
          <cell r="BF47">
            <v>41</v>
          </cell>
          <cell r="BJ47">
            <v>5</v>
          </cell>
          <cell r="BN47">
            <v>3</v>
          </cell>
          <cell r="BR47">
            <v>2</v>
          </cell>
          <cell r="BS47">
            <v>19</v>
          </cell>
          <cell r="BV47">
            <v>3</v>
          </cell>
          <cell r="BW47">
            <v>9</v>
          </cell>
          <cell r="BY47">
            <v>1</v>
          </cell>
          <cell r="CA47">
            <v>1</v>
          </cell>
          <cell r="CD47">
            <v>6</v>
          </cell>
          <cell r="CI47">
            <v>18</v>
          </cell>
          <cell r="CJ47">
            <v>83</v>
          </cell>
          <cell r="CK47">
            <v>48</v>
          </cell>
          <cell r="CN47">
            <v>47</v>
          </cell>
          <cell r="CO47">
            <v>8</v>
          </cell>
          <cell r="CP47">
            <v>8</v>
          </cell>
          <cell r="CQ47">
            <v>2</v>
          </cell>
          <cell r="CX47">
            <v>6</v>
          </cell>
          <cell r="DJ47">
            <v>2</v>
          </cell>
          <cell r="DL47">
            <v>9</v>
          </cell>
          <cell r="DO47">
            <v>9</v>
          </cell>
          <cell r="DP47">
            <v>17</v>
          </cell>
          <cell r="DW47">
            <v>8</v>
          </cell>
          <cell r="DY47">
            <v>2</v>
          </cell>
          <cell r="EA47">
            <v>25</v>
          </cell>
          <cell r="EE47">
            <v>2</v>
          </cell>
          <cell r="EH47">
            <v>35</v>
          </cell>
          <cell r="EL47">
            <v>14</v>
          </cell>
          <cell r="EO47">
            <v>22</v>
          </cell>
        </row>
        <row r="48">
          <cell r="A48" t="str">
            <v>66</v>
          </cell>
          <cell r="C48">
            <v>11</v>
          </cell>
          <cell r="F48">
            <v>21</v>
          </cell>
          <cell r="G48">
            <v>6</v>
          </cell>
          <cell r="I48">
            <v>3</v>
          </cell>
          <cell r="J48">
            <v>7</v>
          </cell>
          <cell r="L48">
            <v>10</v>
          </cell>
          <cell r="N48">
            <v>1</v>
          </cell>
          <cell r="O48">
            <v>26</v>
          </cell>
          <cell r="T48">
            <v>19</v>
          </cell>
          <cell r="V48">
            <v>1</v>
          </cell>
          <cell r="X48">
            <v>11</v>
          </cell>
          <cell r="Z48">
            <v>1</v>
          </cell>
          <cell r="AA48">
            <v>1</v>
          </cell>
          <cell r="AB48">
            <v>7</v>
          </cell>
          <cell r="AC48">
            <v>18</v>
          </cell>
          <cell r="AF48">
            <v>2</v>
          </cell>
          <cell r="AH48">
            <v>12</v>
          </cell>
          <cell r="AI48">
            <v>2</v>
          </cell>
          <cell r="AK48">
            <v>1</v>
          </cell>
          <cell r="AM48">
            <v>8</v>
          </cell>
          <cell r="AR48">
            <v>3</v>
          </cell>
          <cell r="AS48">
            <v>3</v>
          </cell>
          <cell r="AU48">
            <v>2</v>
          </cell>
          <cell r="AV48">
            <v>26</v>
          </cell>
          <cell r="AW48">
            <v>1</v>
          </cell>
          <cell r="BB48">
            <v>6</v>
          </cell>
          <cell r="BD48">
            <v>4</v>
          </cell>
          <cell r="BE48">
            <v>15</v>
          </cell>
          <cell r="BF48">
            <v>21</v>
          </cell>
          <cell r="BJ48">
            <v>1</v>
          </cell>
          <cell r="BN48">
            <v>2</v>
          </cell>
          <cell r="BR48">
            <v>1</v>
          </cell>
          <cell r="BS48">
            <v>17</v>
          </cell>
          <cell r="BV48">
            <v>3</v>
          </cell>
          <cell r="BW48">
            <v>15</v>
          </cell>
          <cell r="BY48">
            <v>20</v>
          </cell>
          <cell r="CC48">
            <v>1</v>
          </cell>
          <cell r="CD48">
            <v>6</v>
          </cell>
          <cell r="CI48">
            <v>3</v>
          </cell>
          <cell r="CJ48">
            <v>55</v>
          </cell>
          <cell r="CK48">
            <v>29</v>
          </cell>
          <cell r="CN48">
            <v>19</v>
          </cell>
          <cell r="CO48">
            <v>8</v>
          </cell>
          <cell r="CP48">
            <v>6</v>
          </cell>
          <cell r="CQ48">
            <v>1</v>
          </cell>
          <cell r="CX48">
            <v>1</v>
          </cell>
          <cell r="DJ48">
            <v>1</v>
          </cell>
          <cell r="DK48">
            <v>7</v>
          </cell>
          <cell r="DL48">
            <v>15</v>
          </cell>
          <cell r="DO48">
            <v>7</v>
          </cell>
          <cell r="DP48">
            <v>11</v>
          </cell>
          <cell r="DW48">
            <v>12</v>
          </cell>
          <cell r="DY48">
            <v>2</v>
          </cell>
          <cell r="EA48">
            <v>11</v>
          </cell>
          <cell r="EE48">
            <v>1</v>
          </cell>
          <cell r="EH48">
            <v>24</v>
          </cell>
          <cell r="EJ48">
            <v>2</v>
          </cell>
          <cell r="EL48">
            <v>19</v>
          </cell>
          <cell r="EO48">
            <v>2</v>
          </cell>
        </row>
        <row r="49">
          <cell r="A49" t="str">
            <v>67</v>
          </cell>
          <cell r="C49">
            <v>60</v>
          </cell>
          <cell r="E49">
            <v>1</v>
          </cell>
          <cell r="F49">
            <v>6</v>
          </cell>
          <cell r="G49">
            <v>6</v>
          </cell>
          <cell r="H49">
            <v>7</v>
          </cell>
          <cell r="I49">
            <v>2</v>
          </cell>
          <cell r="J49">
            <v>2</v>
          </cell>
          <cell r="L49">
            <v>9</v>
          </cell>
          <cell r="N49">
            <v>1</v>
          </cell>
          <cell r="O49">
            <v>15</v>
          </cell>
          <cell r="R49">
            <v>1</v>
          </cell>
          <cell r="T49">
            <v>10</v>
          </cell>
          <cell r="V49">
            <v>2</v>
          </cell>
          <cell r="X49">
            <v>6</v>
          </cell>
          <cell r="AA49">
            <v>4</v>
          </cell>
          <cell r="AC49">
            <v>7</v>
          </cell>
          <cell r="AG49">
            <v>6</v>
          </cell>
          <cell r="AH49">
            <v>8</v>
          </cell>
          <cell r="AK49">
            <v>1</v>
          </cell>
          <cell r="AM49">
            <v>6</v>
          </cell>
          <cell r="AR49">
            <v>6</v>
          </cell>
          <cell r="AS49">
            <v>7</v>
          </cell>
          <cell r="AT49">
            <v>3</v>
          </cell>
          <cell r="AU49">
            <v>4</v>
          </cell>
          <cell r="AV49">
            <v>16</v>
          </cell>
          <cell r="AW49">
            <v>1</v>
          </cell>
          <cell r="BB49">
            <v>4</v>
          </cell>
          <cell r="BD49">
            <v>4</v>
          </cell>
          <cell r="BE49">
            <v>17</v>
          </cell>
          <cell r="BF49">
            <v>51</v>
          </cell>
          <cell r="BJ49">
            <v>1</v>
          </cell>
          <cell r="BS49">
            <v>29</v>
          </cell>
          <cell r="BT49">
            <v>6</v>
          </cell>
          <cell r="BW49">
            <v>7</v>
          </cell>
          <cell r="BY49">
            <v>8</v>
          </cell>
          <cell r="CC49">
            <v>2</v>
          </cell>
          <cell r="CD49">
            <v>6</v>
          </cell>
          <cell r="CH49">
            <v>1</v>
          </cell>
          <cell r="CJ49">
            <v>36</v>
          </cell>
          <cell r="CK49">
            <v>7</v>
          </cell>
          <cell r="CN49">
            <v>18</v>
          </cell>
          <cell r="CO49">
            <v>7</v>
          </cell>
          <cell r="CQ49">
            <v>1</v>
          </cell>
          <cell r="DA49">
            <v>1</v>
          </cell>
          <cell r="DG49">
            <v>2</v>
          </cell>
          <cell r="DJ49">
            <v>10</v>
          </cell>
          <cell r="DK49">
            <v>10</v>
          </cell>
          <cell r="DL49">
            <v>8</v>
          </cell>
          <cell r="DN49">
            <v>1</v>
          </cell>
          <cell r="DO49">
            <v>2</v>
          </cell>
          <cell r="DP49">
            <v>19</v>
          </cell>
          <cell r="DW49">
            <v>9</v>
          </cell>
          <cell r="DY49">
            <v>2</v>
          </cell>
          <cell r="EA49">
            <v>7</v>
          </cell>
          <cell r="EE49">
            <v>4</v>
          </cell>
          <cell r="EG49">
            <v>1</v>
          </cell>
          <cell r="EH49">
            <v>26</v>
          </cell>
          <cell r="EL49">
            <v>9</v>
          </cell>
          <cell r="EO49">
            <v>1</v>
          </cell>
        </row>
        <row r="50">
          <cell r="A50" t="str">
            <v>68</v>
          </cell>
          <cell r="C50">
            <v>12</v>
          </cell>
          <cell r="E50">
            <v>1</v>
          </cell>
          <cell r="F50">
            <v>5</v>
          </cell>
          <cell r="G50">
            <v>8</v>
          </cell>
          <cell r="H50">
            <v>3</v>
          </cell>
          <cell r="I50">
            <v>3</v>
          </cell>
          <cell r="J50">
            <v>4</v>
          </cell>
          <cell r="L50">
            <v>4</v>
          </cell>
          <cell r="O50">
            <v>18</v>
          </cell>
          <cell r="T50">
            <v>7</v>
          </cell>
          <cell r="V50">
            <v>1</v>
          </cell>
          <cell r="X50">
            <v>15</v>
          </cell>
          <cell r="AB50">
            <v>2</v>
          </cell>
          <cell r="AC50">
            <v>5</v>
          </cell>
          <cell r="AG50">
            <v>3</v>
          </cell>
          <cell r="AH50">
            <v>18</v>
          </cell>
          <cell r="AI50">
            <v>2</v>
          </cell>
          <cell r="AR50">
            <v>3</v>
          </cell>
          <cell r="AS50">
            <v>3</v>
          </cell>
          <cell r="AT50">
            <v>4</v>
          </cell>
          <cell r="AU50">
            <v>2</v>
          </cell>
          <cell r="AV50">
            <v>15</v>
          </cell>
          <cell r="BD50">
            <v>1</v>
          </cell>
          <cell r="BE50">
            <v>44</v>
          </cell>
          <cell r="BF50">
            <v>4</v>
          </cell>
          <cell r="BJ50">
            <v>1</v>
          </cell>
          <cell r="BN50">
            <v>1</v>
          </cell>
          <cell r="BP50">
            <v>1</v>
          </cell>
          <cell r="BS50">
            <v>10</v>
          </cell>
          <cell r="BV50">
            <v>4</v>
          </cell>
          <cell r="BW50">
            <v>3</v>
          </cell>
          <cell r="BY50">
            <v>3</v>
          </cell>
          <cell r="CC50">
            <v>1</v>
          </cell>
          <cell r="CD50">
            <v>6</v>
          </cell>
          <cell r="CH50">
            <v>1</v>
          </cell>
          <cell r="CJ50">
            <v>33</v>
          </cell>
          <cell r="CK50">
            <v>9</v>
          </cell>
          <cell r="CN50">
            <v>3</v>
          </cell>
          <cell r="CO50">
            <v>2</v>
          </cell>
          <cell r="CP50">
            <v>2</v>
          </cell>
          <cell r="CQ50">
            <v>2</v>
          </cell>
          <cell r="CX50">
            <v>1</v>
          </cell>
          <cell r="DG50">
            <v>4</v>
          </cell>
          <cell r="DJ50">
            <v>2</v>
          </cell>
          <cell r="DK50">
            <v>5</v>
          </cell>
          <cell r="DL50">
            <v>3</v>
          </cell>
          <cell r="DO50">
            <v>10</v>
          </cell>
          <cell r="DP50">
            <v>10</v>
          </cell>
          <cell r="DY50">
            <v>6</v>
          </cell>
          <cell r="EA50">
            <v>3</v>
          </cell>
          <cell r="EH50">
            <v>11</v>
          </cell>
          <cell r="EJ50">
            <v>27</v>
          </cell>
          <cell r="EL50">
            <v>6</v>
          </cell>
        </row>
        <row r="51">
          <cell r="A51" t="str">
            <v>69</v>
          </cell>
          <cell r="C51">
            <v>34</v>
          </cell>
          <cell r="F51">
            <v>6</v>
          </cell>
          <cell r="G51">
            <v>3</v>
          </cell>
          <cell r="H51">
            <v>1</v>
          </cell>
          <cell r="I51">
            <v>4</v>
          </cell>
          <cell r="L51">
            <v>7</v>
          </cell>
          <cell r="O51">
            <v>19</v>
          </cell>
          <cell r="X51">
            <v>10</v>
          </cell>
          <cell r="AA51">
            <v>1</v>
          </cell>
          <cell r="AB51">
            <v>2</v>
          </cell>
          <cell r="AC51">
            <v>2</v>
          </cell>
          <cell r="AH51">
            <v>4</v>
          </cell>
          <cell r="AK51">
            <v>1</v>
          </cell>
          <cell r="AM51">
            <v>6</v>
          </cell>
          <cell r="AN51">
            <v>2</v>
          </cell>
          <cell r="AS51">
            <v>1</v>
          </cell>
          <cell r="AV51">
            <v>7</v>
          </cell>
          <cell r="AW51">
            <v>2</v>
          </cell>
          <cell r="BB51">
            <v>2</v>
          </cell>
          <cell r="BE51">
            <v>5</v>
          </cell>
          <cell r="BF51">
            <v>8</v>
          </cell>
          <cell r="BG51">
            <v>1</v>
          </cell>
          <cell r="BR51">
            <v>1</v>
          </cell>
          <cell r="BS51">
            <v>6</v>
          </cell>
          <cell r="BW51">
            <v>3</v>
          </cell>
          <cell r="BY51">
            <v>5</v>
          </cell>
          <cell r="CD51">
            <v>1</v>
          </cell>
          <cell r="CI51">
            <v>8</v>
          </cell>
          <cell r="CJ51">
            <v>27</v>
          </cell>
          <cell r="CK51">
            <v>6</v>
          </cell>
          <cell r="CL51">
            <v>2</v>
          </cell>
          <cell r="CM51">
            <v>7</v>
          </cell>
          <cell r="CN51">
            <v>12</v>
          </cell>
          <cell r="CO51">
            <v>1</v>
          </cell>
          <cell r="CP51">
            <v>10</v>
          </cell>
          <cell r="CR51">
            <v>1</v>
          </cell>
          <cell r="CX51">
            <v>1</v>
          </cell>
          <cell r="DL51">
            <v>3</v>
          </cell>
          <cell r="DO51">
            <v>2</v>
          </cell>
          <cell r="DP51">
            <v>9</v>
          </cell>
          <cell r="DW51">
            <v>11</v>
          </cell>
          <cell r="DY51">
            <v>3</v>
          </cell>
          <cell r="EA51">
            <v>15</v>
          </cell>
          <cell r="EG51">
            <v>5</v>
          </cell>
          <cell r="EH51">
            <v>10</v>
          </cell>
          <cell r="EL51">
            <v>9</v>
          </cell>
        </row>
        <row r="52">
          <cell r="A52" t="str">
            <v>70</v>
          </cell>
          <cell r="C52">
            <v>19</v>
          </cell>
          <cell r="F52">
            <v>13</v>
          </cell>
          <cell r="H52">
            <v>12</v>
          </cell>
          <cell r="I52">
            <v>16</v>
          </cell>
          <cell r="J52">
            <v>1</v>
          </cell>
          <cell r="L52">
            <v>5</v>
          </cell>
          <cell r="O52">
            <v>12</v>
          </cell>
          <cell r="P52">
            <v>3</v>
          </cell>
          <cell r="T52">
            <v>9</v>
          </cell>
          <cell r="V52">
            <v>1</v>
          </cell>
          <cell r="X52">
            <v>14</v>
          </cell>
          <cell r="Z52">
            <v>13</v>
          </cell>
          <cell r="AC52">
            <v>9</v>
          </cell>
          <cell r="AG52">
            <v>1</v>
          </cell>
          <cell r="AH52">
            <v>6</v>
          </cell>
          <cell r="AK52">
            <v>1</v>
          </cell>
          <cell r="AM52">
            <v>5</v>
          </cell>
          <cell r="AN52">
            <v>10</v>
          </cell>
          <cell r="AO52">
            <v>2</v>
          </cell>
          <cell r="AQ52">
            <v>1</v>
          </cell>
          <cell r="AR52">
            <v>8</v>
          </cell>
          <cell r="AT52">
            <v>2</v>
          </cell>
          <cell r="AV52">
            <v>11</v>
          </cell>
          <cell r="AX52">
            <v>19</v>
          </cell>
          <cell r="BB52">
            <v>4</v>
          </cell>
          <cell r="BD52">
            <v>4</v>
          </cell>
          <cell r="BE52">
            <v>15</v>
          </cell>
          <cell r="BF52">
            <v>9</v>
          </cell>
          <cell r="BG52">
            <v>12</v>
          </cell>
          <cell r="BJ52">
            <v>4</v>
          </cell>
          <cell r="BS52">
            <v>7</v>
          </cell>
          <cell r="BT52">
            <v>6</v>
          </cell>
          <cell r="BV52">
            <v>4</v>
          </cell>
          <cell r="BW52">
            <v>30</v>
          </cell>
          <cell r="BY52">
            <v>2</v>
          </cell>
          <cell r="CD52">
            <v>5</v>
          </cell>
          <cell r="CE52">
            <v>1</v>
          </cell>
          <cell r="CH52">
            <v>3</v>
          </cell>
          <cell r="CI52">
            <v>13</v>
          </cell>
          <cell r="CJ52">
            <v>1</v>
          </cell>
          <cell r="CK52">
            <v>1</v>
          </cell>
          <cell r="CL52">
            <v>23</v>
          </cell>
          <cell r="CM52">
            <v>15</v>
          </cell>
          <cell r="CN52">
            <v>2</v>
          </cell>
          <cell r="CO52">
            <v>20</v>
          </cell>
          <cell r="CP52">
            <v>11</v>
          </cell>
          <cell r="CQ52">
            <v>2</v>
          </cell>
          <cell r="CS52">
            <v>3</v>
          </cell>
          <cell r="DJ52">
            <v>3</v>
          </cell>
          <cell r="DL52">
            <v>4</v>
          </cell>
          <cell r="DO52">
            <v>4</v>
          </cell>
          <cell r="DQ52">
            <v>10</v>
          </cell>
          <cell r="DW52">
            <v>23</v>
          </cell>
          <cell r="DY52">
            <v>3</v>
          </cell>
          <cell r="EA52">
            <v>9</v>
          </cell>
          <cell r="EB52">
            <v>1</v>
          </cell>
          <cell r="EC52">
            <v>2</v>
          </cell>
          <cell r="EG52">
            <v>24</v>
          </cell>
          <cell r="EL52">
            <v>4</v>
          </cell>
          <cell r="EN52">
            <v>2</v>
          </cell>
          <cell r="EO52">
            <v>1</v>
          </cell>
        </row>
        <row r="53">
          <cell r="A53" t="str">
            <v>71</v>
          </cell>
          <cell r="C53">
            <v>23</v>
          </cell>
          <cell r="F53">
            <v>5</v>
          </cell>
          <cell r="G53">
            <v>3</v>
          </cell>
          <cell r="H53">
            <v>3</v>
          </cell>
          <cell r="I53">
            <v>5</v>
          </cell>
          <cell r="J53">
            <v>9</v>
          </cell>
          <cell r="L53">
            <v>9</v>
          </cell>
          <cell r="O53">
            <v>5</v>
          </cell>
          <cell r="P53">
            <v>33</v>
          </cell>
          <cell r="V53">
            <v>2</v>
          </cell>
          <cell r="X53">
            <v>2</v>
          </cell>
          <cell r="Z53">
            <v>4</v>
          </cell>
          <cell r="AA53">
            <v>3</v>
          </cell>
          <cell r="AB53">
            <v>1</v>
          </cell>
          <cell r="AC53">
            <v>8</v>
          </cell>
          <cell r="AF53">
            <v>5</v>
          </cell>
          <cell r="AG53">
            <v>3</v>
          </cell>
          <cell r="AH53">
            <v>12</v>
          </cell>
          <cell r="AK53">
            <v>4</v>
          </cell>
          <cell r="AM53">
            <v>1</v>
          </cell>
          <cell r="AN53">
            <v>14</v>
          </cell>
          <cell r="AO53">
            <v>12</v>
          </cell>
          <cell r="AR53">
            <v>3</v>
          </cell>
          <cell r="AT53">
            <v>6</v>
          </cell>
          <cell r="AU53">
            <v>3</v>
          </cell>
          <cell r="AV53">
            <v>1</v>
          </cell>
          <cell r="AW53">
            <v>1</v>
          </cell>
          <cell r="AX53">
            <v>29</v>
          </cell>
          <cell r="BB53">
            <v>2</v>
          </cell>
          <cell r="BE53">
            <v>36</v>
          </cell>
          <cell r="BF53">
            <v>4</v>
          </cell>
          <cell r="BG53">
            <v>10</v>
          </cell>
          <cell r="BH53">
            <v>15</v>
          </cell>
          <cell r="BL53">
            <v>5</v>
          </cell>
          <cell r="BM53">
            <v>3</v>
          </cell>
          <cell r="BN53">
            <v>1</v>
          </cell>
          <cell r="BO53">
            <v>4</v>
          </cell>
          <cell r="BR53">
            <v>1</v>
          </cell>
          <cell r="BS53">
            <v>2</v>
          </cell>
          <cell r="BT53">
            <v>7</v>
          </cell>
          <cell r="BV53">
            <v>6</v>
          </cell>
          <cell r="BW53">
            <v>9</v>
          </cell>
          <cell r="BY53">
            <v>20</v>
          </cell>
          <cell r="CA53">
            <v>1</v>
          </cell>
          <cell r="CB53">
            <v>1</v>
          </cell>
          <cell r="CD53">
            <v>3</v>
          </cell>
          <cell r="CE53">
            <v>4</v>
          </cell>
          <cell r="CF53">
            <v>5</v>
          </cell>
          <cell r="CG53">
            <v>12</v>
          </cell>
          <cell r="CH53">
            <v>15</v>
          </cell>
          <cell r="CI53">
            <v>7</v>
          </cell>
          <cell r="CJ53">
            <v>1</v>
          </cell>
          <cell r="CK53">
            <v>3</v>
          </cell>
          <cell r="CL53">
            <v>27</v>
          </cell>
          <cell r="CM53">
            <v>12</v>
          </cell>
          <cell r="CN53">
            <v>2</v>
          </cell>
          <cell r="CO53">
            <v>6</v>
          </cell>
          <cell r="CP53">
            <v>31</v>
          </cell>
          <cell r="CQ53">
            <v>4</v>
          </cell>
          <cell r="DD53">
            <v>1</v>
          </cell>
          <cell r="DG53">
            <v>2</v>
          </cell>
          <cell r="DK53">
            <v>2</v>
          </cell>
          <cell r="DL53">
            <v>10</v>
          </cell>
          <cell r="DO53">
            <v>15</v>
          </cell>
          <cell r="DP53">
            <v>10</v>
          </cell>
          <cell r="DQ53">
            <v>10</v>
          </cell>
          <cell r="DT53">
            <v>1</v>
          </cell>
          <cell r="DW53">
            <v>1</v>
          </cell>
          <cell r="DY53">
            <v>4</v>
          </cell>
          <cell r="EA53">
            <v>17</v>
          </cell>
          <cell r="EE53">
            <v>10</v>
          </cell>
          <cell r="EF53">
            <v>4</v>
          </cell>
          <cell r="EG53">
            <v>7</v>
          </cell>
          <cell r="EH53">
            <v>22</v>
          </cell>
          <cell r="EJ53">
            <v>1</v>
          </cell>
          <cell r="EK53">
            <v>1</v>
          </cell>
          <cell r="EL53">
            <v>9</v>
          </cell>
          <cell r="EM53">
            <v>2</v>
          </cell>
          <cell r="EN53">
            <v>9</v>
          </cell>
          <cell r="EO53">
            <v>4</v>
          </cell>
        </row>
        <row r="54">
          <cell r="A54" t="str">
            <v>72</v>
          </cell>
          <cell r="C54">
            <v>1</v>
          </cell>
          <cell r="F54">
            <v>2</v>
          </cell>
          <cell r="I54">
            <v>2</v>
          </cell>
          <cell r="K54">
            <v>1</v>
          </cell>
          <cell r="O54">
            <v>1</v>
          </cell>
          <cell r="T54">
            <v>2</v>
          </cell>
          <cell r="X54">
            <v>1</v>
          </cell>
          <cell r="AV54">
            <v>3</v>
          </cell>
          <cell r="BB54">
            <v>2</v>
          </cell>
          <cell r="BE54">
            <v>2</v>
          </cell>
          <cell r="BF54">
            <v>4</v>
          </cell>
          <cell r="BJ54">
            <v>1</v>
          </cell>
          <cell r="BN54">
            <v>1</v>
          </cell>
          <cell r="BS54">
            <v>1</v>
          </cell>
          <cell r="BW54">
            <v>1</v>
          </cell>
          <cell r="BY54">
            <v>2</v>
          </cell>
          <cell r="CD54">
            <v>1</v>
          </cell>
          <cell r="CE54">
            <v>2</v>
          </cell>
          <cell r="CH54">
            <v>1</v>
          </cell>
          <cell r="CI54">
            <v>2</v>
          </cell>
          <cell r="CJ54">
            <v>1</v>
          </cell>
          <cell r="CK54">
            <v>2</v>
          </cell>
          <cell r="CL54">
            <v>2</v>
          </cell>
          <cell r="CM54">
            <v>1</v>
          </cell>
          <cell r="CN54">
            <v>5</v>
          </cell>
          <cell r="CO54">
            <v>4</v>
          </cell>
          <cell r="CQ54">
            <v>1</v>
          </cell>
          <cell r="DI54">
            <v>1</v>
          </cell>
          <cell r="DP54">
            <v>1</v>
          </cell>
          <cell r="EA54">
            <v>4</v>
          </cell>
          <cell r="EE54">
            <v>1</v>
          </cell>
          <cell r="EL54">
            <v>1</v>
          </cell>
          <cell r="EM54">
            <v>1</v>
          </cell>
          <cell r="EO54">
            <v>1</v>
          </cell>
        </row>
        <row r="55">
          <cell r="A55" t="str">
            <v>73</v>
          </cell>
          <cell r="C55">
            <v>1</v>
          </cell>
          <cell r="H55">
            <v>2</v>
          </cell>
          <cell r="P55">
            <v>2</v>
          </cell>
          <cell r="T55">
            <v>4</v>
          </cell>
          <cell r="AG55">
            <v>3</v>
          </cell>
          <cell r="AR55">
            <v>2</v>
          </cell>
          <cell r="BT55">
            <v>3</v>
          </cell>
          <cell r="BY55">
            <v>1</v>
          </cell>
          <cell r="CH55">
            <v>1</v>
          </cell>
          <cell r="DJ55">
            <v>2</v>
          </cell>
          <cell r="DK55">
            <v>4</v>
          </cell>
          <cell r="DQ55">
            <v>3</v>
          </cell>
          <cell r="EG55">
            <v>4</v>
          </cell>
        </row>
        <row r="56">
          <cell r="A56" t="str">
            <v>74</v>
          </cell>
          <cell r="C56">
            <v>29</v>
          </cell>
          <cell r="E56">
            <v>3</v>
          </cell>
          <cell r="F56">
            <v>11</v>
          </cell>
          <cell r="H56">
            <v>8</v>
          </cell>
          <cell r="I56">
            <v>10</v>
          </cell>
          <cell r="J56">
            <v>5</v>
          </cell>
          <cell r="L56">
            <v>15</v>
          </cell>
          <cell r="O56">
            <v>15</v>
          </cell>
          <cell r="T56">
            <v>9</v>
          </cell>
          <cell r="W56">
            <v>2</v>
          </cell>
          <cell r="X56">
            <v>21</v>
          </cell>
          <cell r="Z56">
            <v>1</v>
          </cell>
          <cell r="AA56">
            <v>5</v>
          </cell>
          <cell r="AC56">
            <v>17</v>
          </cell>
          <cell r="AG56">
            <v>3</v>
          </cell>
          <cell r="AH56">
            <v>26</v>
          </cell>
          <cell r="AK56">
            <v>4</v>
          </cell>
          <cell r="AM56">
            <v>22</v>
          </cell>
          <cell r="AR56">
            <v>10</v>
          </cell>
          <cell r="AU56">
            <v>6</v>
          </cell>
          <cell r="AW56">
            <v>25</v>
          </cell>
          <cell r="BB56">
            <v>11</v>
          </cell>
          <cell r="BD56">
            <v>4</v>
          </cell>
          <cell r="BE56">
            <v>18</v>
          </cell>
          <cell r="BF56">
            <v>30</v>
          </cell>
          <cell r="BO56">
            <v>4</v>
          </cell>
          <cell r="BR56">
            <v>19</v>
          </cell>
          <cell r="BS56">
            <v>1</v>
          </cell>
          <cell r="BW56">
            <v>16</v>
          </cell>
          <cell r="BY56">
            <v>22</v>
          </cell>
          <cell r="CD56">
            <v>16</v>
          </cell>
          <cell r="CH56">
            <v>1</v>
          </cell>
          <cell r="CI56">
            <v>9</v>
          </cell>
          <cell r="CM56">
            <v>25</v>
          </cell>
          <cell r="CN56">
            <v>21</v>
          </cell>
          <cell r="CO56">
            <v>14</v>
          </cell>
          <cell r="CP56">
            <v>2</v>
          </cell>
          <cell r="CQ56">
            <v>1</v>
          </cell>
          <cell r="DJ56">
            <v>8</v>
          </cell>
          <cell r="DK56">
            <v>3</v>
          </cell>
          <cell r="DL56">
            <v>19</v>
          </cell>
          <cell r="DN56">
            <v>1</v>
          </cell>
          <cell r="DO56">
            <v>14</v>
          </cell>
          <cell r="DQ56">
            <v>25</v>
          </cell>
          <cell r="DR56">
            <v>1</v>
          </cell>
          <cell r="DW56">
            <v>17</v>
          </cell>
          <cell r="DY56">
            <v>6</v>
          </cell>
          <cell r="EA56">
            <v>14</v>
          </cell>
          <cell r="EE56">
            <v>12</v>
          </cell>
          <cell r="EG56">
            <v>2</v>
          </cell>
          <cell r="EH56">
            <v>25</v>
          </cell>
          <cell r="EN56">
            <v>6</v>
          </cell>
          <cell r="EO56">
            <v>4</v>
          </cell>
        </row>
        <row r="57">
          <cell r="A57" t="str">
            <v>76</v>
          </cell>
          <cell r="BE57">
            <v>4</v>
          </cell>
          <cell r="EA57">
            <v>9</v>
          </cell>
        </row>
        <row r="58">
          <cell r="A58" t="str">
            <v>77</v>
          </cell>
          <cell r="EA58">
            <v>7</v>
          </cell>
        </row>
        <row r="59">
          <cell r="A59" t="str">
            <v>85</v>
          </cell>
          <cell r="C59">
            <v>20</v>
          </cell>
          <cell r="F59">
            <v>7</v>
          </cell>
          <cell r="G59">
            <v>7</v>
          </cell>
          <cell r="L59">
            <v>7</v>
          </cell>
          <cell r="O59">
            <v>21</v>
          </cell>
          <cell r="T59">
            <v>1</v>
          </cell>
          <cell r="X59">
            <v>8</v>
          </cell>
          <cell r="AB59">
            <v>18</v>
          </cell>
          <cell r="AH59">
            <v>9</v>
          </cell>
          <cell r="AM59">
            <v>11</v>
          </cell>
          <cell r="AW59">
            <v>23</v>
          </cell>
          <cell r="BB59">
            <v>8</v>
          </cell>
          <cell r="BE59">
            <v>15</v>
          </cell>
          <cell r="BF59">
            <v>22</v>
          </cell>
          <cell r="BR59">
            <v>33</v>
          </cell>
          <cell r="BW59">
            <v>15</v>
          </cell>
          <cell r="CI59">
            <v>37</v>
          </cell>
          <cell r="CN59">
            <v>42</v>
          </cell>
          <cell r="CQ59">
            <v>1</v>
          </cell>
          <cell r="DL59">
            <v>4</v>
          </cell>
          <cell r="DO59">
            <v>8</v>
          </cell>
          <cell r="DP59">
            <v>9</v>
          </cell>
          <cell r="DW59">
            <v>10</v>
          </cell>
          <cell r="EA59">
            <v>19</v>
          </cell>
          <cell r="EH59">
            <v>11</v>
          </cell>
          <cell r="EL59">
            <v>14</v>
          </cell>
        </row>
        <row r="60">
          <cell r="A60" t="str">
            <v>86</v>
          </cell>
          <cell r="C60">
            <v>25</v>
          </cell>
          <cell r="F60">
            <v>7</v>
          </cell>
          <cell r="G60">
            <v>9</v>
          </cell>
          <cell r="L60">
            <v>8</v>
          </cell>
          <cell r="O60">
            <v>29</v>
          </cell>
          <cell r="X60">
            <v>14</v>
          </cell>
          <cell r="AB60">
            <v>20</v>
          </cell>
          <cell r="AH60">
            <v>8</v>
          </cell>
          <cell r="AK60">
            <v>1</v>
          </cell>
          <cell r="AM60">
            <v>12</v>
          </cell>
          <cell r="AV60">
            <v>1</v>
          </cell>
          <cell r="AW60">
            <v>25</v>
          </cell>
          <cell r="BB60">
            <v>10</v>
          </cell>
          <cell r="BD60">
            <v>2</v>
          </cell>
          <cell r="BE60">
            <v>20</v>
          </cell>
          <cell r="BF60">
            <v>25</v>
          </cell>
          <cell r="BR60">
            <v>36</v>
          </cell>
          <cell r="BW60">
            <v>13</v>
          </cell>
          <cell r="CI60">
            <v>47</v>
          </cell>
          <cell r="CN60">
            <v>40</v>
          </cell>
          <cell r="CP60">
            <v>2</v>
          </cell>
          <cell r="DL60">
            <v>11</v>
          </cell>
          <cell r="DO60">
            <v>14</v>
          </cell>
          <cell r="DP60">
            <v>14</v>
          </cell>
          <cell r="DW60">
            <v>11</v>
          </cell>
          <cell r="EA60">
            <v>19</v>
          </cell>
          <cell r="EH60">
            <v>18</v>
          </cell>
          <cell r="EL60">
            <v>13</v>
          </cell>
        </row>
        <row r="61">
          <cell r="A61" t="str">
            <v>87</v>
          </cell>
          <cell r="C61">
            <v>26</v>
          </cell>
          <cell r="F61">
            <v>11</v>
          </cell>
          <cell r="G61">
            <v>10</v>
          </cell>
          <cell r="L61">
            <v>5</v>
          </cell>
          <cell r="O61">
            <v>24</v>
          </cell>
          <cell r="X61">
            <v>9</v>
          </cell>
          <cell r="AB61">
            <v>12</v>
          </cell>
          <cell r="AH61">
            <v>8</v>
          </cell>
          <cell r="AM61">
            <v>12</v>
          </cell>
          <cell r="AV61">
            <v>1</v>
          </cell>
          <cell r="AW61">
            <v>34</v>
          </cell>
          <cell r="BB61">
            <v>8</v>
          </cell>
          <cell r="BE61">
            <v>14</v>
          </cell>
          <cell r="BF61">
            <v>19</v>
          </cell>
          <cell r="BR61">
            <v>31</v>
          </cell>
          <cell r="BW61">
            <v>11</v>
          </cell>
          <cell r="CI61">
            <v>43</v>
          </cell>
          <cell r="CN61">
            <v>41</v>
          </cell>
          <cell r="CO61">
            <v>1</v>
          </cell>
          <cell r="CQ61">
            <v>1</v>
          </cell>
          <cell r="DL61">
            <v>8</v>
          </cell>
          <cell r="DO61">
            <v>9</v>
          </cell>
          <cell r="DP61">
            <v>10</v>
          </cell>
          <cell r="DW61">
            <v>7</v>
          </cell>
          <cell r="EA61">
            <v>11</v>
          </cell>
          <cell r="EH61">
            <v>15</v>
          </cell>
          <cell r="EL61">
            <v>16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ouvables 2009"/>
      <sheetName val="Tab IDF pour calc indemn"/>
      <sheetName val="baseCNU au 17-9-2009 renseignée"/>
      <sheetName val="autoprom09"/>
      <sheetName val="Feuil9"/>
      <sheetName val="Autopromo tabwork"/>
      <sheetName val="Promos Nationales"/>
      <sheetName val="Tab"/>
      <sheetName val="Tab (2)"/>
      <sheetName val="promos2009 via BO"/>
      <sheetName val="Tab promo Nationales Mb CNU2009"/>
      <sheetName val="Sect 19 CNU 2009"/>
      <sheetName val="Feuil2"/>
      <sheetName val="Feuil5"/>
      <sheetName val="Feuil3"/>
      <sheetName val="Feuil6"/>
      <sheetName val="Feuil8"/>
      <sheetName val="Feuil4"/>
      <sheetName val="gesup2_0910aff"/>
      <sheetName val="grade echelon au 15-10-2009 (v "/>
      <sheetName val="Stat 2009 nation par section"/>
      <sheetName val="Stat 2009 local par section"/>
      <sheetName val="Tab section local-national 2009"/>
    </sheetNames>
    <sheetDataSet>
      <sheetData sheetId="0"/>
      <sheetData sheetId="1"/>
      <sheetData sheetId="2">
        <row r="2">
          <cell r="R2" t="str">
            <v>PORTIER</v>
          </cell>
        </row>
      </sheetData>
      <sheetData sheetId="3"/>
      <sheetData sheetId="4"/>
      <sheetData sheetId="5"/>
      <sheetData sheetId="6"/>
      <sheetData sheetId="7"/>
      <sheetData sheetId="8"/>
      <sheetData sheetId="9">
        <row r="1">
          <cell r="A1" t="str">
            <v>Numen</v>
          </cell>
          <cell r="B1" t="str">
            <v>Nom Etat Civil</v>
          </cell>
          <cell r="C1" t="str">
            <v>Prenom</v>
          </cell>
          <cell r="D1" t="str">
            <v>Date DＣut Affectation</v>
          </cell>
          <cell r="E1" t="str">
            <v>nb</v>
          </cell>
          <cell r="F1" t="str">
            <v>Type Avt classement</v>
          </cell>
          <cell r="G1" t="str">
            <v>Date Debut Classement</v>
          </cell>
          <cell r="H1" t="str">
            <v>Libelle Court grade</v>
          </cell>
          <cell r="I1" t="str">
            <v>Derniere section</v>
          </cell>
          <cell r="J1" t="str">
            <v>Libelle Etab Court</v>
          </cell>
          <cell r="K1" t="str">
            <v>Numero Etablissement</v>
          </cell>
          <cell r="L1" t="str">
            <v>Date Debut dernier Classement</v>
          </cell>
          <cell r="M1" t="str">
            <v>Code futur grade promu</v>
          </cell>
          <cell r="N1" t="str">
            <v>Date DＣut derni較e affectation</v>
          </cell>
        </row>
        <row r="2">
          <cell r="A2" t="str">
            <v>01E9203048MDQ</v>
          </cell>
          <cell r="B2" t="str">
            <v>VITTU</v>
          </cell>
          <cell r="C2" t="str">
            <v>Jean-Pierre</v>
          </cell>
          <cell r="D2">
            <v>38718</v>
          </cell>
          <cell r="E2">
            <v>1</v>
          </cell>
          <cell r="F2" t="str">
            <v>Local</v>
          </cell>
          <cell r="G2">
            <v>40057</v>
          </cell>
          <cell r="H2" t="str">
            <v>PR 1C</v>
          </cell>
          <cell r="I2">
            <v>22</v>
          </cell>
          <cell r="J2" t="str">
            <v>U. OrlＢns</v>
          </cell>
          <cell r="K2" t="str">
            <v>0450855K</v>
          </cell>
          <cell r="L2">
            <v>40057</v>
          </cell>
          <cell r="M2">
            <v>3002</v>
          </cell>
          <cell r="N2">
            <v>38718</v>
          </cell>
        </row>
        <row r="3">
          <cell r="A3" t="str">
            <v>01E9203317YRK</v>
          </cell>
          <cell r="B3" t="str">
            <v>PIERROT</v>
          </cell>
          <cell r="C3" t="str">
            <v>Alain</v>
          </cell>
          <cell r="D3">
            <v>38718</v>
          </cell>
          <cell r="E3">
            <v>1</v>
          </cell>
          <cell r="F3" t="str">
            <v>Local</v>
          </cell>
          <cell r="G3">
            <v>40057</v>
          </cell>
          <cell r="H3" t="str">
            <v>PR 1C</v>
          </cell>
          <cell r="I3">
            <v>70</v>
          </cell>
          <cell r="J3" t="str">
            <v>U. Paris-V</v>
          </cell>
          <cell r="K3" t="str">
            <v>0751721N</v>
          </cell>
          <cell r="L3">
            <v>40057</v>
          </cell>
          <cell r="M3">
            <v>3002</v>
          </cell>
          <cell r="N3">
            <v>38718</v>
          </cell>
        </row>
        <row r="4">
          <cell r="A4" t="str">
            <v>01E9205023LWW</v>
          </cell>
          <cell r="B4" t="str">
            <v>DEPECKER</v>
          </cell>
          <cell r="C4" t="str">
            <v>Loic</v>
          </cell>
          <cell r="D4">
            <v>38718</v>
          </cell>
          <cell r="E4">
            <v>1</v>
          </cell>
          <cell r="F4" t="str">
            <v>National</v>
          </cell>
          <cell r="G4">
            <v>40057</v>
          </cell>
          <cell r="H4" t="str">
            <v>PR 1C</v>
          </cell>
          <cell r="I4">
            <v>7</v>
          </cell>
          <cell r="J4" t="str">
            <v>U. Paris-III</v>
          </cell>
          <cell r="K4" t="str">
            <v>0751719L</v>
          </cell>
          <cell r="L4">
            <v>40057</v>
          </cell>
          <cell r="M4">
            <v>3002</v>
          </cell>
          <cell r="N4">
            <v>38718</v>
          </cell>
        </row>
        <row r="5">
          <cell r="A5" t="str">
            <v>01E9206305ANK</v>
          </cell>
          <cell r="B5" t="str">
            <v>BELISSA</v>
          </cell>
          <cell r="C5" t="str">
            <v>Marc</v>
          </cell>
          <cell r="D5">
            <v>38718</v>
          </cell>
          <cell r="E5">
            <v>1</v>
          </cell>
          <cell r="F5" t="str">
            <v>National</v>
          </cell>
          <cell r="G5">
            <v>40057</v>
          </cell>
          <cell r="H5" t="str">
            <v>MCF HC</v>
          </cell>
          <cell r="I5">
            <v>22</v>
          </cell>
          <cell r="J5" t="str">
            <v>U. Paris-X</v>
          </cell>
          <cell r="K5" t="str">
            <v>0921204J</v>
          </cell>
          <cell r="L5">
            <v>40057</v>
          </cell>
          <cell r="M5">
            <v>3013</v>
          </cell>
          <cell r="N5">
            <v>38718</v>
          </cell>
        </row>
        <row r="6">
          <cell r="A6" t="str">
            <v>01E9206795WIU</v>
          </cell>
          <cell r="B6" t="str">
            <v>RODITI</v>
          </cell>
          <cell r="C6" t="str">
            <v>Eric</v>
          </cell>
          <cell r="D6">
            <v>38749</v>
          </cell>
          <cell r="E6">
            <v>1</v>
          </cell>
          <cell r="F6" t="str">
            <v>National</v>
          </cell>
          <cell r="G6">
            <v>40057</v>
          </cell>
          <cell r="H6" t="str">
            <v>MCF HC</v>
          </cell>
          <cell r="I6">
            <v>70</v>
          </cell>
          <cell r="J6" t="str">
            <v>U. Paris-V</v>
          </cell>
          <cell r="K6" t="str">
            <v>0751721N</v>
          </cell>
          <cell r="L6">
            <v>40057</v>
          </cell>
          <cell r="M6">
            <v>3013</v>
          </cell>
          <cell r="N6">
            <v>38749</v>
          </cell>
        </row>
        <row r="7">
          <cell r="A7" t="str">
            <v>01E9215416QTY</v>
          </cell>
          <cell r="B7" t="str">
            <v>ROLLET</v>
          </cell>
          <cell r="C7" t="str">
            <v>Sylvie</v>
          </cell>
          <cell r="D7">
            <v>38718</v>
          </cell>
          <cell r="E7">
            <v>1</v>
          </cell>
          <cell r="F7" t="str">
            <v>National</v>
          </cell>
          <cell r="G7">
            <v>40057</v>
          </cell>
          <cell r="H7" t="str">
            <v>MCF HC</v>
          </cell>
          <cell r="I7">
            <v>18</v>
          </cell>
          <cell r="J7" t="str">
            <v>U. Paris-III</v>
          </cell>
          <cell r="K7" t="str">
            <v>0751719L</v>
          </cell>
          <cell r="L7">
            <v>40057</v>
          </cell>
          <cell r="M7">
            <v>3013</v>
          </cell>
          <cell r="N7">
            <v>38718</v>
          </cell>
        </row>
        <row r="8">
          <cell r="A8" t="str">
            <v>01E9215425ADF</v>
          </cell>
          <cell r="B8" t="str">
            <v>BARBE</v>
          </cell>
          <cell r="C8" t="str">
            <v>Francoise</v>
          </cell>
          <cell r="D8">
            <v>38718</v>
          </cell>
          <cell r="E8">
            <v>1</v>
          </cell>
          <cell r="F8" t="str">
            <v>Local</v>
          </cell>
          <cell r="G8">
            <v>40057</v>
          </cell>
          <cell r="H8" t="str">
            <v>MCF HC</v>
          </cell>
          <cell r="I8">
            <v>11</v>
          </cell>
          <cell r="J8" t="str">
            <v>U. Paris-VI</v>
          </cell>
          <cell r="K8" t="str">
            <v>0751722P</v>
          </cell>
          <cell r="L8">
            <v>40057</v>
          </cell>
          <cell r="M8">
            <v>3013</v>
          </cell>
          <cell r="N8">
            <v>38718</v>
          </cell>
        </row>
        <row r="9">
          <cell r="A9" t="str">
            <v>01E9216447YVW</v>
          </cell>
          <cell r="B9" t="str">
            <v>DUFOURCET</v>
          </cell>
          <cell r="C9" t="str">
            <v>Marie Bernadett</v>
          </cell>
          <cell r="D9">
            <v>38718</v>
          </cell>
          <cell r="E9">
            <v>1</v>
          </cell>
          <cell r="F9" t="str">
            <v>Local</v>
          </cell>
          <cell r="G9">
            <v>40057</v>
          </cell>
          <cell r="H9" t="str">
            <v>PR 1C</v>
          </cell>
          <cell r="I9">
            <v>18</v>
          </cell>
          <cell r="J9" t="str">
            <v>U. Bordeaux-III</v>
          </cell>
          <cell r="K9" t="str">
            <v>0331766R</v>
          </cell>
          <cell r="L9">
            <v>40057</v>
          </cell>
          <cell r="M9">
            <v>3002</v>
          </cell>
          <cell r="N9">
            <v>38718</v>
          </cell>
        </row>
        <row r="10">
          <cell r="A10" t="str">
            <v>01E9223557TJG</v>
          </cell>
          <cell r="B10" t="str">
            <v>WHYTE</v>
          </cell>
          <cell r="C10" t="str">
            <v>Philipp</v>
          </cell>
          <cell r="D10">
            <v>39326</v>
          </cell>
          <cell r="E10">
            <v>1</v>
          </cell>
          <cell r="F10" t="str">
            <v>Local</v>
          </cell>
          <cell r="G10">
            <v>40057</v>
          </cell>
          <cell r="H10" t="str">
            <v>PR 1C</v>
          </cell>
          <cell r="I10">
            <v>11</v>
          </cell>
          <cell r="J10" t="str">
            <v>U. Tours</v>
          </cell>
          <cell r="K10" t="str">
            <v>0370800U</v>
          </cell>
          <cell r="L10">
            <v>40057</v>
          </cell>
          <cell r="M10">
            <v>3002</v>
          </cell>
          <cell r="N10">
            <v>39326</v>
          </cell>
        </row>
        <row r="11">
          <cell r="A11" t="str">
            <v>01E9223571RBM</v>
          </cell>
          <cell r="B11" t="str">
            <v>ERNEST DIT ALBAN</v>
          </cell>
          <cell r="C11" t="str">
            <v>Daniel</v>
          </cell>
          <cell r="D11">
            <v>38718</v>
          </cell>
          <cell r="E11">
            <v>1</v>
          </cell>
          <cell r="F11" t="str">
            <v>Local</v>
          </cell>
          <cell r="G11">
            <v>40057</v>
          </cell>
          <cell r="H11" t="str">
            <v>MCF HC</v>
          </cell>
          <cell r="I11">
            <v>6</v>
          </cell>
          <cell r="J11" t="str">
            <v>U. Paris-V (IUT Av. Versailles)</v>
          </cell>
          <cell r="K11" t="str">
            <v>0754247J</v>
          </cell>
          <cell r="L11">
            <v>40057</v>
          </cell>
          <cell r="M11">
            <v>3013</v>
          </cell>
          <cell r="N11">
            <v>38718</v>
          </cell>
        </row>
        <row r="12">
          <cell r="A12" t="str">
            <v>01E9223600VFY</v>
          </cell>
          <cell r="B12" t="str">
            <v>BERARD</v>
          </cell>
          <cell r="C12" t="str">
            <v>Francois</v>
          </cell>
          <cell r="D12">
            <v>38718</v>
          </cell>
          <cell r="E12">
            <v>1</v>
          </cell>
          <cell r="F12" t="str">
            <v>National</v>
          </cell>
          <cell r="G12">
            <v>40057</v>
          </cell>
          <cell r="H12" t="str">
            <v>PR 1C</v>
          </cell>
          <cell r="I12">
            <v>8</v>
          </cell>
          <cell r="J12" t="str">
            <v>U. Lyon-III</v>
          </cell>
          <cell r="K12" t="str">
            <v>0692437Z</v>
          </cell>
          <cell r="L12">
            <v>40057</v>
          </cell>
          <cell r="M12">
            <v>3002</v>
          </cell>
          <cell r="N12">
            <v>38718</v>
          </cell>
        </row>
        <row r="13">
          <cell r="A13" t="str">
            <v>01E9223633GXP</v>
          </cell>
          <cell r="B13" t="str">
            <v>WORMS</v>
          </cell>
          <cell r="C13" t="str">
            <v>Frederic</v>
          </cell>
          <cell r="D13">
            <v>38718</v>
          </cell>
          <cell r="E13">
            <v>1</v>
          </cell>
          <cell r="F13" t="str">
            <v>National</v>
          </cell>
          <cell r="G13">
            <v>40057</v>
          </cell>
          <cell r="H13" t="str">
            <v>PR 1C</v>
          </cell>
          <cell r="I13">
            <v>17</v>
          </cell>
          <cell r="J13" t="str">
            <v>U. Lille-III</v>
          </cell>
          <cell r="K13" t="str">
            <v>0593561A</v>
          </cell>
          <cell r="L13">
            <v>40057</v>
          </cell>
          <cell r="M13">
            <v>3002</v>
          </cell>
          <cell r="N13">
            <v>38718</v>
          </cell>
        </row>
        <row r="14">
          <cell r="A14" t="str">
            <v>01E9223701LNF</v>
          </cell>
          <cell r="B14" t="str">
            <v>GUIGUES</v>
          </cell>
          <cell r="C14" t="str">
            <v>Suzanne</v>
          </cell>
          <cell r="D14">
            <v>40057</v>
          </cell>
          <cell r="E14">
            <v>1</v>
          </cell>
          <cell r="F14" t="str">
            <v>National</v>
          </cell>
          <cell r="G14">
            <v>40057</v>
          </cell>
          <cell r="H14" t="str">
            <v>PR 1C</v>
          </cell>
          <cell r="I14">
            <v>18</v>
          </cell>
          <cell r="J14" t="str">
            <v>U. Paris-VIII</v>
          </cell>
          <cell r="K14" t="str">
            <v>0931827F</v>
          </cell>
          <cell r="L14">
            <v>40057</v>
          </cell>
          <cell r="M14">
            <v>3002</v>
          </cell>
          <cell r="N14">
            <v>40057</v>
          </cell>
        </row>
        <row r="15">
          <cell r="A15" t="str">
            <v>01E9223747LGH</v>
          </cell>
          <cell r="B15" t="str">
            <v>MASSON</v>
          </cell>
          <cell r="C15" t="str">
            <v>Nicole</v>
          </cell>
          <cell r="D15">
            <v>38718</v>
          </cell>
          <cell r="E15">
            <v>1</v>
          </cell>
          <cell r="F15" t="str">
            <v>Local</v>
          </cell>
          <cell r="G15">
            <v>40057</v>
          </cell>
          <cell r="H15" t="str">
            <v>PR 1C</v>
          </cell>
          <cell r="I15">
            <v>9</v>
          </cell>
          <cell r="J15" t="str">
            <v>U. Poitiers</v>
          </cell>
          <cell r="K15" t="str">
            <v>0860856N</v>
          </cell>
          <cell r="L15">
            <v>40057</v>
          </cell>
          <cell r="M15">
            <v>3002</v>
          </cell>
          <cell r="N15">
            <v>38718</v>
          </cell>
        </row>
        <row r="16">
          <cell r="A16" t="str">
            <v>01E9223748SQB</v>
          </cell>
          <cell r="B16" t="str">
            <v>BREYSSE</v>
          </cell>
          <cell r="C16" t="str">
            <v>Laurence</v>
          </cell>
          <cell r="D16">
            <v>38718</v>
          </cell>
          <cell r="E16">
            <v>1</v>
          </cell>
          <cell r="F16" t="str">
            <v>National</v>
          </cell>
          <cell r="G16">
            <v>40057</v>
          </cell>
          <cell r="H16" t="str">
            <v>MCF HC</v>
          </cell>
          <cell r="I16">
            <v>14</v>
          </cell>
          <cell r="J16" t="str">
            <v>U. Paris-IV</v>
          </cell>
          <cell r="K16" t="str">
            <v>0751720M</v>
          </cell>
          <cell r="L16">
            <v>40057</v>
          </cell>
          <cell r="M16">
            <v>3013</v>
          </cell>
          <cell r="N16">
            <v>38718</v>
          </cell>
        </row>
        <row r="17">
          <cell r="A17" t="str">
            <v>01S0008074PSB</v>
          </cell>
          <cell r="B17" t="str">
            <v>BENSLAMA</v>
          </cell>
          <cell r="C17" t="str">
            <v>Fethi</v>
          </cell>
          <cell r="D17">
            <v>38718</v>
          </cell>
          <cell r="E17">
            <v>1</v>
          </cell>
          <cell r="F17" t="str">
            <v>Local</v>
          </cell>
          <cell r="G17">
            <v>40057</v>
          </cell>
          <cell r="H17" t="str">
            <v>PR 1C</v>
          </cell>
          <cell r="I17">
            <v>16</v>
          </cell>
          <cell r="J17" t="str">
            <v>U. Paris-VII</v>
          </cell>
          <cell r="K17" t="str">
            <v>0751723R</v>
          </cell>
          <cell r="L17">
            <v>40057</v>
          </cell>
          <cell r="M17">
            <v>3002</v>
          </cell>
          <cell r="N17">
            <v>38718</v>
          </cell>
        </row>
        <row r="18">
          <cell r="A18" t="str">
            <v>01S0008455URH</v>
          </cell>
          <cell r="B18" t="str">
            <v>HEURTIN</v>
          </cell>
          <cell r="C18" t="str">
            <v>Jean-Philippe</v>
          </cell>
          <cell r="D18">
            <v>39326</v>
          </cell>
          <cell r="E18">
            <v>1</v>
          </cell>
          <cell r="F18" t="str">
            <v>National</v>
          </cell>
          <cell r="G18">
            <v>40057</v>
          </cell>
          <cell r="H18" t="str">
            <v>PR 1C</v>
          </cell>
          <cell r="I18">
            <v>4</v>
          </cell>
          <cell r="J18" t="str">
            <v>U. Versailles-Saint-Quentin</v>
          </cell>
          <cell r="K18" t="str">
            <v>0781944P</v>
          </cell>
          <cell r="L18">
            <v>40057</v>
          </cell>
          <cell r="M18">
            <v>3002</v>
          </cell>
          <cell r="N18">
            <v>39326</v>
          </cell>
        </row>
        <row r="19">
          <cell r="A19" t="str">
            <v>01S0008688JBI</v>
          </cell>
          <cell r="B19" t="str">
            <v>MELLERAY</v>
          </cell>
          <cell r="C19" t="str">
            <v>Fabrice</v>
          </cell>
          <cell r="D19">
            <v>38718</v>
          </cell>
          <cell r="E19">
            <v>1</v>
          </cell>
          <cell r="F19" t="str">
            <v>National</v>
          </cell>
          <cell r="G19">
            <v>40057</v>
          </cell>
          <cell r="H19" t="str">
            <v>PR 1C</v>
          </cell>
          <cell r="I19">
            <v>2</v>
          </cell>
          <cell r="J19" t="str">
            <v>U. Bordeaux-IV</v>
          </cell>
          <cell r="K19" t="str">
            <v>0332929E</v>
          </cell>
          <cell r="L19">
            <v>40057</v>
          </cell>
          <cell r="M19">
            <v>3002</v>
          </cell>
          <cell r="N19">
            <v>38718</v>
          </cell>
        </row>
        <row r="20">
          <cell r="A20" t="str">
            <v>01S0009085NAP</v>
          </cell>
          <cell r="B20" t="str">
            <v>ANCEL</v>
          </cell>
          <cell r="C20" t="str">
            <v>Marie-Elodie</v>
          </cell>
          <cell r="D20">
            <v>38718</v>
          </cell>
          <cell r="E20">
            <v>1</v>
          </cell>
          <cell r="F20" t="str">
            <v>National</v>
          </cell>
          <cell r="G20">
            <v>40057</v>
          </cell>
          <cell r="H20" t="str">
            <v>PR 1C</v>
          </cell>
          <cell r="I20">
            <v>1</v>
          </cell>
          <cell r="J20" t="str">
            <v>U. Paris-XII</v>
          </cell>
          <cell r="K20" t="str">
            <v>0941111X</v>
          </cell>
          <cell r="L20">
            <v>40057</v>
          </cell>
          <cell r="M20">
            <v>3002</v>
          </cell>
          <cell r="N20">
            <v>38718</v>
          </cell>
        </row>
        <row r="21">
          <cell r="A21" t="str">
            <v>01S0009459IRE</v>
          </cell>
          <cell r="B21" t="str">
            <v>VERNY</v>
          </cell>
          <cell r="C21" t="str">
            <v>Edouard</v>
          </cell>
          <cell r="D21">
            <v>38718</v>
          </cell>
          <cell r="E21">
            <v>1</v>
          </cell>
          <cell r="F21" t="str">
            <v>Local</v>
          </cell>
          <cell r="G21">
            <v>40057</v>
          </cell>
          <cell r="H21" t="str">
            <v>PR 1C</v>
          </cell>
          <cell r="I21">
            <v>1</v>
          </cell>
          <cell r="J21" t="str">
            <v>U. Rennes-I</v>
          </cell>
          <cell r="K21" t="str">
            <v>0350936C</v>
          </cell>
          <cell r="L21">
            <v>40057</v>
          </cell>
          <cell r="M21">
            <v>3002</v>
          </cell>
          <cell r="N21">
            <v>38718</v>
          </cell>
        </row>
        <row r="22">
          <cell r="A22" t="str">
            <v>01S0112925YVE</v>
          </cell>
          <cell r="B22" t="str">
            <v>HENNETTE</v>
          </cell>
          <cell r="C22" t="str">
            <v>Stephanie</v>
          </cell>
          <cell r="D22">
            <v>38718</v>
          </cell>
          <cell r="E22">
            <v>1</v>
          </cell>
          <cell r="F22" t="str">
            <v>National</v>
          </cell>
          <cell r="G22">
            <v>40057</v>
          </cell>
          <cell r="H22" t="str">
            <v>PR 1C</v>
          </cell>
          <cell r="I22">
            <v>2</v>
          </cell>
          <cell r="J22" t="str">
            <v>U. Paris-XII</v>
          </cell>
          <cell r="K22" t="str">
            <v>0941111X</v>
          </cell>
          <cell r="L22">
            <v>40057</v>
          </cell>
          <cell r="M22">
            <v>3002</v>
          </cell>
          <cell r="N22">
            <v>38718</v>
          </cell>
        </row>
        <row r="23">
          <cell r="A23" t="str">
            <v>01S0113000EBZ</v>
          </cell>
          <cell r="B23" t="str">
            <v>ROMAN</v>
          </cell>
          <cell r="C23" t="str">
            <v>Diane</v>
          </cell>
          <cell r="D23">
            <v>38718</v>
          </cell>
          <cell r="E23">
            <v>1</v>
          </cell>
          <cell r="F23" t="str">
            <v>National</v>
          </cell>
          <cell r="G23">
            <v>40057</v>
          </cell>
          <cell r="H23" t="str">
            <v>PR 1C</v>
          </cell>
          <cell r="I23">
            <v>2</v>
          </cell>
          <cell r="J23" t="str">
            <v>U. Tours</v>
          </cell>
          <cell r="K23" t="str">
            <v>0370800U</v>
          </cell>
          <cell r="L23">
            <v>40057</v>
          </cell>
          <cell r="M23">
            <v>3002</v>
          </cell>
          <cell r="N23">
            <v>38718</v>
          </cell>
        </row>
        <row r="24">
          <cell r="A24" t="str">
            <v>01S0113212BAP</v>
          </cell>
          <cell r="B24" t="str">
            <v>AZOULAI</v>
          </cell>
          <cell r="C24" t="str">
            <v>Loic</v>
          </cell>
          <cell r="D24">
            <v>38961</v>
          </cell>
          <cell r="E24">
            <v>1</v>
          </cell>
          <cell r="F24" t="str">
            <v>National</v>
          </cell>
          <cell r="G24">
            <v>40057</v>
          </cell>
          <cell r="H24" t="str">
            <v>PR 1C</v>
          </cell>
          <cell r="I24">
            <v>2</v>
          </cell>
          <cell r="J24" t="str">
            <v>U. Paris-II</v>
          </cell>
          <cell r="K24" t="str">
            <v>0751718K</v>
          </cell>
          <cell r="L24">
            <v>40057</v>
          </cell>
          <cell r="M24">
            <v>3002</v>
          </cell>
          <cell r="N24">
            <v>38961</v>
          </cell>
        </row>
        <row r="25">
          <cell r="A25" t="str">
            <v>01S0215550KHU</v>
          </cell>
          <cell r="B25" t="str">
            <v>ROBIN</v>
          </cell>
          <cell r="C25" t="str">
            <v>Jean-Marc</v>
          </cell>
          <cell r="D25">
            <v>38961</v>
          </cell>
          <cell r="E25">
            <v>1</v>
          </cell>
          <cell r="F25" t="str">
            <v>National</v>
          </cell>
          <cell r="G25">
            <v>40057</v>
          </cell>
          <cell r="H25" t="str">
            <v>PR EX1</v>
          </cell>
          <cell r="I25">
            <v>5</v>
          </cell>
          <cell r="J25" t="str">
            <v>U. Paris-I</v>
          </cell>
          <cell r="K25" t="str">
            <v>0751717J</v>
          </cell>
          <cell r="L25">
            <v>40057</v>
          </cell>
          <cell r="M25">
            <v>3003</v>
          </cell>
          <cell r="N25">
            <v>38961</v>
          </cell>
        </row>
        <row r="26">
          <cell r="A26" t="str">
            <v>01S0217124RPR</v>
          </cell>
          <cell r="B26" t="str">
            <v>CACHARD</v>
          </cell>
          <cell r="C26" t="str">
            <v>Olivier</v>
          </cell>
          <cell r="D26">
            <v>38718</v>
          </cell>
          <cell r="E26">
            <v>1</v>
          </cell>
          <cell r="F26" t="str">
            <v>Local</v>
          </cell>
          <cell r="G26">
            <v>40057</v>
          </cell>
          <cell r="H26" t="str">
            <v>PR 1C</v>
          </cell>
          <cell r="I26">
            <v>1</v>
          </cell>
          <cell r="J26" t="str">
            <v>U. Nancy-II</v>
          </cell>
          <cell r="K26" t="str">
            <v>0541508W</v>
          </cell>
          <cell r="L26">
            <v>40057</v>
          </cell>
          <cell r="M26">
            <v>3002</v>
          </cell>
          <cell r="N26">
            <v>38718</v>
          </cell>
        </row>
        <row r="27">
          <cell r="A27" t="str">
            <v>01S0704273XTZ</v>
          </cell>
          <cell r="B27" t="str">
            <v>SOUCHIER</v>
          </cell>
          <cell r="C27" t="str">
            <v>Emmanuel</v>
          </cell>
          <cell r="D27">
            <v>39326</v>
          </cell>
          <cell r="E27">
            <v>1</v>
          </cell>
          <cell r="F27" t="str">
            <v>Local</v>
          </cell>
          <cell r="G27">
            <v>40057</v>
          </cell>
          <cell r="H27" t="str">
            <v>PR 1C</v>
          </cell>
          <cell r="I27">
            <v>71</v>
          </cell>
          <cell r="J27" t="str">
            <v>U. Paris-IV</v>
          </cell>
          <cell r="K27" t="str">
            <v>0751720M</v>
          </cell>
          <cell r="L27">
            <v>40057</v>
          </cell>
          <cell r="M27">
            <v>3002</v>
          </cell>
          <cell r="N27">
            <v>39326</v>
          </cell>
        </row>
        <row r="28">
          <cell r="A28" t="str">
            <v>01S0803984NCR</v>
          </cell>
          <cell r="B28" t="str">
            <v>LAPREVOTE</v>
          </cell>
          <cell r="C28" t="str">
            <v>Olivier</v>
          </cell>
          <cell r="D28">
            <v>39692</v>
          </cell>
          <cell r="E28">
            <v>1</v>
          </cell>
          <cell r="F28" t="str">
            <v>Local</v>
          </cell>
          <cell r="G28">
            <v>40057</v>
          </cell>
          <cell r="H28" t="str">
            <v>PR 1C</v>
          </cell>
          <cell r="I28">
            <v>86</v>
          </cell>
          <cell r="J28" t="str">
            <v>U. Paris-V</v>
          </cell>
          <cell r="K28" t="str">
            <v>0751721N</v>
          </cell>
          <cell r="L28">
            <v>40057</v>
          </cell>
          <cell r="M28">
            <v>3002</v>
          </cell>
          <cell r="N28">
            <v>39692</v>
          </cell>
        </row>
        <row r="29">
          <cell r="A29" t="str">
            <v>01S9314856DWT</v>
          </cell>
          <cell r="B29" t="str">
            <v>LEBLANC</v>
          </cell>
          <cell r="C29" t="str">
            <v>Gerard</v>
          </cell>
          <cell r="D29">
            <v>38718</v>
          </cell>
          <cell r="E29">
            <v>1</v>
          </cell>
          <cell r="F29" t="str">
            <v>National</v>
          </cell>
          <cell r="G29">
            <v>40057</v>
          </cell>
          <cell r="H29" t="str">
            <v>PR 1C</v>
          </cell>
          <cell r="I29">
            <v>18</v>
          </cell>
          <cell r="J29" t="str">
            <v>ENS Louis Lumi較e</v>
          </cell>
          <cell r="K29" t="str">
            <v>0932066R</v>
          </cell>
          <cell r="L29">
            <v>40057</v>
          </cell>
          <cell r="M29">
            <v>3002</v>
          </cell>
          <cell r="N29">
            <v>38718</v>
          </cell>
        </row>
        <row r="30">
          <cell r="A30" t="str">
            <v>01S9316548UNW</v>
          </cell>
          <cell r="B30" t="str">
            <v>LENOIR</v>
          </cell>
          <cell r="C30" t="str">
            <v>Remi</v>
          </cell>
          <cell r="D30">
            <v>38718</v>
          </cell>
          <cell r="E30">
            <v>1</v>
          </cell>
          <cell r="F30" t="str">
            <v>Local</v>
          </cell>
          <cell r="G30">
            <v>39814</v>
          </cell>
          <cell r="H30" t="str">
            <v>PR EX2</v>
          </cell>
          <cell r="I30">
            <v>19</v>
          </cell>
          <cell r="J30" t="str">
            <v>U. Paris-I</v>
          </cell>
          <cell r="K30" t="str">
            <v>0751717J</v>
          </cell>
          <cell r="L30">
            <v>39814</v>
          </cell>
          <cell r="M30">
            <v>3004</v>
          </cell>
          <cell r="N30">
            <v>38718</v>
          </cell>
        </row>
        <row r="31">
          <cell r="A31" t="str">
            <v>01S9316681AXM</v>
          </cell>
          <cell r="B31" t="str">
            <v>RODIERE</v>
          </cell>
          <cell r="C31" t="str">
            <v>Pierre</v>
          </cell>
          <cell r="D31">
            <v>38718</v>
          </cell>
          <cell r="E31">
            <v>1</v>
          </cell>
          <cell r="F31" t="str">
            <v>National</v>
          </cell>
          <cell r="G31">
            <v>40057</v>
          </cell>
          <cell r="H31" t="str">
            <v>PR EX1</v>
          </cell>
          <cell r="I31">
            <v>1</v>
          </cell>
          <cell r="J31" t="str">
            <v>U. Paris-I</v>
          </cell>
          <cell r="K31" t="str">
            <v>0751717J</v>
          </cell>
          <cell r="L31">
            <v>40057</v>
          </cell>
          <cell r="M31">
            <v>3003</v>
          </cell>
          <cell r="N31">
            <v>38718</v>
          </cell>
        </row>
        <row r="32">
          <cell r="A32" t="str">
            <v>01S9316901WPN</v>
          </cell>
          <cell r="B32" t="str">
            <v>LECOURT</v>
          </cell>
          <cell r="C32" t="str">
            <v>Dominique</v>
          </cell>
          <cell r="D32">
            <v>38718</v>
          </cell>
          <cell r="E32">
            <v>1</v>
          </cell>
          <cell r="F32" t="str">
            <v>National</v>
          </cell>
          <cell r="G32">
            <v>40057</v>
          </cell>
          <cell r="H32" t="str">
            <v>PR EX2</v>
          </cell>
          <cell r="I32">
            <v>17</v>
          </cell>
          <cell r="J32" t="str">
            <v>U. Paris-VII</v>
          </cell>
          <cell r="K32" t="str">
            <v>0751723R</v>
          </cell>
          <cell r="L32">
            <v>40057</v>
          </cell>
          <cell r="M32">
            <v>3004</v>
          </cell>
          <cell r="N32">
            <v>38718</v>
          </cell>
        </row>
        <row r="33">
          <cell r="A33" t="str">
            <v>01S9316933NLA</v>
          </cell>
          <cell r="B33" t="str">
            <v>CAPDEVILLE</v>
          </cell>
          <cell r="C33" t="str">
            <v>Gerard</v>
          </cell>
          <cell r="D33">
            <v>38718</v>
          </cell>
          <cell r="E33">
            <v>1</v>
          </cell>
          <cell r="F33" t="str">
            <v>Local</v>
          </cell>
          <cell r="G33">
            <v>40057</v>
          </cell>
          <cell r="H33" t="str">
            <v>PR EX1</v>
          </cell>
          <cell r="I33">
            <v>8</v>
          </cell>
          <cell r="J33" t="str">
            <v>U. Paris-IV</v>
          </cell>
          <cell r="K33" t="str">
            <v>0751720M</v>
          </cell>
          <cell r="L33">
            <v>40057</v>
          </cell>
          <cell r="M33">
            <v>3003</v>
          </cell>
          <cell r="N33">
            <v>38718</v>
          </cell>
        </row>
        <row r="34">
          <cell r="A34" t="str">
            <v>01S9317674PNA</v>
          </cell>
          <cell r="B34" t="str">
            <v>CANDELIER</v>
          </cell>
          <cell r="C34" t="str">
            <v>Michel</v>
          </cell>
          <cell r="D34">
            <v>38718</v>
          </cell>
          <cell r="E34">
            <v>1</v>
          </cell>
          <cell r="F34" t="str">
            <v>Local</v>
          </cell>
          <cell r="G34">
            <v>40057</v>
          </cell>
          <cell r="H34" t="str">
            <v>PR EX1</v>
          </cell>
          <cell r="I34">
            <v>7</v>
          </cell>
          <cell r="J34" t="str">
            <v>U. Le Mans</v>
          </cell>
          <cell r="K34" t="str">
            <v>0720916E</v>
          </cell>
          <cell r="L34">
            <v>40057</v>
          </cell>
          <cell r="M34">
            <v>3003</v>
          </cell>
          <cell r="N34">
            <v>38718</v>
          </cell>
        </row>
        <row r="35">
          <cell r="A35" t="str">
            <v>01S9317995AOT</v>
          </cell>
          <cell r="B35" t="str">
            <v>MAFFESOLI</v>
          </cell>
          <cell r="C35" t="str">
            <v>Michel</v>
          </cell>
          <cell r="D35">
            <v>38718</v>
          </cell>
          <cell r="E35">
            <v>1</v>
          </cell>
          <cell r="F35" t="str">
            <v>National</v>
          </cell>
          <cell r="G35">
            <v>40057</v>
          </cell>
          <cell r="H35" t="str">
            <v>PR EX2</v>
          </cell>
          <cell r="I35">
            <v>19</v>
          </cell>
          <cell r="J35" t="str">
            <v>U. Paris-V</v>
          </cell>
          <cell r="K35" t="str">
            <v>0751721N</v>
          </cell>
          <cell r="L35">
            <v>40057</v>
          </cell>
          <cell r="M35">
            <v>3004</v>
          </cell>
          <cell r="N35">
            <v>38718</v>
          </cell>
        </row>
        <row r="36">
          <cell r="A36" t="str">
            <v>01S9318659KLS</v>
          </cell>
          <cell r="B36" t="str">
            <v>DELBREIL</v>
          </cell>
          <cell r="C36" t="str">
            <v>Daniel</v>
          </cell>
          <cell r="D36">
            <v>38718</v>
          </cell>
          <cell r="E36">
            <v>1</v>
          </cell>
          <cell r="F36" t="str">
            <v>Local</v>
          </cell>
          <cell r="G36">
            <v>40057</v>
          </cell>
          <cell r="H36" t="str">
            <v>PR 1C</v>
          </cell>
          <cell r="I36">
            <v>9</v>
          </cell>
          <cell r="J36" t="str">
            <v>U. Paris-III</v>
          </cell>
          <cell r="K36" t="str">
            <v>0751719L</v>
          </cell>
          <cell r="L36">
            <v>40057</v>
          </cell>
          <cell r="M36">
            <v>3002</v>
          </cell>
          <cell r="N36">
            <v>38718</v>
          </cell>
        </row>
        <row r="37">
          <cell r="A37" t="str">
            <v>01S9318822ZIJ</v>
          </cell>
          <cell r="B37" t="str">
            <v>RABARDEL</v>
          </cell>
          <cell r="C37" t="str">
            <v>Pierre</v>
          </cell>
          <cell r="D37">
            <v>38718</v>
          </cell>
          <cell r="E37">
            <v>1</v>
          </cell>
          <cell r="F37" t="str">
            <v>Local</v>
          </cell>
          <cell r="G37">
            <v>40057</v>
          </cell>
          <cell r="H37" t="str">
            <v>PR EX1</v>
          </cell>
          <cell r="I37">
            <v>16</v>
          </cell>
          <cell r="J37" t="str">
            <v>U. Paris-VIII</v>
          </cell>
          <cell r="K37" t="str">
            <v>0931827F</v>
          </cell>
          <cell r="L37">
            <v>40057</v>
          </cell>
          <cell r="M37">
            <v>3003</v>
          </cell>
          <cell r="N37">
            <v>38718</v>
          </cell>
        </row>
        <row r="38">
          <cell r="A38" t="str">
            <v>01S9318988MBQ</v>
          </cell>
          <cell r="B38" t="str">
            <v>ETIENVRE</v>
          </cell>
          <cell r="C38" t="str">
            <v>Jean Pierre</v>
          </cell>
          <cell r="D38">
            <v>38718</v>
          </cell>
          <cell r="E38">
            <v>1</v>
          </cell>
          <cell r="F38" t="str">
            <v>National</v>
          </cell>
          <cell r="G38">
            <v>39814</v>
          </cell>
          <cell r="H38" t="str">
            <v>PR EX1</v>
          </cell>
          <cell r="I38">
            <v>14</v>
          </cell>
          <cell r="J38" t="str">
            <v>U. Paris-IV</v>
          </cell>
          <cell r="K38" t="str">
            <v>0751720M</v>
          </cell>
          <cell r="L38">
            <v>39814</v>
          </cell>
          <cell r="M38">
            <v>3003</v>
          </cell>
          <cell r="N38">
            <v>38718</v>
          </cell>
        </row>
        <row r="39">
          <cell r="A39" t="str">
            <v>01S9319030AWT</v>
          </cell>
          <cell r="B39" t="str">
            <v>SOLLOGOUB</v>
          </cell>
          <cell r="C39" t="str">
            <v>Michel</v>
          </cell>
          <cell r="D39">
            <v>38718</v>
          </cell>
          <cell r="E39">
            <v>1</v>
          </cell>
          <cell r="F39" t="str">
            <v>Local</v>
          </cell>
          <cell r="G39">
            <v>40057</v>
          </cell>
          <cell r="H39" t="str">
            <v>PR EX2</v>
          </cell>
          <cell r="I39">
            <v>5</v>
          </cell>
          <cell r="J39" t="str">
            <v>U. Paris-I</v>
          </cell>
          <cell r="K39" t="str">
            <v>0751717J</v>
          </cell>
          <cell r="L39">
            <v>40057</v>
          </cell>
          <cell r="M39">
            <v>3004</v>
          </cell>
          <cell r="N39">
            <v>38718</v>
          </cell>
        </row>
        <row r="40">
          <cell r="A40" t="str">
            <v>01S9319285UDL</v>
          </cell>
          <cell r="B40" t="str">
            <v>LUCAS DE LEYSSAC</v>
          </cell>
          <cell r="C40" t="str">
            <v>Claude</v>
          </cell>
          <cell r="D40">
            <v>38718</v>
          </cell>
          <cell r="E40">
            <v>1</v>
          </cell>
          <cell r="F40" t="str">
            <v>National</v>
          </cell>
          <cell r="G40">
            <v>40057</v>
          </cell>
          <cell r="H40" t="str">
            <v>PR EX1</v>
          </cell>
          <cell r="I40">
            <v>1</v>
          </cell>
          <cell r="J40" t="str">
            <v>U. Paris-I</v>
          </cell>
          <cell r="K40" t="str">
            <v>0751717J</v>
          </cell>
          <cell r="L40">
            <v>40057</v>
          </cell>
          <cell r="M40">
            <v>3003</v>
          </cell>
          <cell r="N40">
            <v>38718</v>
          </cell>
        </row>
        <row r="41">
          <cell r="A41" t="str">
            <v>01S9319739HUQ</v>
          </cell>
          <cell r="B41" t="str">
            <v>VIEL</v>
          </cell>
          <cell r="C41" t="str">
            <v>Michel</v>
          </cell>
          <cell r="D41">
            <v>38718</v>
          </cell>
          <cell r="E41">
            <v>1</v>
          </cell>
          <cell r="F41" t="str">
            <v>National</v>
          </cell>
          <cell r="G41">
            <v>40057</v>
          </cell>
          <cell r="H41" t="str">
            <v>PR EX1</v>
          </cell>
          <cell r="I41">
            <v>11</v>
          </cell>
          <cell r="J41" t="str">
            <v>U. Paris-IV</v>
          </cell>
          <cell r="K41" t="str">
            <v>0751720M</v>
          </cell>
          <cell r="L41">
            <v>40057</v>
          </cell>
          <cell r="M41">
            <v>3003</v>
          </cell>
          <cell r="N41">
            <v>38718</v>
          </cell>
        </row>
        <row r="42">
          <cell r="A42" t="str">
            <v>01S9319998NAG</v>
          </cell>
          <cell r="B42" t="str">
            <v>BOUQUIN</v>
          </cell>
          <cell r="C42" t="str">
            <v>Henri</v>
          </cell>
          <cell r="D42">
            <v>38718</v>
          </cell>
          <cell r="E42">
            <v>1</v>
          </cell>
          <cell r="F42" t="str">
            <v>Local</v>
          </cell>
          <cell r="G42">
            <v>40057</v>
          </cell>
          <cell r="H42" t="str">
            <v>PR EX2</v>
          </cell>
          <cell r="I42">
            <v>6</v>
          </cell>
          <cell r="J42" t="str">
            <v>U. Tech. Paris-Dauphine</v>
          </cell>
          <cell r="K42" t="str">
            <v>0750736T</v>
          </cell>
          <cell r="L42">
            <v>40057</v>
          </cell>
          <cell r="M42">
            <v>3004</v>
          </cell>
          <cell r="N42">
            <v>38718</v>
          </cell>
        </row>
        <row r="43">
          <cell r="A43" t="str">
            <v>01S9320278BBF</v>
          </cell>
          <cell r="B43" t="str">
            <v>OOST</v>
          </cell>
          <cell r="C43" t="str">
            <v>Victor</v>
          </cell>
          <cell r="D43">
            <v>38718</v>
          </cell>
          <cell r="E43">
            <v>1</v>
          </cell>
          <cell r="F43" t="str">
            <v>National</v>
          </cell>
          <cell r="G43">
            <v>40057</v>
          </cell>
          <cell r="H43" t="str">
            <v>MCF HC</v>
          </cell>
          <cell r="I43">
            <v>11</v>
          </cell>
          <cell r="J43" t="str">
            <v>U. Paris-VI</v>
          </cell>
          <cell r="K43" t="str">
            <v>0751722P</v>
          </cell>
          <cell r="L43">
            <v>40057</v>
          </cell>
          <cell r="M43">
            <v>3013</v>
          </cell>
          <cell r="N43">
            <v>38718</v>
          </cell>
        </row>
        <row r="44">
          <cell r="A44" t="str">
            <v>01S9320308TBE</v>
          </cell>
          <cell r="B44" t="str">
            <v>GORTAIS</v>
          </cell>
          <cell r="C44" t="str">
            <v>Jean</v>
          </cell>
          <cell r="D44">
            <v>38718</v>
          </cell>
          <cell r="E44">
            <v>1</v>
          </cell>
          <cell r="F44" t="str">
            <v>Local</v>
          </cell>
          <cell r="G44">
            <v>40057</v>
          </cell>
          <cell r="H44" t="str">
            <v>MCF HC</v>
          </cell>
          <cell r="I44">
            <v>16</v>
          </cell>
          <cell r="J44" t="str">
            <v>U. Paris-VII</v>
          </cell>
          <cell r="K44" t="str">
            <v>0751723R</v>
          </cell>
          <cell r="L44">
            <v>40057</v>
          </cell>
          <cell r="M44">
            <v>3013</v>
          </cell>
          <cell r="N44">
            <v>38718</v>
          </cell>
        </row>
        <row r="45">
          <cell r="A45" t="str">
            <v>01S9320328NYO</v>
          </cell>
          <cell r="B45" t="str">
            <v>ALBAGLI</v>
          </cell>
          <cell r="C45" t="str">
            <v>Claude</v>
          </cell>
          <cell r="D45">
            <v>38718</v>
          </cell>
          <cell r="E45">
            <v>1</v>
          </cell>
          <cell r="F45" t="str">
            <v>Local</v>
          </cell>
          <cell r="G45">
            <v>40057</v>
          </cell>
          <cell r="H45" t="str">
            <v>MCF HC</v>
          </cell>
          <cell r="I45">
            <v>5</v>
          </cell>
          <cell r="J45" t="str">
            <v>U. Paris-XII</v>
          </cell>
          <cell r="K45" t="str">
            <v>0941111X</v>
          </cell>
          <cell r="L45">
            <v>40057</v>
          </cell>
          <cell r="M45">
            <v>3013</v>
          </cell>
          <cell r="N45">
            <v>38718</v>
          </cell>
        </row>
        <row r="46">
          <cell r="A46" t="str">
            <v>01S9320454DOZ</v>
          </cell>
          <cell r="B46" t="str">
            <v>PALMER</v>
          </cell>
          <cell r="C46" t="str">
            <v>Michael</v>
          </cell>
          <cell r="D46">
            <v>38718</v>
          </cell>
          <cell r="E46">
            <v>1</v>
          </cell>
          <cell r="F46" t="str">
            <v>Local</v>
          </cell>
          <cell r="G46">
            <v>40057</v>
          </cell>
          <cell r="H46" t="str">
            <v>PR EX2</v>
          </cell>
          <cell r="I46">
            <v>71</v>
          </cell>
          <cell r="J46" t="str">
            <v>U. Paris-III</v>
          </cell>
          <cell r="K46" t="str">
            <v>0751719L</v>
          </cell>
          <cell r="L46">
            <v>40057</v>
          </cell>
          <cell r="M46">
            <v>3004</v>
          </cell>
          <cell r="N46">
            <v>38718</v>
          </cell>
        </row>
        <row r="47">
          <cell r="A47" t="str">
            <v>01S9320522ZSU</v>
          </cell>
          <cell r="B47" t="str">
            <v>LEGRAND</v>
          </cell>
          <cell r="C47" t="str">
            <v>Jacques</v>
          </cell>
          <cell r="D47">
            <v>38718</v>
          </cell>
          <cell r="E47">
            <v>1</v>
          </cell>
          <cell r="F47" t="str">
            <v>Spécifique</v>
          </cell>
          <cell r="G47">
            <v>40057</v>
          </cell>
          <cell r="H47" t="str">
            <v>PR EX1</v>
          </cell>
          <cell r="I47">
            <v>15</v>
          </cell>
          <cell r="J47" t="str">
            <v>INALCO Paris</v>
          </cell>
          <cell r="K47" t="str">
            <v>0753488J</v>
          </cell>
          <cell r="L47">
            <v>40057</v>
          </cell>
          <cell r="M47">
            <v>3003</v>
          </cell>
          <cell r="N47">
            <v>38718</v>
          </cell>
        </row>
        <row r="48">
          <cell r="A48" t="str">
            <v>01S9320585ROB</v>
          </cell>
          <cell r="B48" t="str">
            <v>DANON BOILEAU</v>
          </cell>
          <cell r="C48" t="str">
            <v>Laurent</v>
          </cell>
          <cell r="D48">
            <v>38718</v>
          </cell>
          <cell r="E48">
            <v>1</v>
          </cell>
          <cell r="F48" t="str">
            <v>National</v>
          </cell>
          <cell r="G48">
            <v>40057</v>
          </cell>
          <cell r="H48" t="str">
            <v>PR EX1</v>
          </cell>
          <cell r="I48">
            <v>7</v>
          </cell>
          <cell r="J48" t="str">
            <v>U. Paris-V</v>
          </cell>
          <cell r="K48" t="str">
            <v>0751721N</v>
          </cell>
          <cell r="L48">
            <v>40057</v>
          </cell>
          <cell r="M48">
            <v>3003</v>
          </cell>
          <cell r="N48">
            <v>38718</v>
          </cell>
        </row>
        <row r="49">
          <cell r="A49" t="str">
            <v>01S9321524AIV</v>
          </cell>
          <cell r="B49" t="str">
            <v>SANDOUK</v>
          </cell>
          <cell r="C49" t="str">
            <v>Pierre</v>
          </cell>
          <cell r="D49">
            <v>38718</v>
          </cell>
          <cell r="E49">
            <v>1</v>
          </cell>
          <cell r="F49" t="str">
            <v>Local</v>
          </cell>
          <cell r="G49">
            <v>40057</v>
          </cell>
          <cell r="H49" t="str">
            <v>MCF HC</v>
          </cell>
          <cell r="I49">
            <v>85</v>
          </cell>
          <cell r="J49" t="str">
            <v>U. Paris-V</v>
          </cell>
          <cell r="K49" t="str">
            <v>0751721N</v>
          </cell>
          <cell r="L49">
            <v>40057</v>
          </cell>
          <cell r="M49">
            <v>3013</v>
          </cell>
          <cell r="N49">
            <v>38718</v>
          </cell>
        </row>
        <row r="50">
          <cell r="A50" t="str">
            <v>01S9321924UXF</v>
          </cell>
          <cell r="B50" t="str">
            <v>LOWENSTAMM</v>
          </cell>
          <cell r="C50" t="str">
            <v>Jean</v>
          </cell>
          <cell r="D50">
            <v>38718</v>
          </cell>
          <cell r="E50">
            <v>1</v>
          </cell>
          <cell r="F50" t="str">
            <v>National</v>
          </cell>
          <cell r="G50">
            <v>40057</v>
          </cell>
          <cell r="H50" t="str">
            <v>PR EX2</v>
          </cell>
          <cell r="I50">
            <v>7</v>
          </cell>
          <cell r="J50" t="str">
            <v>U. Paris-VII</v>
          </cell>
          <cell r="K50" t="str">
            <v>0751723R</v>
          </cell>
          <cell r="L50">
            <v>40057</v>
          </cell>
          <cell r="M50">
            <v>3004</v>
          </cell>
          <cell r="N50">
            <v>38718</v>
          </cell>
        </row>
        <row r="51">
          <cell r="A51" t="str">
            <v>01S9322214EZF</v>
          </cell>
          <cell r="B51" t="str">
            <v>TOUCHAIS</v>
          </cell>
          <cell r="C51" t="str">
            <v>Gilles</v>
          </cell>
          <cell r="D51">
            <v>38718</v>
          </cell>
          <cell r="E51">
            <v>1</v>
          </cell>
          <cell r="F51" t="str">
            <v>National</v>
          </cell>
          <cell r="G51">
            <v>40057</v>
          </cell>
          <cell r="H51" t="str">
            <v>PR 1C</v>
          </cell>
          <cell r="I51">
            <v>21</v>
          </cell>
          <cell r="J51" t="str">
            <v>U. Paris-I</v>
          </cell>
          <cell r="K51" t="str">
            <v>0751717J</v>
          </cell>
          <cell r="L51">
            <v>40057</v>
          </cell>
          <cell r="M51">
            <v>3002</v>
          </cell>
          <cell r="N51">
            <v>38718</v>
          </cell>
        </row>
        <row r="52">
          <cell r="A52" t="str">
            <v>01S9322217ZQQ</v>
          </cell>
          <cell r="B52" t="str">
            <v>OFFERLE</v>
          </cell>
          <cell r="C52" t="str">
            <v>Michel</v>
          </cell>
          <cell r="D52">
            <v>39326</v>
          </cell>
          <cell r="E52">
            <v>1</v>
          </cell>
          <cell r="F52" t="str">
            <v>National</v>
          </cell>
          <cell r="G52">
            <v>40057</v>
          </cell>
          <cell r="H52" t="str">
            <v>PR EX2</v>
          </cell>
          <cell r="I52">
            <v>4</v>
          </cell>
          <cell r="J52" t="str">
            <v>ENS Paris</v>
          </cell>
          <cell r="K52" t="str">
            <v>0753455Y</v>
          </cell>
          <cell r="L52">
            <v>40057</v>
          </cell>
          <cell r="M52">
            <v>3004</v>
          </cell>
          <cell r="N52">
            <v>39326</v>
          </cell>
        </row>
        <row r="53">
          <cell r="A53" t="str">
            <v>01S9322406OFN</v>
          </cell>
          <cell r="B53" t="str">
            <v>DUCHET</v>
          </cell>
          <cell r="C53" t="str">
            <v>Jean-Louis</v>
          </cell>
          <cell r="D53">
            <v>38718</v>
          </cell>
          <cell r="E53">
            <v>1</v>
          </cell>
          <cell r="F53" t="str">
            <v>Local</v>
          </cell>
          <cell r="G53">
            <v>40057</v>
          </cell>
          <cell r="H53" t="str">
            <v>PR EX1</v>
          </cell>
          <cell r="I53">
            <v>11</v>
          </cell>
          <cell r="J53" t="str">
            <v>U. Poitiers</v>
          </cell>
          <cell r="K53" t="str">
            <v>0860856N</v>
          </cell>
          <cell r="L53">
            <v>40057</v>
          </cell>
          <cell r="M53">
            <v>3003</v>
          </cell>
          <cell r="N53">
            <v>38718</v>
          </cell>
        </row>
        <row r="54">
          <cell r="A54" t="str">
            <v>01S9322508BAZ</v>
          </cell>
          <cell r="B54" t="str">
            <v>PONTON</v>
          </cell>
          <cell r="C54" t="str">
            <v>Remy</v>
          </cell>
          <cell r="D54">
            <v>38718</v>
          </cell>
          <cell r="E54">
            <v>1</v>
          </cell>
          <cell r="F54" t="str">
            <v>Local</v>
          </cell>
          <cell r="G54">
            <v>40057</v>
          </cell>
          <cell r="H54" t="str">
            <v>PR 1C</v>
          </cell>
          <cell r="I54">
            <v>19</v>
          </cell>
          <cell r="J54" t="str">
            <v>U. Paris-VIII</v>
          </cell>
          <cell r="K54" t="str">
            <v>0931827F</v>
          </cell>
          <cell r="L54">
            <v>40057</v>
          </cell>
          <cell r="M54">
            <v>3002</v>
          </cell>
          <cell r="N54">
            <v>38718</v>
          </cell>
        </row>
        <row r="55">
          <cell r="A55" t="str">
            <v>01S9322527ZQG</v>
          </cell>
          <cell r="B55" t="str">
            <v>NEUVILLE</v>
          </cell>
          <cell r="C55" t="str">
            <v>Yves</v>
          </cell>
          <cell r="D55">
            <v>38718</v>
          </cell>
          <cell r="E55">
            <v>1</v>
          </cell>
          <cell r="F55" t="str">
            <v>Local</v>
          </cell>
          <cell r="G55">
            <v>40057</v>
          </cell>
          <cell r="H55" t="str">
            <v>MCF HC</v>
          </cell>
          <cell r="I55">
            <v>71</v>
          </cell>
          <cell r="J55" t="str">
            <v>U. Paris-V</v>
          </cell>
          <cell r="K55" t="str">
            <v>0751721N</v>
          </cell>
          <cell r="L55">
            <v>40057</v>
          </cell>
          <cell r="M55">
            <v>3013</v>
          </cell>
          <cell r="N55">
            <v>38718</v>
          </cell>
        </row>
        <row r="56">
          <cell r="A56" t="str">
            <v>01S9323343BOX</v>
          </cell>
          <cell r="B56" t="str">
            <v>NAJAB</v>
          </cell>
          <cell r="C56" t="str">
            <v>Faycal</v>
          </cell>
          <cell r="D56">
            <v>38718</v>
          </cell>
          <cell r="E56">
            <v>1</v>
          </cell>
          <cell r="F56" t="str">
            <v>Local</v>
          </cell>
          <cell r="G56">
            <v>40057</v>
          </cell>
          <cell r="H56" t="str">
            <v>MCF HC</v>
          </cell>
          <cell r="I56">
            <v>16</v>
          </cell>
          <cell r="J56" t="str">
            <v>U. Paris-III</v>
          </cell>
          <cell r="K56" t="str">
            <v>0751719L</v>
          </cell>
          <cell r="L56">
            <v>40057</v>
          </cell>
          <cell r="M56">
            <v>3013</v>
          </cell>
          <cell r="N56">
            <v>38718</v>
          </cell>
        </row>
        <row r="57">
          <cell r="A57" t="str">
            <v>01S9324126GRK</v>
          </cell>
          <cell r="B57" t="str">
            <v>PATTE</v>
          </cell>
          <cell r="C57" t="str">
            <v>Francois</v>
          </cell>
          <cell r="D57">
            <v>38718</v>
          </cell>
          <cell r="E57">
            <v>1</v>
          </cell>
          <cell r="F57" t="str">
            <v>National</v>
          </cell>
          <cell r="G57">
            <v>40057</v>
          </cell>
          <cell r="H57" t="str">
            <v>MCF HC</v>
          </cell>
          <cell r="I57">
            <v>72</v>
          </cell>
          <cell r="J57" t="str">
            <v>U. Paris-V</v>
          </cell>
          <cell r="K57" t="str">
            <v>0751721N</v>
          </cell>
          <cell r="L57">
            <v>40057</v>
          </cell>
          <cell r="M57">
            <v>3013</v>
          </cell>
          <cell r="N57">
            <v>38718</v>
          </cell>
        </row>
        <row r="58">
          <cell r="A58" t="str">
            <v>01S9324279XLZ</v>
          </cell>
          <cell r="B58" t="str">
            <v>GUICHARD</v>
          </cell>
          <cell r="C58" t="str">
            <v>Jean</v>
          </cell>
          <cell r="D58">
            <v>38718</v>
          </cell>
          <cell r="E58">
            <v>1</v>
          </cell>
          <cell r="F58" t="str">
            <v>National</v>
          </cell>
          <cell r="G58">
            <v>40057</v>
          </cell>
          <cell r="H58" t="str">
            <v>PR EX1</v>
          </cell>
          <cell r="I58">
            <v>16</v>
          </cell>
          <cell r="J58" t="str">
            <v>CNAM Paris</v>
          </cell>
          <cell r="K58" t="str">
            <v>0753471R</v>
          </cell>
          <cell r="L58">
            <v>40057</v>
          </cell>
          <cell r="M58">
            <v>3003</v>
          </cell>
          <cell r="N58">
            <v>38718</v>
          </cell>
        </row>
        <row r="59">
          <cell r="A59" t="str">
            <v>01S9324765PVE</v>
          </cell>
          <cell r="B59" t="str">
            <v>FLUSIN</v>
          </cell>
          <cell r="C59" t="str">
            <v>Bernard</v>
          </cell>
          <cell r="D59">
            <v>38718</v>
          </cell>
          <cell r="E59">
            <v>1</v>
          </cell>
          <cell r="F59" t="str">
            <v>National</v>
          </cell>
          <cell r="G59">
            <v>40057</v>
          </cell>
          <cell r="H59" t="str">
            <v>PR EX1</v>
          </cell>
          <cell r="I59">
            <v>8</v>
          </cell>
          <cell r="J59" t="str">
            <v>U. Paris-IV</v>
          </cell>
          <cell r="K59" t="str">
            <v>0751720M</v>
          </cell>
          <cell r="L59">
            <v>40057</v>
          </cell>
          <cell r="M59">
            <v>3003</v>
          </cell>
          <cell r="N59">
            <v>38718</v>
          </cell>
        </row>
        <row r="60">
          <cell r="A60" t="str">
            <v>01S9324802WKJ</v>
          </cell>
          <cell r="B60" t="str">
            <v>MAZEAUD</v>
          </cell>
          <cell r="C60" t="str">
            <v>Antoine</v>
          </cell>
          <cell r="D60">
            <v>38718</v>
          </cell>
          <cell r="E60">
            <v>1</v>
          </cell>
          <cell r="F60" t="str">
            <v>National</v>
          </cell>
          <cell r="G60">
            <v>40057</v>
          </cell>
          <cell r="H60" t="str">
            <v>PR EX1</v>
          </cell>
          <cell r="I60">
            <v>1</v>
          </cell>
          <cell r="J60" t="str">
            <v>U. Paris-II</v>
          </cell>
          <cell r="K60" t="str">
            <v>0751718K</v>
          </cell>
          <cell r="L60">
            <v>40057</v>
          </cell>
          <cell r="M60">
            <v>3003</v>
          </cell>
          <cell r="N60">
            <v>38718</v>
          </cell>
        </row>
        <row r="61">
          <cell r="A61" t="str">
            <v>01S9324805NSL</v>
          </cell>
          <cell r="B61" t="str">
            <v>DIBIE</v>
          </cell>
          <cell r="C61" t="str">
            <v>Pascal</v>
          </cell>
          <cell r="D61">
            <v>38718</v>
          </cell>
          <cell r="E61">
            <v>1</v>
          </cell>
          <cell r="F61" t="str">
            <v>Local</v>
          </cell>
          <cell r="G61">
            <v>40057</v>
          </cell>
          <cell r="H61" t="str">
            <v>MCF HC</v>
          </cell>
          <cell r="I61">
            <v>20</v>
          </cell>
          <cell r="J61" t="str">
            <v>U. Paris-VII</v>
          </cell>
          <cell r="K61" t="str">
            <v>0751723R</v>
          </cell>
          <cell r="L61">
            <v>40057</v>
          </cell>
          <cell r="M61">
            <v>3013</v>
          </cell>
          <cell r="N61">
            <v>38718</v>
          </cell>
        </row>
        <row r="62">
          <cell r="A62" t="str">
            <v>01S9324890ZYX</v>
          </cell>
          <cell r="B62" t="str">
            <v>PONCET</v>
          </cell>
          <cell r="C62" t="str">
            <v>Patrice</v>
          </cell>
          <cell r="D62">
            <v>38718</v>
          </cell>
          <cell r="E62">
            <v>1</v>
          </cell>
          <cell r="F62" t="str">
            <v>National</v>
          </cell>
          <cell r="G62">
            <v>40057</v>
          </cell>
          <cell r="H62" t="str">
            <v>PR EX2</v>
          </cell>
          <cell r="I62">
            <v>6</v>
          </cell>
          <cell r="J62" t="str">
            <v>U. Paris-I</v>
          </cell>
          <cell r="K62" t="str">
            <v>0751717J</v>
          </cell>
          <cell r="L62">
            <v>40057</v>
          </cell>
          <cell r="M62">
            <v>3004</v>
          </cell>
          <cell r="N62">
            <v>38718</v>
          </cell>
        </row>
        <row r="63">
          <cell r="A63" t="str">
            <v>01S9325171SLX</v>
          </cell>
          <cell r="B63" t="str">
            <v>HAMON</v>
          </cell>
          <cell r="C63" t="str">
            <v>Jacques</v>
          </cell>
          <cell r="D63">
            <v>38718</v>
          </cell>
          <cell r="E63">
            <v>1</v>
          </cell>
          <cell r="F63" t="str">
            <v>National</v>
          </cell>
          <cell r="G63">
            <v>40057</v>
          </cell>
          <cell r="H63" t="str">
            <v>PR EX1</v>
          </cell>
          <cell r="I63">
            <v>6</v>
          </cell>
          <cell r="J63" t="str">
            <v>U. Tech. Paris-Dauphine</v>
          </cell>
          <cell r="K63" t="str">
            <v>0750736T</v>
          </cell>
          <cell r="L63">
            <v>40057</v>
          </cell>
          <cell r="M63">
            <v>3003</v>
          </cell>
          <cell r="N63">
            <v>38718</v>
          </cell>
        </row>
        <row r="64">
          <cell r="A64" t="str">
            <v>01S9325303MPW</v>
          </cell>
          <cell r="B64" t="str">
            <v>BELLET</v>
          </cell>
          <cell r="C64" t="str">
            <v>Dominique</v>
          </cell>
          <cell r="D64">
            <v>38718</v>
          </cell>
          <cell r="E64">
            <v>1</v>
          </cell>
          <cell r="F64" t="str">
            <v>Local</v>
          </cell>
          <cell r="G64">
            <v>40057</v>
          </cell>
          <cell r="H64" t="str">
            <v>PR EX2</v>
          </cell>
          <cell r="I64">
            <v>87</v>
          </cell>
          <cell r="J64" t="str">
            <v>U. Paris-V</v>
          </cell>
          <cell r="K64" t="str">
            <v>0751721N</v>
          </cell>
          <cell r="L64">
            <v>40057</v>
          </cell>
          <cell r="M64">
            <v>3004</v>
          </cell>
          <cell r="N64">
            <v>38718</v>
          </cell>
        </row>
        <row r="65">
          <cell r="A65" t="str">
            <v>01S9325320EMW</v>
          </cell>
          <cell r="B65" t="str">
            <v>SAKAROVITCH</v>
          </cell>
          <cell r="C65" t="str">
            <v>Joel</v>
          </cell>
          <cell r="D65">
            <v>38718</v>
          </cell>
          <cell r="E65">
            <v>1</v>
          </cell>
          <cell r="F65" t="str">
            <v>National</v>
          </cell>
          <cell r="G65">
            <v>40057</v>
          </cell>
          <cell r="H65" t="str">
            <v>PR 1C</v>
          </cell>
          <cell r="I65">
            <v>72</v>
          </cell>
          <cell r="J65" t="str">
            <v>U. Paris-V</v>
          </cell>
          <cell r="K65" t="str">
            <v>0751721N</v>
          </cell>
          <cell r="L65">
            <v>40057</v>
          </cell>
          <cell r="M65">
            <v>3002</v>
          </cell>
          <cell r="N65">
            <v>38718</v>
          </cell>
        </row>
        <row r="66">
          <cell r="A66" t="str">
            <v>01S9325556RQD</v>
          </cell>
          <cell r="B66" t="str">
            <v>FERREYROLLES</v>
          </cell>
          <cell r="C66" t="str">
            <v>Gerard</v>
          </cell>
          <cell r="D66">
            <v>38718</v>
          </cell>
          <cell r="E66">
            <v>1</v>
          </cell>
          <cell r="F66" t="str">
            <v>National</v>
          </cell>
          <cell r="G66">
            <v>40057</v>
          </cell>
          <cell r="H66" t="str">
            <v>PR EX1</v>
          </cell>
          <cell r="I66">
            <v>9</v>
          </cell>
          <cell r="J66" t="str">
            <v>U. Paris-IV</v>
          </cell>
          <cell r="K66" t="str">
            <v>0751720M</v>
          </cell>
          <cell r="L66">
            <v>40057</v>
          </cell>
          <cell r="M66">
            <v>3003</v>
          </cell>
          <cell r="N66">
            <v>38718</v>
          </cell>
        </row>
        <row r="67">
          <cell r="A67" t="str">
            <v>01S9326187SPC</v>
          </cell>
          <cell r="B67" t="str">
            <v>DANDREY</v>
          </cell>
          <cell r="C67" t="str">
            <v>Patrick</v>
          </cell>
          <cell r="D67">
            <v>38718</v>
          </cell>
          <cell r="E67">
            <v>1</v>
          </cell>
          <cell r="F67" t="str">
            <v>National</v>
          </cell>
          <cell r="G67">
            <v>40057</v>
          </cell>
          <cell r="H67" t="str">
            <v>PR EX2</v>
          </cell>
          <cell r="I67">
            <v>9</v>
          </cell>
          <cell r="J67" t="str">
            <v>U. Paris-IV</v>
          </cell>
          <cell r="K67" t="str">
            <v>0751720M</v>
          </cell>
          <cell r="L67">
            <v>40057</v>
          </cell>
          <cell r="M67">
            <v>3004</v>
          </cell>
          <cell r="N67">
            <v>38718</v>
          </cell>
        </row>
        <row r="68">
          <cell r="A68" t="str">
            <v>01S9326636BUL</v>
          </cell>
          <cell r="B68" t="str">
            <v>LEVINE</v>
          </cell>
          <cell r="C68" t="str">
            <v>Daniel</v>
          </cell>
          <cell r="D68">
            <v>38718</v>
          </cell>
          <cell r="E68">
            <v>1</v>
          </cell>
          <cell r="F68" t="str">
            <v>Local</v>
          </cell>
          <cell r="G68">
            <v>40057</v>
          </cell>
          <cell r="H68" t="str">
            <v>PR EX1</v>
          </cell>
          <cell r="I68">
            <v>21</v>
          </cell>
          <cell r="J68" t="str">
            <v>U. Paris-IV</v>
          </cell>
          <cell r="K68" t="str">
            <v>0751720M</v>
          </cell>
          <cell r="L68">
            <v>40057</v>
          </cell>
          <cell r="M68">
            <v>3003</v>
          </cell>
          <cell r="N68">
            <v>38718</v>
          </cell>
        </row>
        <row r="69">
          <cell r="A69" t="str">
            <v>01S9326862CRK</v>
          </cell>
          <cell r="B69" t="str">
            <v>LATTARD</v>
          </cell>
          <cell r="C69" t="str">
            <v>Alain</v>
          </cell>
          <cell r="D69">
            <v>38718</v>
          </cell>
          <cell r="E69">
            <v>1</v>
          </cell>
          <cell r="F69" t="str">
            <v>Local</v>
          </cell>
          <cell r="G69">
            <v>40057</v>
          </cell>
          <cell r="H69" t="str">
            <v>PR 1C</v>
          </cell>
          <cell r="I69">
            <v>12</v>
          </cell>
          <cell r="J69" t="str">
            <v>U. Paris-III</v>
          </cell>
          <cell r="K69" t="str">
            <v>0751719L</v>
          </cell>
          <cell r="L69">
            <v>40057</v>
          </cell>
          <cell r="M69">
            <v>3002</v>
          </cell>
          <cell r="N69">
            <v>38718</v>
          </cell>
        </row>
        <row r="70">
          <cell r="A70" t="str">
            <v>01S9326894WFI</v>
          </cell>
          <cell r="B70" t="str">
            <v>FORESTIER</v>
          </cell>
          <cell r="C70" t="str">
            <v>Georges</v>
          </cell>
          <cell r="D70">
            <v>38718</v>
          </cell>
          <cell r="E70">
            <v>1</v>
          </cell>
          <cell r="F70" t="str">
            <v>National</v>
          </cell>
          <cell r="G70">
            <v>40057</v>
          </cell>
          <cell r="H70" t="str">
            <v>PR EX2</v>
          </cell>
          <cell r="I70">
            <v>9</v>
          </cell>
          <cell r="J70" t="str">
            <v>U. Paris-IV</v>
          </cell>
          <cell r="K70" t="str">
            <v>0751720M</v>
          </cell>
          <cell r="L70">
            <v>40057</v>
          </cell>
          <cell r="M70">
            <v>3004</v>
          </cell>
          <cell r="N70">
            <v>38718</v>
          </cell>
        </row>
        <row r="71">
          <cell r="A71" t="str">
            <v>01S9326932MFD</v>
          </cell>
          <cell r="B71" t="str">
            <v>VOM HOFE</v>
          </cell>
          <cell r="C71" t="str">
            <v>Alain</v>
          </cell>
          <cell r="D71">
            <v>38718</v>
          </cell>
          <cell r="E71">
            <v>1</v>
          </cell>
          <cell r="F71" t="str">
            <v>Local</v>
          </cell>
          <cell r="G71">
            <v>40057</v>
          </cell>
          <cell r="H71" t="str">
            <v>PR EX1</v>
          </cell>
          <cell r="I71">
            <v>16</v>
          </cell>
          <cell r="J71" t="str">
            <v>U. Rouen</v>
          </cell>
          <cell r="K71" t="str">
            <v>0761904G</v>
          </cell>
          <cell r="L71">
            <v>40057</v>
          </cell>
          <cell r="M71">
            <v>3003</v>
          </cell>
          <cell r="N71">
            <v>38718</v>
          </cell>
        </row>
        <row r="72">
          <cell r="A72" t="str">
            <v>01S9327010DVI</v>
          </cell>
          <cell r="B72" t="str">
            <v>MEROT</v>
          </cell>
          <cell r="C72" t="str">
            <v>Alain</v>
          </cell>
          <cell r="D72">
            <v>38718</v>
          </cell>
          <cell r="E72">
            <v>1</v>
          </cell>
          <cell r="F72" t="str">
            <v>Local</v>
          </cell>
          <cell r="G72">
            <v>40057</v>
          </cell>
          <cell r="H72" t="str">
            <v>PR EX1</v>
          </cell>
          <cell r="I72">
            <v>22</v>
          </cell>
          <cell r="J72" t="str">
            <v>U. Paris-IV</v>
          </cell>
          <cell r="K72" t="str">
            <v>0751720M</v>
          </cell>
          <cell r="L72">
            <v>40057</v>
          </cell>
          <cell r="M72">
            <v>3003</v>
          </cell>
          <cell r="N72">
            <v>38718</v>
          </cell>
        </row>
        <row r="73">
          <cell r="A73" t="str">
            <v>01S9327559NWF</v>
          </cell>
          <cell r="B73" t="str">
            <v>CLUET</v>
          </cell>
          <cell r="C73" t="str">
            <v>Marc</v>
          </cell>
          <cell r="D73">
            <v>40057</v>
          </cell>
          <cell r="E73">
            <v>1</v>
          </cell>
          <cell r="F73" t="str">
            <v>National</v>
          </cell>
          <cell r="G73">
            <v>40057</v>
          </cell>
          <cell r="H73" t="str">
            <v>PR 1C</v>
          </cell>
          <cell r="I73">
            <v>12</v>
          </cell>
          <cell r="J73" t="str">
            <v>U. de Strasbourg</v>
          </cell>
          <cell r="K73" t="str">
            <v>0673021V</v>
          </cell>
          <cell r="L73">
            <v>40057</v>
          </cell>
          <cell r="M73">
            <v>3002</v>
          </cell>
          <cell r="N73">
            <v>40057</v>
          </cell>
        </row>
        <row r="74">
          <cell r="A74" t="str">
            <v>01S9327868EMX</v>
          </cell>
          <cell r="B74" t="str">
            <v>SALEM</v>
          </cell>
          <cell r="C74" t="str">
            <v>Jean Michel</v>
          </cell>
          <cell r="D74">
            <v>38718</v>
          </cell>
          <cell r="E74">
            <v>1</v>
          </cell>
          <cell r="F74" t="str">
            <v>Local</v>
          </cell>
          <cell r="G74">
            <v>40057</v>
          </cell>
          <cell r="H74" t="str">
            <v>PR 1C</v>
          </cell>
          <cell r="I74">
            <v>17</v>
          </cell>
          <cell r="J74" t="str">
            <v>U. Paris-I</v>
          </cell>
          <cell r="K74" t="str">
            <v>0751717J</v>
          </cell>
          <cell r="L74">
            <v>40057</v>
          </cell>
          <cell r="M74">
            <v>3002</v>
          </cell>
          <cell r="N74">
            <v>38718</v>
          </cell>
        </row>
        <row r="75">
          <cell r="A75" t="str">
            <v>01S9328065DMU</v>
          </cell>
          <cell r="B75" t="str">
            <v>RAIMBOURG</v>
          </cell>
          <cell r="C75" t="str">
            <v>Philippe</v>
          </cell>
          <cell r="D75">
            <v>38718</v>
          </cell>
          <cell r="E75">
            <v>1</v>
          </cell>
          <cell r="F75" t="str">
            <v>Local</v>
          </cell>
          <cell r="G75">
            <v>40057</v>
          </cell>
          <cell r="H75" t="str">
            <v>PR EX1</v>
          </cell>
          <cell r="I75">
            <v>6</v>
          </cell>
          <cell r="J75" t="str">
            <v>U. Paris-I</v>
          </cell>
          <cell r="K75" t="str">
            <v>0751717J</v>
          </cell>
          <cell r="L75">
            <v>40057</v>
          </cell>
          <cell r="M75">
            <v>3003</v>
          </cell>
          <cell r="N75">
            <v>38718</v>
          </cell>
        </row>
        <row r="76">
          <cell r="A76" t="str">
            <v>01S9328189WQY</v>
          </cell>
          <cell r="B76" t="str">
            <v>KEMPF</v>
          </cell>
          <cell r="C76" t="str">
            <v>Hubert</v>
          </cell>
          <cell r="D76">
            <v>38718</v>
          </cell>
          <cell r="E76">
            <v>1</v>
          </cell>
          <cell r="F76" t="str">
            <v>National</v>
          </cell>
          <cell r="G76">
            <v>40057</v>
          </cell>
          <cell r="H76" t="str">
            <v>PR EX2</v>
          </cell>
          <cell r="I76">
            <v>5</v>
          </cell>
          <cell r="J76" t="str">
            <v>U. Paris-I</v>
          </cell>
          <cell r="K76" t="str">
            <v>0751717J</v>
          </cell>
          <cell r="L76">
            <v>40057</v>
          </cell>
          <cell r="M76">
            <v>3004</v>
          </cell>
          <cell r="N76">
            <v>38718</v>
          </cell>
        </row>
        <row r="77">
          <cell r="A77" t="str">
            <v>01S9328254PBU</v>
          </cell>
          <cell r="B77" t="str">
            <v>COHEN</v>
          </cell>
          <cell r="C77" t="str">
            <v>Daniel</v>
          </cell>
          <cell r="D77">
            <v>38718</v>
          </cell>
          <cell r="E77">
            <v>1</v>
          </cell>
          <cell r="F77" t="str">
            <v>National</v>
          </cell>
          <cell r="G77">
            <v>40057</v>
          </cell>
          <cell r="H77" t="str">
            <v>PR EX2</v>
          </cell>
          <cell r="I77">
            <v>5</v>
          </cell>
          <cell r="J77" t="str">
            <v>U. Paris-I</v>
          </cell>
          <cell r="K77" t="str">
            <v>0751717J</v>
          </cell>
          <cell r="L77">
            <v>40057</v>
          </cell>
          <cell r="M77">
            <v>3004</v>
          </cell>
          <cell r="N77">
            <v>38718</v>
          </cell>
        </row>
        <row r="78">
          <cell r="A78" t="str">
            <v>01S9328257UNA</v>
          </cell>
          <cell r="B78" t="str">
            <v>HANNOUN</v>
          </cell>
          <cell r="C78" t="str">
            <v>Charley</v>
          </cell>
          <cell r="D78">
            <v>38718</v>
          </cell>
          <cell r="E78">
            <v>1</v>
          </cell>
          <cell r="F78" t="str">
            <v>National</v>
          </cell>
          <cell r="G78">
            <v>40057</v>
          </cell>
          <cell r="H78" t="str">
            <v>PR 1C</v>
          </cell>
          <cell r="I78">
            <v>1</v>
          </cell>
          <cell r="J78" t="str">
            <v>U. Cergy-Pontoise</v>
          </cell>
          <cell r="K78" t="str">
            <v>0951793H</v>
          </cell>
          <cell r="L78">
            <v>40057</v>
          </cell>
          <cell r="M78">
            <v>3002</v>
          </cell>
          <cell r="N78">
            <v>38718</v>
          </cell>
        </row>
        <row r="79">
          <cell r="A79" t="str">
            <v>01S9328401QRM</v>
          </cell>
          <cell r="B79" t="str">
            <v>DE HAAS</v>
          </cell>
          <cell r="C79" t="str">
            <v>Patrick</v>
          </cell>
          <cell r="D79">
            <v>38718</v>
          </cell>
          <cell r="E79">
            <v>1</v>
          </cell>
          <cell r="F79" t="str">
            <v>National</v>
          </cell>
          <cell r="G79">
            <v>40057</v>
          </cell>
          <cell r="H79" t="str">
            <v>MCF HC</v>
          </cell>
          <cell r="I79">
            <v>22</v>
          </cell>
          <cell r="J79" t="str">
            <v>U. Paris-I</v>
          </cell>
          <cell r="K79" t="str">
            <v>0751717J</v>
          </cell>
          <cell r="L79">
            <v>40057</v>
          </cell>
          <cell r="M79">
            <v>3013</v>
          </cell>
          <cell r="N79">
            <v>38718</v>
          </cell>
        </row>
        <row r="80">
          <cell r="A80" t="str">
            <v>01S9329242LYT</v>
          </cell>
          <cell r="B80" t="str">
            <v>VIDAUD</v>
          </cell>
          <cell r="C80" t="str">
            <v>Michel</v>
          </cell>
          <cell r="D80">
            <v>38718</v>
          </cell>
          <cell r="E80">
            <v>1</v>
          </cell>
          <cell r="F80" t="str">
            <v>Local</v>
          </cell>
          <cell r="G80">
            <v>40057</v>
          </cell>
          <cell r="H80" t="str">
            <v>PR EX1</v>
          </cell>
          <cell r="I80">
            <v>87</v>
          </cell>
          <cell r="J80" t="str">
            <v>U. Paris-V</v>
          </cell>
          <cell r="K80" t="str">
            <v>0751721N</v>
          </cell>
          <cell r="L80">
            <v>40057</v>
          </cell>
          <cell r="M80">
            <v>3003</v>
          </cell>
          <cell r="N80">
            <v>38718</v>
          </cell>
        </row>
        <row r="81">
          <cell r="A81" t="str">
            <v>01S9329513JKV</v>
          </cell>
          <cell r="B81" t="str">
            <v>STEINER</v>
          </cell>
          <cell r="C81" t="str">
            <v>Philippe</v>
          </cell>
          <cell r="D81">
            <v>39326</v>
          </cell>
          <cell r="E81">
            <v>1</v>
          </cell>
          <cell r="F81" t="str">
            <v>National</v>
          </cell>
          <cell r="G81">
            <v>40057</v>
          </cell>
          <cell r="H81" t="str">
            <v>PR 1C</v>
          </cell>
          <cell r="I81">
            <v>19</v>
          </cell>
          <cell r="J81" t="str">
            <v>U. Paris-IV</v>
          </cell>
          <cell r="K81" t="str">
            <v>0751720M</v>
          </cell>
          <cell r="L81">
            <v>40057</v>
          </cell>
          <cell r="M81">
            <v>3002</v>
          </cell>
          <cell r="N81">
            <v>39326</v>
          </cell>
        </row>
        <row r="82">
          <cell r="A82" t="str">
            <v>01S9329779UZS</v>
          </cell>
          <cell r="B82" t="str">
            <v>CHAIGNEAU</v>
          </cell>
          <cell r="C82" t="str">
            <v>Pascal</v>
          </cell>
          <cell r="D82">
            <v>38718</v>
          </cell>
          <cell r="E82">
            <v>1</v>
          </cell>
          <cell r="F82" t="str">
            <v>Local</v>
          </cell>
          <cell r="G82">
            <v>40057</v>
          </cell>
          <cell r="H82" t="str">
            <v>PR 1C</v>
          </cell>
          <cell r="I82">
            <v>4</v>
          </cell>
          <cell r="J82" t="str">
            <v>U. Paris-V</v>
          </cell>
          <cell r="K82" t="str">
            <v>0751721N</v>
          </cell>
          <cell r="L82">
            <v>40057</v>
          </cell>
          <cell r="M82">
            <v>3002</v>
          </cell>
          <cell r="N82">
            <v>38718</v>
          </cell>
        </row>
        <row r="83">
          <cell r="A83" t="str">
            <v>01S9330037BMS</v>
          </cell>
          <cell r="B83" t="str">
            <v>JUAN</v>
          </cell>
          <cell r="C83" t="str">
            <v>Salvador</v>
          </cell>
          <cell r="D83">
            <v>38718</v>
          </cell>
          <cell r="E83">
            <v>1</v>
          </cell>
          <cell r="F83" t="str">
            <v>National</v>
          </cell>
          <cell r="G83">
            <v>40057</v>
          </cell>
          <cell r="H83" t="str">
            <v>PR 1C</v>
          </cell>
          <cell r="I83">
            <v>19</v>
          </cell>
          <cell r="J83" t="str">
            <v>U. Caen</v>
          </cell>
          <cell r="K83" t="str">
            <v>0141408E</v>
          </cell>
          <cell r="L83">
            <v>40057</v>
          </cell>
          <cell r="M83">
            <v>3002</v>
          </cell>
          <cell r="N83">
            <v>38718</v>
          </cell>
        </row>
        <row r="84">
          <cell r="A84" t="str">
            <v>01S9330318OBK</v>
          </cell>
          <cell r="B84" t="str">
            <v>VIRASSAMY</v>
          </cell>
          <cell r="C84" t="str">
            <v>Georges Julien</v>
          </cell>
          <cell r="D84">
            <v>38718</v>
          </cell>
          <cell r="E84">
            <v>1</v>
          </cell>
          <cell r="F84" t="str">
            <v>Local</v>
          </cell>
          <cell r="G84">
            <v>40057</v>
          </cell>
          <cell r="H84" t="str">
            <v>PR EX1</v>
          </cell>
          <cell r="I84">
            <v>1</v>
          </cell>
          <cell r="J84" t="str">
            <v>U. Antilles-Guyane</v>
          </cell>
          <cell r="K84" t="str">
            <v>9710585J</v>
          </cell>
          <cell r="L84">
            <v>40057</v>
          </cell>
          <cell r="M84">
            <v>3003</v>
          </cell>
          <cell r="N84">
            <v>38718</v>
          </cell>
        </row>
        <row r="85">
          <cell r="A85" t="str">
            <v>01S9330356ZKT</v>
          </cell>
          <cell r="B85" t="str">
            <v>GRANDAZZI</v>
          </cell>
          <cell r="C85" t="str">
            <v>Alexandre</v>
          </cell>
          <cell r="D85">
            <v>38718</v>
          </cell>
          <cell r="E85">
            <v>1</v>
          </cell>
          <cell r="F85" t="str">
            <v>Local</v>
          </cell>
          <cell r="G85">
            <v>40057</v>
          </cell>
          <cell r="H85" t="str">
            <v>PR 1C</v>
          </cell>
          <cell r="I85">
            <v>8</v>
          </cell>
          <cell r="J85" t="str">
            <v>U. Paris-IV</v>
          </cell>
          <cell r="K85" t="str">
            <v>0751720M</v>
          </cell>
          <cell r="L85">
            <v>40057</v>
          </cell>
          <cell r="M85">
            <v>3002</v>
          </cell>
          <cell r="N85">
            <v>38718</v>
          </cell>
        </row>
        <row r="86">
          <cell r="A86" t="str">
            <v>01S9330788EPO</v>
          </cell>
          <cell r="B86" t="str">
            <v>TEDGHI</v>
          </cell>
          <cell r="C86" t="str">
            <v>Joseph</v>
          </cell>
          <cell r="D86">
            <v>38718</v>
          </cell>
          <cell r="E86">
            <v>1</v>
          </cell>
          <cell r="F86" t="str">
            <v>National</v>
          </cell>
          <cell r="G86">
            <v>40057</v>
          </cell>
          <cell r="H86" t="str">
            <v>PR 1C</v>
          </cell>
          <cell r="I86">
            <v>15</v>
          </cell>
          <cell r="J86" t="str">
            <v>INALCO Paris</v>
          </cell>
          <cell r="K86" t="str">
            <v>0753488J</v>
          </cell>
          <cell r="L86">
            <v>40057</v>
          </cell>
          <cell r="M86">
            <v>3002</v>
          </cell>
          <cell r="N86">
            <v>38718</v>
          </cell>
        </row>
        <row r="87">
          <cell r="A87" t="str">
            <v>01S9331177HUX</v>
          </cell>
          <cell r="B87" t="str">
            <v>VILLARD</v>
          </cell>
          <cell r="C87" t="str">
            <v>Pierre</v>
          </cell>
          <cell r="D87">
            <v>38718</v>
          </cell>
          <cell r="E87">
            <v>1</v>
          </cell>
          <cell r="F87" t="str">
            <v>National</v>
          </cell>
          <cell r="G87">
            <v>40057</v>
          </cell>
          <cell r="H87" t="str">
            <v>PR 1C</v>
          </cell>
          <cell r="I87">
            <v>21</v>
          </cell>
          <cell r="J87" t="str">
            <v>U. Clermont-Ferrand-II</v>
          </cell>
          <cell r="K87" t="str">
            <v>0631525R</v>
          </cell>
          <cell r="L87">
            <v>40057</v>
          </cell>
          <cell r="M87">
            <v>3002</v>
          </cell>
          <cell r="N87">
            <v>38718</v>
          </cell>
        </row>
        <row r="88">
          <cell r="A88" t="str">
            <v>01S9332672SLI</v>
          </cell>
          <cell r="B88" t="str">
            <v>BUREAU</v>
          </cell>
          <cell r="C88" t="str">
            <v>Dominique</v>
          </cell>
          <cell r="D88">
            <v>38718</v>
          </cell>
          <cell r="E88">
            <v>1</v>
          </cell>
          <cell r="F88" t="str">
            <v>National</v>
          </cell>
          <cell r="G88">
            <v>40057</v>
          </cell>
          <cell r="H88" t="str">
            <v>PR EX1</v>
          </cell>
          <cell r="I88">
            <v>1</v>
          </cell>
          <cell r="J88" t="str">
            <v>U. Paris-II</v>
          </cell>
          <cell r="K88" t="str">
            <v>0751718K</v>
          </cell>
          <cell r="L88">
            <v>40057</v>
          </cell>
          <cell r="M88">
            <v>3003</v>
          </cell>
          <cell r="N88">
            <v>38718</v>
          </cell>
        </row>
        <row r="89">
          <cell r="A89" t="str">
            <v>01S9334743YTN</v>
          </cell>
          <cell r="B89" t="str">
            <v>NICOLAS</v>
          </cell>
          <cell r="C89" t="str">
            <v>Serge</v>
          </cell>
          <cell r="D89">
            <v>38718</v>
          </cell>
          <cell r="E89">
            <v>1</v>
          </cell>
          <cell r="F89" t="str">
            <v>National</v>
          </cell>
          <cell r="G89">
            <v>40057</v>
          </cell>
          <cell r="H89" t="str">
            <v>PR 1C</v>
          </cell>
          <cell r="I89">
            <v>16</v>
          </cell>
          <cell r="J89" t="str">
            <v>U. Paris-V</v>
          </cell>
          <cell r="K89" t="str">
            <v>0751721N</v>
          </cell>
          <cell r="L89">
            <v>40057</v>
          </cell>
          <cell r="M89">
            <v>3002</v>
          </cell>
          <cell r="N89">
            <v>38718</v>
          </cell>
        </row>
        <row r="90">
          <cell r="A90" t="str">
            <v>01S9341246EPK</v>
          </cell>
          <cell r="B90" t="str">
            <v>PAVIS</v>
          </cell>
          <cell r="C90" t="str">
            <v>Athar Carolyn</v>
          </cell>
          <cell r="D90">
            <v>38718</v>
          </cell>
          <cell r="E90">
            <v>1</v>
          </cell>
          <cell r="F90" t="str">
            <v>Local</v>
          </cell>
          <cell r="G90">
            <v>40057</v>
          </cell>
          <cell r="H90" t="str">
            <v>MCF HC</v>
          </cell>
          <cell r="I90">
            <v>11</v>
          </cell>
          <cell r="J90" t="str">
            <v>U. Paris-I</v>
          </cell>
          <cell r="K90" t="str">
            <v>0751717J</v>
          </cell>
          <cell r="L90">
            <v>40057</v>
          </cell>
          <cell r="M90">
            <v>3013</v>
          </cell>
          <cell r="N90">
            <v>38718</v>
          </cell>
        </row>
        <row r="91">
          <cell r="A91" t="str">
            <v>01S9341957XZC</v>
          </cell>
          <cell r="B91" t="str">
            <v>GILLET</v>
          </cell>
          <cell r="C91" t="str">
            <v>Genevieve</v>
          </cell>
          <cell r="D91">
            <v>38718</v>
          </cell>
          <cell r="E91">
            <v>1</v>
          </cell>
          <cell r="F91" t="str">
            <v>National</v>
          </cell>
          <cell r="G91">
            <v>40057</v>
          </cell>
          <cell r="H91" t="str">
            <v>PR EX1</v>
          </cell>
          <cell r="I91">
            <v>11</v>
          </cell>
          <cell r="J91" t="str">
            <v>U. Paris-III</v>
          </cell>
          <cell r="K91" t="str">
            <v>0751719L</v>
          </cell>
          <cell r="L91">
            <v>40057</v>
          </cell>
          <cell r="M91">
            <v>3003</v>
          </cell>
          <cell r="N91">
            <v>38718</v>
          </cell>
        </row>
        <row r="92">
          <cell r="A92" t="str">
            <v>01S9342161TFC</v>
          </cell>
          <cell r="B92" t="str">
            <v>COLLE</v>
          </cell>
          <cell r="C92" t="str">
            <v>Daniele</v>
          </cell>
          <cell r="D92">
            <v>38718</v>
          </cell>
          <cell r="E92">
            <v>1</v>
          </cell>
          <cell r="F92" t="str">
            <v>National</v>
          </cell>
          <cell r="G92">
            <v>40057</v>
          </cell>
          <cell r="H92" t="str">
            <v>PR EX2</v>
          </cell>
          <cell r="I92">
            <v>18</v>
          </cell>
          <cell r="J92" t="str">
            <v>U. Paris-IV</v>
          </cell>
          <cell r="K92" t="str">
            <v>0751720M</v>
          </cell>
          <cell r="L92">
            <v>40057</v>
          </cell>
          <cell r="M92">
            <v>3004</v>
          </cell>
          <cell r="N92">
            <v>38718</v>
          </cell>
        </row>
        <row r="93">
          <cell r="A93" t="str">
            <v>01S9342218GRI</v>
          </cell>
          <cell r="B93" t="str">
            <v>PARIS</v>
          </cell>
          <cell r="C93" t="str">
            <v>Marie Claude</v>
          </cell>
          <cell r="D93">
            <v>38718</v>
          </cell>
          <cell r="E93">
            <v>1</v>
          </cell>
          <cell r="F93" t="str">
            <v>National</v>
          </cell>
          <cell r="G93">
            <v>40057</v>
          </cell>
          <cell r="H93" t="str">
            <v>PR EX2</v>
          </cell>
          <cell r="I93">
            <v>15</v>
          </cell>
          <cell r="J93" t="str">
            <v>U. Paris-VII</v>
          </cell>
          <cell r="K93" t="str">
            <v>0751723R</v>
          </cell>
          <cell r="L93">
            <v>40057</v>
          </cell>
          <cell r="M93">
            <v>3004</v>
          </cell>
          <cell r="N93">
            <v>38718</v>
          </cell>
        </row>
        <row r="94">
          <cell r="A94" t="str">
            <v>01S9342297ARL</v>
          </cell>
          <cell r="B94" t="str">
            <v>JAUREGUIBERRY</v>
          </cell>
          <cell r="C94" t="str">
            <v>Christiane</v>
          </cell>
          <cell r="D94">
            <v>38718</v>
          </cell>
          <cell r="E94">
            <v>1</v>
          </cell>
          <cell r="F94" t="str">
            <v>National</v>
          </cell>
          <cell r="G94">
            <v>40057</v>
          </cell>
          <cell r="H94" t="str">
            <v>PR EX1</v>
          </cell>
          <cell r="I94">
            <v>86</v>
          </cell>
          <cell r="J94" t="str">
            <v>U. Paris-V</v>
          </cell>
          <cell r="K94" t="str">
            <v>0751721N</v>
          </cell>
          <cell r="L94">
            <v>40057</v>
          </cell>
          <cell r="M94">
            <v>3003</v>
          </cell>
          <cell r="N94">
            <v>38718</v>
          </cell>
        </row>
        <row r="95">
          <cell r="A95" t="str">
            <v>01S9342324XGJ</v>
          </cell>
          <cell r="B95" t="str">
            <v>FORT</v>
          </cell>
          <cell r="C95" t="str">
            <v>Monique</v>
          </cell>
          <cell r="D95">
            <v>38718</v>
          </cell>
          <cell r="E95">
            <v>1</v>
          </cell>
          <cell r="F95" t="str">
            <v>Local</v>
          </cell>
          <cell r="G95">
            <v>40057</v>
          </cell>
          <cell r="H95" t="str">
            <v>PR EX2</v>
          </cell>
          <cell r="I95">
            <v>23</v>
          </cell>
          <cell r="J95" t="str">
            <v>U. Paris-VII</v>
          </cell>
          <cell r="K95" t="str">
            <v>0751723R</v>
          </cell>
          <cell r="L95">
            <v>40057</v>
          </cell>
          <cell r="M95">
            <v>3004</v>
          </cell>
          <cell r="N95">
            <v>38718</v>
          </cell>
        </row>
        <row r="96">
          <cell r="A96" t="str">
            <v>01S9342848STO</v>
          </cell>
          <cell r="B96" t="str">
            <v>HIDIROGLOU</v>
          </cell>
          <cell r="C96" t="str">
            <v>Patricia</v>
          </cell>
          <cell r="D96">
            <v>38718</v>
          </cell>
          <cell r="E96">
            <v>1</v>
          </cell>
          <cell r="F96" t="str">
            <v>Local</v>
          </cell>
          <cell r="G96">
            <v>40057</v>
          </cell>
          <cell r="H96" t="str">
            <v>PR 1C</v>
          </cell>
          <cell r="I96">
            <v>22</v>
          </cell>
          <cell r="J96" t="str">
            <v>U. Paris-I</v>
          </cell>
          <cell r="K96" t="str">
            <v>0751717J</v>
          </cell>
          <cell r="L96">
            <v>40057</v>
          </cell>
          <cell r="M96">
            <v>3002</v>
          </cell>
          <cell r="N96">
            <v>38718</v>
          </cell>
        </row>
        <row r="97">
          <cell r="A97" t="str">
            <v>01S9342870MWL</v>
          </cell>
          <cell r="B97" t="str">
            <v>BLANCHARD</v>
          </cell>
          <cell r="C97" t="str">
            <v>Liliane</v>
          </cell>
          <cell r="D97">
            <v>38718</v>
          </cell>
          <cell r="E97">
            <v>1</v>
          </cell>
          <cell r="F97" t="str">
            <v>Local</v>
          </cell>
          <cell r="G97">
            <v>40057</v>
          </cell>
          <cell r="H97" t="str">
            <v>PR EX2</v>
          </cell>
          <cell r="I97">
            <v>11</v>
          </cell>
          <cell r="J97" t="str">
            <v>U. Paris-IV</v>
          </cell>
          <cell r="K97" t="str">
            <v>0751720M</v>
          </cell>
          <cell r="L97">
            <v>40057</v>
          </cell>
          <cell r="M97">
            <v>3004</v>
          </cell>
          <cell r="N97">
            <v>38718</v>
          </cell>
        </row>
        <row r="98">
          <cell r="A98" t="str">
            <v>01S9342956NSL</v>
          </cell>
          <cell r="B98" t="str">
            <v>CHARRIER</v>
          </cell>
          <cell r="C98" t="str">
            <v>Marie Josephe</v>
          </cell>
          <cell r="D98">
            <v>38718</v>
          </cell>
          <cell r="E98">
            <v>1</v>
          </cell>
          <cell r="F98" t="str">
            <v>Local</v>
          </cell>
          <cell r="G98">
            <v>40057</v>
          </cell>
          <cell r="H98" t="str">
            <v>MCF HC</v>
          </cell>
          <cell r="I98">
            <v>7</v>
          </cell>
          <cell r="J98" t="str">
            <v>U. Paris-VII</v>
          </cell>
          <cell r="K98" t="str">
            <v>0751723R</v>
          </cell>
          <cell r="L98">
            <v>40057</v>
          </cell>
          <cell r="M98">
            <v>3013</v>
          </cell>
          <cell r="N98">
            <v>38718</v>
          </cell>
        </row>
        <row r="99">
          <cell r="A99" t="str">
            <v>01S9342989WPS</v>
          </cell>
          <cell r="B99" t="str">
            <v>LEHERPEUX</v>
          </cell>
          <cell r="C99" t="str">
            <v>Francoise</v>
          </cell>
          <cell r="D99">
            <v>38718</v>
          </cell>
          <cell r="E99">
            <v>1</v>
          </cell>
          <cell r="F99" t="str">
            <v>National</v>
          </cell>
          <cell r="G99">
            <v>40057</v>
          </cell>
          <cell r="H99" t="str">
            <v>PR 1C</v>
          </cell>
          <cell r="I99">
            <v>16</v>
          </cell>
          <cell r="J99" t="str">
            <v>U. Lille-III</v>
          </cell>
          <cell r="K99" t="str">
            <v>0593561A</v>
          </cell>
          <cell r="L99">
            <v>40057</v>
          </cell>
          <cell r="M99">
            <v>3002</v>
          </cell>
          <cell r="N99">
            <v>38718</v>
          </cell>
        </row>
        <row r="100">
          <cell r="A100" t="str">
            <v>01S9343224NQD</v>
          </cell>
          <cell r="B100" t="str">
            <v>BERIOU</v>
          </cell>
          <cell r="C100" t="str">
            <v>Nicole</v>
          </cell>
          <cell r="D100">
            <v>38718</v>
          </cell>
          <cell r="E100">
            <v>1</v>
          </cell>
          <cell r="F100" t="str">
            <v>Local</v>
          </cell>
          <cell r="G100">
            <v>40057</v>
          </cell>
          <cell r="H100" t="str">
            <v>PR EX1</v>
          </cell>
          <cell r="I100">
            <v>21</v>
          </cell>
          <cell r="J100" t="str">
            <v>U. Lyon-II</v>
          </cell>
          <cell r="K100" t="str">
            <v>0691775E</v>
          </cell>
          <cell r="L100">
            <v>40057</v>
          </cell>
          <cell r="M100">
            <v>3003</v>
          </cell>
          <cell r="N100">
            <v>38718</v>
          </cell>
        </row>
        <row r="101">
          <cell r="A101" t="str">
            <v>01S9343558THL</v>
          </cell>
          <cell r="B101" t="str">
            <v>GUYOT</v>
          </cell>
          <cell r="C101" t="str">
            <v>Brigitte</v>
          </cell>
          <cell r="D101">
            <v>38718</v>
          </cell>
          <cell r="E101">
            <v>1</v>
          </cell>
          <cell r="F101" t="str">
            <v>National</v>
          </cell>
          <cell r="G101">
            <v>40057</v>
          </cell>
          <cell r="H101" t="str">
            <v>MCF HC</v>
          </cell>
          <cell r="I101">
            <v>71</v>
          </cell>
          <cell r="J101" t="str">
            <v>CNAM Paris</v>
          </cell>
          <cell r="K101" t="str">
            <v>0753471R</v>
          </cell>
          <cell r="L101">
            <v>40057</v>
          </cell>
          <cell r="M101">
            <v>3013</v>
          </cell>
          <cell r="N101">
            <v>38718</v>
          </cell>
        </row>
        <row r="102">
          <cell r="A102" t="str">
            <v>01S9343746HFW</v>
          </cell>
          <cell r="B102" t="str">
            <v>TRINH</v>
          </cell>
          <cell r="C102" t="str">
            <v>Sylvaine</v>
          </cell>
          <cell r="D102">
            <v>38718</v>
          </cell>
          <cell r="E102">
            <v>1</v>
          </cell>
          <cell r="F102" t="str">
            <v>Local</v>
          </cell>
          <cell r="G102">
            <v>40057</v>
          </cell>
          <cell r="H102" t="str">
            <v>PR 1C</v>
          </cell>
          <cell r="I102">
            <v>19</v>
          </cell>
          <cell r="J102" t="str">
            <v>U. Tech. Paris-Dauphine</v>
          </cell>
          <cell r="K102" t="str">
            <v>0750736T</v>
          </cell>
          <cell r="L102">
            <v>40057</v>
          </cell>
          <cell r="M102">
            <v>3002</v>
          </cell>
          <cell r="N102">
            <v>38718</v>
          </cell>
        </row>
        <row r="103">
          <cell r="A103" t="str">
            <v>01S9343985DTO</v>
          </cell>
          <cell r="B103" t="str">
            <v>PFAU</v>
          </cell>
          <cell r="C103" t="str">
            <v>Marie Christine</v>
          </cell>
          <cell r="D103">
            <v>38718</v>
          </cell>
          <cell r="E103">
            <v>1</v>
          </cell>
          <cell r="F103" t="str">
            <v>National</v>
          </cell>
          <cell r="G103">
            <v>40057</v>
          </cell>
          <cell r="H103" t="str">
            <v>MCF HC</v>
          </cell>
          <cell r="I103">
            <v>7</v>
          </cell>
          <cell r="J103" t="str">
            <v>Coll拡e de France</v>
          </cell>
          <cell r="K103" t="str">
            <v>0753480A</v>
          </cell>
          <cell r="L103">
            <v>40057</v>
          </cell>
          <cell r="M103">
            <v>3013</v>
          </cell>
          <cell r="N103">
            <v>38718</v>
          </cell>
        </row>
        <row r="104">
          <cell r="A104" t="str">
            <v>01S9344018ACB</v>
          </cell>
          <cell r="B104" t="str">
            <v>MONTAUT</v>
          </cell>
          <cell r="C104" t="str">
            <v>Annie</v>
          </cell>
          <cell r="D104">
            <v>38718</v>
          </cell>
          <cell r="E104">
            <v>1</v>
          </cell>
          <cell r="F104" t="str">
            <v>National</v>
          </cell>
          <cell r="G104">
            <v>40057</v>
          </cell>
          <cell r="H104" t="str">
            <v>PR EX1</v>
          </cell>
          <cell r="I104">
            <v>15</v>
          </cell>
          <cell r="J104" t="str">
            <v>INALCO Paris</v>
          </cell>
          <cell r="K104" t="str">
            <v>0753488J</v>
          </cell>
          <cell r="L104">
            <v>40057</v>
          </cell>
          <cell r="M104">
            <v>3003</v>
          </cell>
          <cell r="N104">
            <v>38718</v>
          </cell>
        </row>
        <row r="105">
          <cell r="A105" t="str">
            <v>01S9344180ATQ</v>
          </cell>
          <cell r="B105" t="str">
            <v>LEBRUN</v>
          </cell>
          <cell r="C105" t="str">
            <v>Francine</v>
          </cell>
          <cell r="D105">
            <v>38718</v>
          </cell>
          <cell r="E105">
            <v>1</v>
          </cell>
          <cell r="F105" t="str">
            <v>National</v>
          </cell>
          <cell r="G105">
            <v>40057</v>
          </cell>
          <cell r="H105" t="str">
            <v>PR EX1</v>
          </cell>
          <cell r="I105">
            <v>9</v>
          </cell>
          <cell r="J105" t="str">
            <v>U. Versailles-Saint-Quentin</v>
          </cell>
          <cell r="K105" t="str">
            <v>0781944P</v>
          </cell>
          <cell r="L105">
            <v>40057</v>
          </cell>
          <cell r="M105">
            <v>3003</v>
          </cell>
          <cell r="N105">
            <v>38718</v>
          </cell>
        </row>
        <row r="106">
          <cell r="A106" t="str">
            <v>01S9344302RPH</v>
          </cell>
          <cell r="B106" t="str">
            <v>CASSIM</v>
          </cell>
          <cell r="C106" t="str">
            <v>Fayza</v>
          </cell>
          <cell r="D106">
            <v>38718</v>
          </cell>
          <cell r="E106">
            <v>1</v>
          </cell>
          <cell r="F106" t="str">
            <v>Local</v>
          </cell>
          <cell r="G106">
            <v>40057</v>
          </cell>
          <cell r="H106" t="str">
            <v>MCF HC</v>
          </cell>
          <cell r="I106">
            <v>15</v>
          </cell>
          <cell r="J106" t="str">
            <v>U. Paris-III</v>
          </cell>
          <cell r="K106" t="str">
            <v>0751719L</v>
          </cell>
          <cell r="L106">
            <v>40057</v>
          </cell>
          <cell r="M106">
            <v>3013</v>
          </cell>
          <cell r="N106">
            <v>38718</v>
          </cell>
        </row>
        <row r="107">
          <cell r="A107" t="str">
            <v>01S9344381IXT</v>
          </cell>
          <cell r="B107" t="str">
            <v>TIERCELIN</v>
          </cell>
          <cell r="C107" t="str">
            <v>Claudine</v>
          </cell>
          <cell r="D107">
            <v>38718</v>
          </cell>
          <cell r="E107">
            <v>1</v>
          </cell>
          <cell r="F107" t="str">
            <v>National</v>
          </cell>
          <cell r="G107">
            <v>40057</v>
          </cell>
          <cell r="H107" t="str">
            <v>PR EX1</v>
          </cell>
          <cell r="I107">
            <v>17</v>
          </cell>
          <cell r="J107" t="str">
            <v>U. Paris-XII</v>
          </cell>
          <cell r="K107" t="str">
            <v>0941111X</v>
          </cell>
          <cell r="L107">
            <v>40057</v>
          </cell>
          <cell r="M107">
            <v>3003</v>
          </cell>
          <cell r="N107">
            <v>38718</v>
          </cell>
        </row>
        <row r="108">
          <cell r="A108" t="str">
            <v>01S9344526CED</v>
          </cell>
          <cell r="B108" t="str">
            <v>MONNIER</v>
          </cell>
          <cell r="C108" t="str">
            <v>Sabine</v>
          </cell>
          <cell r="D108">
            <v>38718</v>
          </cell>
          <cell r="E108">
            <v>1</v>
          </cell>
          <cell r="F108" t="str">
            <v>Local</v>
          </cell>
          <cell r="G108">
            <v>40057</v>
          </cell>
          <cell r="H108" t="str">
            <v>MCF HC</v>
          </cell>
          <cell r="I108">
            <v>5</v>
          </cell>
          <cell r="J108" t="str">
            <v>U. Paris-I</v>
          </cell>
          <cell r="K108" t="str">
            <v>0751717J</v>
          </cell>
          <cell r="L108">
            <v>40057</v>
          </cell>
          <cell r="M108">
            <v>3013</v>
          </cell>
          <cell r="N108">
            <v>38718</v>
          </cell>
        </row>
        <row r="109">
          <cell r="A109" t="str">
            <v>01S9344545RED</v>
          </cell>
          <cell r="B109" t="str">
            <v>BONNET</v>
          </cell>
          <cell r="C109" t="str">
            <v>Michele</v>
          </cell>
          <cell r="D109">
            <v>38718</v>
          </cell>
          <cell r="E109">
            <v>1</v>
          </cell>
          <cell r="F109" t="str">
            <v>National</v>
          </cell>
          <cell r="G109">
            <v>40057</v>
          </cell>
          <cell r="H109" t="str">
            <v>PR 1C</v>
          </cell>
          <cell r="I109">
            <v>11</v>
          </cell>
          <cell r="J109" t="str">
            <v>U. Besan㎜n</v>
          </cell>
          <cell r="K109" t="str">
            <v>0251215K</v>
          </cell>
          <cell r="L109">
            <v>40057</v>
          </cell>
          <cell r="M109">
            <v>3002</v>
          </cell>
          <cell r="N109">
            <v>38718</v>
          </cell>
        </row>
        <row r="110">
          <cell r="A110" t="str">
            <v>01S9344859XVI</v>
          </cell>
          <cell r="B110" t="str">
            <v>GERARD</v>
          </cell>
          <cell r="C110" t="str">
            <v>Dominique</v>
          </cell>
          <cell r="D110">
            <v>38718</v>
          </cell>
          <cell r="E110">
            <v>1</v>
          </cell>
          <cell r="F110" t="str">
            <v>National</v>
          </cell>
          <cell r="G110">
            <v>40057</v>
          </cell>
          <cell r="H110" t="str">
            <v>PR EX1</v>
          </cell>
          <cell r="I110">
            <v>9</v>
          </cell>
          <cell r="J110" t="str">
            <v>U. Paris-IV</v>
          </cell>
          <cell r="K110" t="str">
            <v>0751720M</v>
          </cell>
          <cell r="L110">
            <v>40057</v>
          </cell>
          <cell r="M110">
            <v>3003</v>
          </cell>
          <cell r="N110">
            <v>38718</v>
          </cell>
        </row>
        <row r="111">
          <cell r="A111" t="str">
            <v>01S9345380HGM</v>
          </cell>
          <cell r="B111" t="str">
            <v>POUJOL</v>
          </cell>
          <cell r="C111" t="str">
            <v>Catherine</v>
          </cell>
          <cell r="D111">
            <v>38718</v>
          </cell>
          <cell r="E111">
            <v>1</v>
          </cell>
          <cell r="F111" t="str">
            <v>Local</v>
          </cell>
          <cell r="G111">
            <v>40057</v>
          </cell>
          <cell r="H111" t="str">
            <v>PR 1C</v>
          </cell>
          <cell r="I111">
            <v>22</v>
          </cell>
          <cell r="J111" t="str">
            <v>INALCO Paris</v>
          </cell>
          <cell r="K111" t="str">
            <v>0753488J</v>
          </cell>
          <cell r="L111">
            <v>40057</v>
          </cell>
          <cell r="M111">
            <v>3002</v>
          </cell>
          <cell r="N111">
            <v>38718</v>
          </cell>
        </row>
        <row r="112">
          <cell r="A112" t="str">
            <v>01S9345404UGZ</v>
          </cell>
          <cell r="B112" t="str">
            <v>COHEN</v>
          </cell>
          <cell r="C112" t="str">
            <v>Marianne</v>
          </cell>
          <cell r="D112">
            <v>38718</v>
          </cell>
          <cell r="E112">
            <v>1</v>
          </cell>
          <cell r="F112" t="str">
            <v>National</v>
          </cell>
          <cell r="G112">
            <v>40057</v>
          </cell>
          <cell r="H112" t="str">
            <v>MCF HC</v>
          </cell>
          <cell r="I112">
            <v>23</v>
          </cell>
          <cell r="J112" t="str">
            <v>U. Paris-VII</v>
          </cell>
          <cell r="K112" t="str">
            <v>0751723R</v>
          </cell>
          <cell r="L112">
            <v>40057</v>
          </cell>
          <cell r="M112">
            <v>3013</v>
          </cell>
          <cell r="N112">
            <v>38718</v>
          </cell>
        </row>
        <row r="113">
          <cell r="A113" t="str">
            <v>01S9345434JGF</v>
          </cell>
          <cell r="B113" t="str">
            <v>RONCHAIL</v>
          </cell>
          <cell r="C113" t="str">
            <v>Josyane</v>
          </cell>
          <cell r="D113">
            <v>38718</v>
          </cell>
          <cell r="E113">
            <v>1</v>
          </cell>
          <cell r="F113" t="str">
            <v>National</v>
          </cell>
          <cell r="G113">
            <v>40057</v>
          </cell>
          <cell r="H113" t="str">
            <v>MCF HC</v>
          </cell>
          <cell r="I113">
            <v>23</v>
          </cell>
          <cell r="J113" t="str">
            <v>U. Paris-VII</v>
          </cell>
          <cell r="K113" t="str">
            <v>0751723R</v>
          </cell>
          <cell r="L113">
            <v>40057</v>
          </cell>
          <cell r="M113">
            <v>3013</v>
          </cell>
          <cell r="N113">
            <v>38718</v>
          </cell>
        </row>
        <row r="114">
          <cell r="A114" t="str">
            <v>01S9345435TWS</v>
          </cell>
          <cell r="B114" t="str">
            <v>BEAUVALET</v>
          </cell>
          <cell r="C114" t="str">
            <v>Scarlett</v>
          </cell>
          <cell r="D114">
            <v>38718</v>
          </cell>
          <cell r="E114">
            <v>1</v>
          </cell>
          <cell r="F114" t="str">
            <v>National</v>
          </cell>
          <cell r="G114">
            <v>40057</v>
          </cell>
          <cell r="H114" t="str">
            <v>PR 1C</v>
          </cell>
          <cell r="I114">
            <v>22</v>
          </cell>
          <cell r="J114" t="str">
            <v>U. Amiens</v>
          </cell>
          <cell r="K114" t="str">
            <v>0801344B</v>
          </cell>
          <cell r="L114">
            <v>40057</v>
          </cell>
          <cell r="M114">
            <v>3002</v>
          </cell>
          <cell r="N114">
            <v>38718</v>
          </cell>
        </row>
        <row r="115">
          <cell r="A115" t="str">
            <v>01S9345571FTK</v>
          </cell>
          <cell r="B115" t="str">
            <v>MARCHAND</v>
          </cell>
          <cell r="C115" t="str">
            <v>Catherine</v>
          </cell>
          <cell r="D115">
            <v>38718</v>
          </cell>
          <cell r="E115">
            <v>1</v>
          </cell>
          <cell r="F115" t="str">
            <v>National</v>
          </cell>
          <cell r="G115">
            <v>40057</v>
          </cell>
          <cell r="H115" t="str">
            <v>PR 1C</v>
          </cell>
          <cell r="I115">
            <v>86</v>
          </cell>
          <cell r="J115" t="str">
            <v>U. Paris-V</v>
          </cell>
          <cell r="K115" t="str">
            <v>0751721N</v>
          </cell>
          <cell r="L115">
            <v>40057</v>
          </cell>
          <cell r="M115">
            <v>3002</v>
          </cell>
          <cell r="N115">
            <v>38718</v>
          </cell>
        </row>
        <row r="116">
          <cell r="A116" t="str">
            <v>01S9346625PBD</v>
          </cell>
          <cell r="B116" t="str">
            <v>COQUIO</v>
          </cell>
          <cell r="C116" t="str">
            <v>Catherine</v>
          </cell>
          <cell r="D116">
            <v>38718</v>
          </cell>
          <cell r="E116">
            <v>1</v>
          </cell>
          <cell r="F116" t="str">
            <v>National</v>
          </cell>
          <cell r="G116">
            <v>40057</v>
          </cell>
          <cell r="H116" t="str">
            <v>PR 1C</v>
          </cell>
          <cell r="I116">
            <v>10</v>
          </cell>
          <cell r="J116" t="str">
            <v>U. Poitiers</v>
          </cell>
          <cell r="K116" t="str">
            <v>0860856N</v>
          </cell>
          <cell r="L116">
            <v>40057</v>
          </cell>
          <cell r="M116">
            <v>3002</v>
          </cell>
          <cell r="N116">
            <v>38718</v>
          </cell>
        </row>
        <row r="117">
          <cell r="A117" t="str">
            <v>01S9346865PWR</v>
          </cell>
          <cell r="B117" t="str">
            <v>BIDOU</v>
          </cell>
          <cell r="C117" t="str">
            <v>Pascale</v>
          </cell>
          <cell r="D117">
            <v>38718</v>
          </cell>
          <cell r="E117">
            <v>1</v>
          </cell>
          <cell r="F117" t="str">
            <v>Local</v>
          </cell>
          <cell r="G117">
            <v>40057</v>
          </cell>
          <cell r="H117" t="str">
            <v>MCF HC</v>
          </cell>
          <cell r="I117">
            <v>2</v>
          </cell>
          <cell r="J117" t="str">
            <v>U. Paris-II</v>
          </cell>
          <cell r="K117" t="str">
            <v>0751718K</v>
          </cell>
          <cell r="L117">
            <v>40057</v>
          </cell>
          <cell r="M117">
            <v>3013</v>
          </cell>
          <cell r="N117">
            <v>38718</v>
          </cell>
        </row>
        <row r="118">
          <cell r="A118" t="str">
            <v>01S9348937FYG</v>
          </cell>
          <cell r="B118" t="str">
            <v>HAIRAULT</v>
          </cell>
          <cell r="C118" t="str">
            <v>Jean Olivier</v>
          </cell>
          <cell r="D118">
            <v>38718</v>
          </cell>
          <cell r="E118">
            <v>1</v>
          </cell>
          <cell r="F118" t="str">
            <v>National</v>
          </cell>
          <cell r="G118">
            <v>40057</v>
          </cell>
          <cell r="H118" t="str">
            <v>PR EX1</v>
          </cell>
          <cell r="I118">
            <v>5</v>
          </cell>
          <cell r="J118" t="str">
            <v>U. Paris-I</v>
          </cell>
          <cell r="K118" t="str">
            <v>0751717J</v>
          </cell>
          <cell r="L118">
            <v>40057</v>
          </cell>
          <cell r="M118">
            <v>3003</v>
          </cell>
          <cell r="N118">
            <v>38718</v>
          </cell>
        </row>
        <row r="119">
          <cell r="A119" t="str">
            <v>01S9349829GTD</v>
          </cell>
          <cell r="B119" t="str">
            <v>HUET</v>
          </cell>
          <cell r="C119" t="str">
            <v>Valerie</v>
          </cell>
          <cell r="D119">
            <v>38718</v>
          </cell>
          <cell r="E119">
            <v>1</v>
          </cell>
          <cell r="F119" t="str">
            <v>Local</v>
          </cell>
          <cell r="G119">
            <v>40057</v>
          </cell>
          <cell r="H119" t="str">
            <v>MCF HC</v>
          </cell>
          <cell r="I119">
            <v>21</v>
          </cell>
          <cell r="J119" t="str">
            <v>U. Paris-VII</v>
          </cell>
          <cell r="K119" t="str">
            <v>0751723R</v>
          </cell>
          <cell r="L119">
            <v>40057</v>
          </cell>
          <cell r="M119">
            <v>3013</v>
          </cell>
          <cell r="N119">
            <v>38718</v>
          </cell>
        </row>
        <row r="120">
          <cell r="A120" t="str">
            <v>01S9400548IKE</v>
          </cell>
          <cell r="B120" t="str">
            <v>MOISAN</v>
          </cell>
          <cell r="C120" t="str">
            <v>Andre</v>
          </cell>
          <cell r="D120">
            <v>38718</v>
          </cell>
          <cell r="E120">
            <v>1</v>
          </cell>
          <cell r="F120" t="str">
            <v>Local</v>
          </cell>
          <cell r="G120">
            <v>40057</v>
          </cell>
          <cell r="H120" t="str">
            <v>MCF HC</v>
          </cell>
          <cell r="I120">
            <v>19</v>
          </cell>
          <cell r="J120" t="str">
            <v>CNAM Paris</v>
          </cell>
          <cell r="K120" t="str">
            <v>0753471R</v>
          </cell>
          <cell r="L120">
            <v>40057</v>
          </cell>
          <cell r="M120">
            <v>3013</v>
          </cell>
          <cell r="N120">
            <v>38718</v>
          </cell>
        </row>
        <row r="121">
          <cell r="A121" t="str">
            <v>01S9401136USJ</v>
          </cell>
          <cell r="B121" t="str">
            <v>TRINH VAN</v>
          </cell>
          <cell r="C121" t="str">
            <v>Thi Hanh</v>
          </cell>
          <cell r="D121">
            <v>38718</v>
          </cell>
          <cell r="E121">
            <v>1</v>
          </cell>
          <cell r="F121" t="str">
            <v>National</v>
          </cell>
          <cell r="G121">
            <v>40057</v>
          </cell>
          <cell r="H121" t="str">
            <v>MCF HC</v>
          </cell>
          <cell r="I121">
            <v>86</v>
          </cell>
          <cell r="J121" t="str">
            <v>U. Paris-V</v>
          </cell>
          <cell r="K121" t="str">
            <v>0751721N</v>
          </cell>
          <cell r="L121">
            <v>40057</v>
          </cell>
          <cell r="M121">
            <v>3013</v>
          </cell>
          <cell r="N121">
            <v>38718</v>
          </cell>
        </row>
        <row r="122">
          <cell r="A122" t="str">
            <v>01S9401564GNZ</v>
          </cell>
          <cell r="B122" t="str">
            <v>HOANG-NGOC</v>
          </cell>
          <cell r="C122" t="str">
            <v>Liem</v>
          </cell>
          <cell r="D122">
            <v>38718</v>
          </cell>
          <cell r="E122">
            <v>1</v>
          </cell>
          <cell r="F122" t="str">
            <v>National</v>
          </cell>
          <cell r="G122">
            <v>40057</v>
          </cell>
          <cell r="H122" t="str">
            <v>MCF HC</v>
          </cell>
          <cell r="I122">
            <v>5</v>
          </cell>
          <cell r="J122" t="str">
            <v>U. Paris-I</v>
          </cell>
          <cell r="K122" t="str">
            <v>0751717J</v>
          </cell>
          <cell r="L122">
            <v>40057</v>
          </cell>
          <cell r="M122">
            <v>3013</v>
          </cell>
          <cell r="N122">
            <v>38718</v>
          </cell>
        </row>
        <row r="123">
          <cell r="A123" t="str">
            <v>01S9401604JCF</v>
          </cell>
          <cell r="B123" t="str">
            <v>LEHU</v>
          </cell>
          <cell r="C123" t="str">
            <v>Jean Marc</v>
          </cell>
          <cell r="D123">
            <v>38718</v>
          </cell>
          <cell r="E123">
            <v>1</v>
          </cell>
          <cell r="F123" t="str">
            <v>National</v>
          </cell>
          <cell r="G123">
            <v>40057</v>
          </cell>
          <cell r="H123" t="str">
            <v>MCF HC</v>
          </cell>
          <cell r="I123">
            <v>6</v>
          </cell>
          <cell r="J123" t="str">
            <v>U. Paris-I</v>
          </cell>
          <cell r="K123" t="str">
            <v>0751717J</v>
          </cell>
          <cell r="L123">
            <v>40057</v>
          </cell>
          <cell r="M123">
            <v>3013</v>
          </cell>
          <cell r="N123">
            <v>38718</v>
          </cell>
        </row>
        <row r="124">
          <cell r="A124" t="str">
            <v>01S9401980WMZ</v>
          </cell>
          <cell r="B124" t="str">
            <v>BRENET</v>
          </cell>
          <cell r="C124" t="str">
            <v>Pascale</v>
          </cell>
          <cell r="D124">
            <v>38718</v>
          </cell>
          <cell r="E124">
            <v>1</v>
          </cell>
          <cell r="F124" t="str">
            <v>Local</v>
          </cell>
          <cell r="G124">
            <v>40057</v>
          </cell>
          <cell r="H124" t="str">
            <v>MCF HC</v>
          </cell>
          <cell r="I124">
            <v>6</v>
          </cell>
          <cell r="J124" t="str">
            <v>U. Paris-V</v>
          </cell>
          <cell r="K124" t="str">
            <v>0751721N</v>
          </cell>
          <cell r="L124">
            <v>40057</v>
          </cell>
          <cell r="M124">
            <v>3013</v>
          </cell>
          <cell r="N124">
            <v>38961</v>
          </cell>
        </row>
        <row r="125">
          <cell r="A125" t="str">
            <v>01S9402003FBE</v>
          </cell>
          <cell r="B125" t="str">
            <v>SOREL</v>
          </cell>
          <cell r="C125" t="str">
            <v>Maryvonne</v>
          </cell>
          <cell r="D125">
            <v>38718</v>
          </cell>
          <cell r="E125">
            <v>1</v>
          </cell>
          <cell r="F125" t="str">
            <v>National</v>
          </cell>
          <cell r="G125">
            <v>40057</v>
          </cell>
          <cell r="H125" t="str">
            <v>MCF HC</v>
          </cell>
          <cell r="I125">
            <v>70</v>
          </cell>
          <cell r="J125" t="str">
            <v>U. Paris-V</v>
          </cell>
          <cell r="K125" t="str">
            <v>0751721N</v>
          </cell>
          <cell r="L125">
            <v>40057</v>
          </cell>
          <cell r="M125">
            <v>3013</v>
          </cell>
          <cell r="N125">
            <v>38718</v>
          </cell>
        </row>
        <row r="126">
          <cell r="A126" t="str">
            <v>01S9402082RAH</v>
          </cell>
          <cell r="B126" t="str">
            <v>VELLY</v>
          </cell>
          <cell r="C126" t="str">
            <v>Jean Jacques</v>
          </cell>
          <cell r="D126">
            <v>38718</v>
          </cell>
          <cell r="E126">
            <v>1</v>
          </cell>
          <cell r="F126" t="str">
            <v>Local</v>
          </cell>
          <cell r="G126">
            <v>40057</v>
          </cell>
          <cell r="H126" t="str">
            <v>MCF HC</v>
          </cell>
          <cell r="I126">
            <v>18</v>
          </cell>
          <cell r="J126" t="str">
            <v>U. Paris-IV</v>
          </cell>
          <cell r="K126" t="str">
            <v>0751720M</v>
          </cell>
          <cell r="L126">
            <v>40057</v>
          </cell>
          <cell r="M126">
            <v>3013</v>
          </cell>
          <cell r="N126">
            <v>38718</v>
          </cell>
        </row>
        <row r="127">
          <cell r="A127" t="str">
            <v>01S9405585BJI</v>
          </cell>
          <cell r="B127" t="str">
            <v>GONNEAU</v>
          </cell>
          <cell r="C127" t="str">
            <v>Pierre</v>
          </cell>
          <cell r="D127">
            <v>38718</v>
          </cell>
          <cell r="E127">
            <v>1</v>
          </cell>
          <cell r="F127" t="str">
            <v>Local</v>
          </cell>
          <cell r="G127">
            <v>40057</v>
          </cell>
          <cell r="H127" t="str">
            <v>PR 1C</v>
          </cell>
          <cell r="I127">
            <v>13</v>
          </cell>
          <cell r="J127" t="str">
            <v>U. Paris-IV</v>
          </cell>
          <cell r="K127" t="str">
            <v>0751720M</v>
          </cell>
          <cell r="L127">
            <v>40057</v>
          </cell>
          <cell r="M127">
            <v>3002</v>
          </cell>
          <cell r="N127">
            <v>38718</v>
          </cell>
        </row>
        <row r="128">
          <cell r="A128" t="str">
            <v>01S9501721KWH</v>
          </cell>
          <cell r="B128" t="str">
            <v>WITTWER</v>
          </cell>
          <cell r="C128" t="str">
            <v>Jerome</v>
          </cell>
          <cell r="D128">
            <v>38718</v>
          </cell>
          <cell r="E128">
            <v>1</v>
          </cell>
          <cell r="F128" t="str">
            <v>Local</v>
          </cell>
          <cell r="G128">
            <v>40057</v>
          </cell>
          <cell r="H128" t="str">
            <v>PR 1C</v>
          </cell>
          <cell r="I128">
            <v>5</v>
          </cell>
          <cell r="J128" t="str">
            <v>U. Tech. Paris-Dauphine</v>
          </cell>
          <cell r="K128" t="str">
            <v>0750736T</v>
          </cell>
          <cell r="L128">
            <v>40057</v>
          </cell>
          <cell r="M128">
            <v>3002</v>
          </cell>
          <cell r="N128">
            <v>38718</v>
          </cell>
        </row>
        <row r="129">
          <cell r="A129" t="str">
            <v>01S9502315DSF</v>
          </cell>
          <cell r="B129" t="str">
            <v>LANFRANCHI</v>
          </cell>
          <cell r="C129" t="str">
            <v>Joseph</v>
          </cell>
          <cell r="D129">
            <v>38718</v>
          </cell>
          <cell r="E129">
            <v>1</v>
          </cell>
          <cell r="F129" t="str">
            <v>National</v>
          </cell>
          <cell r="G129">
            <v>40057</v>
          </cell>
          <cell r="H129" t="str">
            <v>MCF HC</v>
          </cell>
          <cell r="I129">
            <v>5</v>
          </cell>
          <cell r="J129" t="str">
            <v>U. Paris-II</v>
          </cell>
          <cell r="K129" t="str">
            <v>0751718K</v>
          </cell>
          <cell r="L129">
            <v>40057</v>
          </cell>
          <cell r="M129">
            <v>3013</v>
          </cell>
          <cell r="N129">
            <v>38718</v>
          </cell>
        </row>
        <row r="130">
          <cell r="A130" t="str">
            <v>01S9502659GHI</v>
          </cell>
          <cell r="B130" t="str">
            <v>DEFFAINS</v>
          </cell>
          <cell r="C130" t="str">
            <v>Catherine</v>
          </cell>
          <cell r="D130">
            <v>38718</v>
          </cell>
          <cell r="E130">
            <v>1</v>
          </cell>
          <cell r="F130" t="str">
            <v>Local</v>
          </cell>
          <cell r="G130">
            <v>40057</v>
          </cell>
          <cell r="H130" t="str">
            <v>MCF HC</v>
          </cell>
          <cell r="I130">
            <v>6</v>
          </cell>
          <cell r="J130" t="str">
            <v>U. Angers</v>
          </cell>
          <cell r="K130" t="str">
            <v>0490970N</v>
          </cell>
          <cell r="L130">
            <v>40057</v>
          </cell>
          <cell r="M130">
            <v>3013</v>
          </cell>
          <cell r="N130">
            <v>38718</v>
          </cell>
        </row>
        <row r="131">
          <cell r="A131" t="str">
            <v>01S9502661YNA</v>
          </cell>
          <cell r="B131" t="str">
            <v>LANZAROTTI</v>
          </cell>
          <cell r="C131" t="str">
            <v>Mario</v>
          </cell>
          <cell r="D131">
            <v>38718</v>
          </cell>
          <cell r="E131">
            <v>1</v>
          </cell>
          <cell r="F131" t="str">
            <v>Local</v>
          </cell>
          <cell r="G131">
            <v>40057</v>
          </cell>
          <cell r="H131" t="str">
            <v>MCF HC</v>
          </cell>
          <cell r="I131">
            <v>5</v>
          </cell>
          <cell r="J131" t="str">
            <v>U. Paris-I</v>
          </cell>
          <cell r="K131" t="str">
            <v>0751717J</v>
          </cell>
          <cell r="L131">
            <v>40057</v>
          </cell>
          <cell r="M131">
            <v>3013</v>
          </cell>
          <cell r="N131">
            <v>38718</v>
          </cell>
        </row>
        <row r="132">
          <cell r="A132" t="str">
            <v>01S9502766ZWB</v>
          </cell>
          <cell r="B132" t="str">
            <v>XU</v>
          </cell>
          <cell r="C132" t="str">
            <v>Dan</v>
          </cell>
          <cell r="D132">
            <v>38718</v>
          </cell>
          <cell r="E132">
            <v>1</v>
          </cell>
          <cell r="F132" t="str">
            <v>National</v>
          </cell>
          <cell r="G132">
            <v>40057</v>
          </cell>
          <cell r="H132" t="str">
            <v>PR 1C</v>
          </cell>
          <cell r="I132">
            <v>15</v>
          </cell>
          <cell r="J132" t="str">
            <v>INALCO Paris</v>
          </cell>
          <cell r="K132" t="str">
            <v>0753488J</v>
          </cell>
          <cell r="L132">
            <v>41153</v>
          </cell>
          <cell r="M132">
            <v>3002</v>
          </cell>
          <cell r="N132">
            <v>38718</v>
          </cell>
        </row>
        <row r="133">
          <cell r="A133" t="str">
            <v>01S9503146GSZ</v>
          </cell>
          <cell r="B133" t="str">
            <v>SELKTI</v>
          </cell>
          <cell r="C133" t="str">
            <v>Mohamed</v>
          </cell>
          <cell r="D133">
            <v>38718</v>
          </cell>
          <cell r="E133">
            <v>1</v>
          </cell>
          <cell r="F133" t="str">
            <v>National</v>
          </cell>
          <cell r="G133">
            <v>40057</v>
          </cell>
          <cell r="H133" t="str">
            <v>MCF HC</v>
          </cell>
          <cell r="I133">
            <v>85</v>
          </cell>
          <cell r="J133" t="str">
            <v>U. Paris-V</v>
          </cell>
          <cell r="K133" t="str">
            <v>0751721N</v>
          </cell>
          <cell r="L133">
            <v>40057</v>
          </cell>
          <cell r="M133">
            <v>3013</v>
          </cell>
          <cell r="N133">
            <v>38718</v>
          </cell>
        </row>
        <row r="134">
          <cell r="A134" t="str">
            <v>01S9503552XCZ</v>
          </cell>
          <cell r="B134" t="str">
            <v>CHEYNET</v>
          </cell>
          <cell r="C134" t="str">
            <v>Jean-Claude</v>
          </cell>
          <cell r="D134">
            <v>38718</v>
          </cell>
          <cell r="E134">
            <v>1</v>
          </cell>
          <cell r="F134" t="str">
            <v>Local</v>
          </cell>
          <cell r="G134">
            <v>40057</v>
          </cell>
          <cell r="H134" t="str">
            <v>PR EX1</v>
          </cell>
          <cell r="I134">
            <v>21</v>
          </cell>
          <cell r="J134" t="str">
            <v>U. Paris-IV</v>
          </cell>
          <cell r="K134" t="str">
            <v>0751720M</v>
          </cell>
          <cell r="L134">
            <v>40057</v>
          </cell>
          <cell r="M134">
            <v>3003</v>
          </cell>
          <cell r="N134">
            <v>38718</v>
          </cell>
        </row>
        <row r="135">
          <cell r="A135" t="str">
            <v>01S9503715NSH</v>
          </cell>
          <cell r="B135" t="str">
            <v>PUJOL</v>
          </cell>
          <cell r="C135" t="str">
            <v>Nicole</v>
          </cell>
          <cell r="D135">
            <v>38718</v>
          </cell>
          <cell r="E135">
            <v>1</v>
          </cell>
          <cell r="F135" t="str">
            <v>Local</v>
          </cell>
          <cell r="G135">
            <v>40057</v>
          </cell>
          <cell r="H135" t="str">
            <v>MCF HC</v>
          </cell>
          <cell r="I135">
            <v>70</v>
          </cell>
          <cell r="J135" t="str">
            <v>U. Paris-V</v>
          </cell>
          <cell r="K135" t="str">
            <v>0751721N</v>
          </cell>
          <cell r="L135">
            <v>40057</v>
          </cell>
          <cell r="M135">
            <v>3013</v>
          </cell>
          <cell r="N135">
            <v>38718</v>
          </cell>
        </row>
        <row r="136">
          <cell r="A136" t="str">
            <v>01S9503837PNE</v>
          </cell>
          <cell r="B136" t="str">
            <v>CARLIER</v>
          </cell>
          <cell r="C136" t="str">
            <v>Jean Louis</v>
          </cell>
          <cell r="D136">
            <v>38718</v>
          </cell>
          <cell r="E136">
            <v>1</v>
          </cell>
          <cell r="F136" t="str">
            <v>National</v>
          </cell>
          <cell r="G136">
            <v>40057</v>
          </cell>
          <cell r="H136" t="str">
            <v>PR 1C</v>
          </cell>
          <cell r="I136">
            <v>22</v>
          </cell>
          <cell r="J136" t="str">
            <v>U. Paris-VII</v>
          </cell>
          <cell r="K136" t="str">
            <v>0751723R</v>
          </cell>
          <cell r="L136">
            <v>40057</v>
          </cell>
          <cell r="M136">
            <v>3002</v>
          </cell>
          <cell r="N136">
            <v>38718</v>
          </cell>
        </row>
        <row r="137">
          <cell r="A137" t="str">
            <v>01S9503842FQD</v>
          </cell>
          <cell r="B137" t="str">
            <v>GREENSTEIN</v>
          </cell>
          <cell r="C137" t="str">
            <v>Rosalind</v>
          </cell>
          <cell r="D137">
            <v>38718</v>
          </cell>
          <cell r="E137">
            <v>1</v>
          </cell>
          <cell r="F137" t="str">
            <v>National</v>
          </cell>
          <cell r="G137">
            <v>40057</v>
          </cell>
          <cell r="H137" t="str">
            <v>MCF HC</v>
          </cell>
          <cell r="I137">
            <v>11</v>
          </cell>
          <cell r="J137" t="str">
            <v>U. Paris-I</v>
          </cell>
          <cell r="K137" t="str">
            <v>0751717J</v>
          </cell>
          <cell r="L137">
            <v>40057</v>
          </cell>
          <cell r="M137">
            <v>3013</v>
          </cell>
          <cell r="N137">
            <v>38718</v>
          </cell>
        </row>
        <row r="138">
          <cell r="A138" t="str">
            <v>01S9601961HDA</v>
          </cell>
          <cell r="B138" t="str">
            <v>SOLEIL</v>
          </cell>
          <cell r="C138" t="str">
            <v>Sylvain</v>
          </cell>
          <cell r="D138">
            <v>38718</v>
          </cell>
          <cell r="E138">
            <v>1</v>
          </cell>
          <cell r="F138" t="str">
            <v>National</v>
          </cell>
          <cell r="G138">
            <v>40057</v>
          </cell>
          <cell r="H138" t="str">
            <v>PR 1C</v>
          </cell>
          <cell r="I138">
            <v>3</v>
          </cell>
          <cell r="J138" t="str">
            <v>U. Rennes-I</v>
          </cell>
          <cell r="K138" t="str">
            <v>0350936C</v>
          </cell>
          <cell r="L138">
            <v>40057</v>
          </cell>
          <cell r="M138">
            <v>3002</v>
          </cell>
          <cell r="N138">
            <v>38718</v>
          </cell>
        </row>
        <row r="139">
          <cell r="A139" t="str">
            <v>01S9601963APF</v>
          </cell>
          <cell r="B139" t="str">
            <v>LAQUIEZE</v>
          </cell>
          <cell r="C139" t="str">
            <v>Alain</v>
          </cell>
          <cell r="D139">
            <v>38718</v>
          </cell>
          <cell r="E139">
            <v>1</v>
          </cell>
          <cell r="F139" t="str">
            <v>National</v>
          </cell>
          <cell r="G139">
            <v>40057</v>
          </cell>
          <cell r="H139" t="str">
            <v>PR 1C</v>
          </cell>
          <cell r="I139">
            <v>2</v>
          </cell>
          <cell r="J139" t="str">
            <v>U. Paris-III</v>
          </cell>
          <cell r="K139" t="str">
            <v>0751719L</v>
          </cell>
          <cell r="L139">
            <v>40057</v>
          </cell>
          <cell r="M139">
            <v>3002</v>
          </cell>
          <cell r="N139">
            <v>38718</v>
          </cell>
        </row>
        <row r="140">
          <cell r="A140" t="str">
            <v>01S9601965TUR</v>
          </cell>
          <cell r="B140" t="str">
            <v>DEBOVE</v>
          </cell>
          <cell r="C140" t="str">
            <v>Frederic</v>
          </cell>
          <cell r="D140">
            <v>38718</v>
          </cell>
          <cell r="E140">
            <v>1</v>
          </cell>
          <cell r="F140" t="str">
            <v>National</v>
          </cell>
          <cell r="G140">
            <v>40057</v>
          </cell>
          <cell r="H140" t="str">
            <v>MCF HC</v>
          </cell>
          <cell r="I140">
            <v>1</v>
          </cell>
          <cell r="J140" t="str">
            <v>U. Paris-II</v>
          </cell>
          <cell r="K140" t="str">
            <v>0751718K</v>
          </cell>
          <cell r="L140">
            <v>40057</v>
          </cell>
          <cell r="M140">
            <v>3013</v>
          </cell>
          <cell r="N140">
            <v>38718</v>
          </cell>
        </row>
        <row r="141">
          <cell r="A141" t="str">
            <v>01S9602047ZBK</v>
          </cell>
          <cell r="B141" t="str">
            <v>GIROD</v>
          </cell>
          <cell r="C141" t="str">
            <v>Martine</v>
          </cell>
          <cell r="D141">
            <v>38718</v>
          </cell>
          <cell r="E141">
            <v>1</v>
          </cell>
          <cell r="F141" t="str">
            <v>Local</v>
          </cell>
          <cell r="G141">
            <v>40057</v>
          </cell>
          <cell r="H141" t="str">
            <v>PR 1C</v>
          </cell>
          <cell r="I141">
            <v>6</v>
          </cell>
          <cell r="J141" t="str">
            <v>U. Lyon-II</v>
          </cell>
          <cell r="K141" t="str">
            <v>0691775E</v>
          </cell>
          <cell r="L141">
            <v>40057</v>
          </cell>
          <cell r="M141">
            <v>3002</v>
          </cell>
          <cell r="N141">
            <v>38718</v>
          </cell>
        </row>
        <row r="142">
          <cell r="A142" t="str">
            <v>01S9602343BUM</v>
          </cell>
          <cell r="B142" t="str">
            <v>HASTINGS</v>
          </cell>
          <cell r="C142" t="str">
            <v>Antoinette</v>
          </cell>
          <cell r="D142">
            <v>38718</v>
          </cell>
          <cell r="E142">
            <v>1</v>
          </cell>
          <cell r="F142" t="str">
            <v>National</v>
          </cell>
          <cell r="G142">
            <v>40057</v>
          </cell>
          <cell r="H142" t="str">
            <v>MCF HC</v>
          </cell>
          <cell r="I142">
            <v>2</v>
          </cell>
          <cell r="J142" t="str">
            <v>U. Nantes</v>
          </cell>
          <cell r="K142" t="str">
            <v>0440984F</v>
          </cell>
          <cell r="L142">
            <v>40057</v>
          </cell>
          <cell r="M142">
            <v>3013</v>
          </cell>
          <cell r="N142">
            <v>38718</v>
          </cell>
        </row>
        <row r="143">
          <cell r="A143" t="str">
            <v>01S9702325QNA</v>
          </cell>
          <cell r="B143" t="str">
            <v>DANG</v>
          </cell>
          <cell r="C143" t="str">
            <v>Ai-Thu</v>
          </cell>
          <cell r="D143">
            <v>38718</v>
          </cell>
          <cell r="E143">
            <v>1</v>
          </cell>
          <cell r="F143" t="str">
            <v>National</v>
          </cell>
          <cell r="G143">
            <v>40057</v>
          </cell>
          <cell r="H143" t="str">
            <v>MCF HC</v>
          </cell>
          <cell r="I143">
            <v>5</v>
          </cell>
          <cell r="J143" t="str">
            <v>U. Paris-I</v>
          </cell>
          <cell r="K143" t="str">
            <v>0751717J</v>
          </cell>
          <cell r="L143">
            <v>40057</v>
          </cell>
          <cell r="M143">
            <v>3013</v>
          </cell>
          <cell r="N143">
            <v>38718</v>
          </cell>
        </row>
        <row r="144">
          <cell r="A144" t="str">
            <v>01S9702709QPQ</v>
          </cell>
          <cell r="B144" t="str">
            <v>AZAB</v>
          </cell>
          <cell r="C144" t="str">
            <v>Mahmoud</v>
          </cell>
          <cell r="D144">
            <v>38718</v>
          </cell>
          <cell r="E144">
            <v>1</v>
          </cell>
          <cell r="F144" t="str">
            <v>Local</v>
          </cell>
          <cell r="G144">
            <v>40057</v>
          </cell>
          <cell r="H144" t="str">
            <v>MCF HC</v>
          </cell>
          <cell r="I144">
            <v>15</v>
          </cell>
          <cell r="J144" t="str">
            <v>INALCO Paris</v>
          </cell>
          <cell r="K144" t="str">
            <v>0753488J</v>
          </cell>
          <cell r="L144">
            <v>40057</v>
          </cell>
          <cell r="M144">
            <v>3013</v>
          </cell>
          <cell r="N144">
            <v>38718</v>
          </cell>
        </row>
        <row r="145">
          <cell r="A145" t="str">
            <v>01S9703191YRF</v>
          </cell>
          <cell r="B145" t="str">
            <v>LESOURD</v>
          </cell>
          <cell r="C145" t="str">
            <v>Xavier</v>
          </cell>
          <cell r="D145">
            <v>39814</v>
          </cell>
          <cell r="E145">
            <v>1</v>
          </cell>
          <cell r="F145" t="str">
            <v>National</v>
          </cell>
          <cell r="G145">
            <v>40057</v>
          </cell>
          <cell r="H145" t="str">
            <v>PR 1C</v>
          </cell>
          <cell r="I145">
            <v>16</v>
          </cell>
          <cell r="J145" t="str">
            <v>U. de Strasbourg</v>
          </cell>
          <cell r="K145" t="str">
            <v>0673021V</v>
          </cell>
          <cell r="L145">
            <v>40057</v>
          </cell>
          <cell r="M145">
            <v>3002</v>
          </cell>
          <cell r="N145">
            <v>39814</v>
          </cell>
        </row>
        <row r="146">
          <cell r="A146" t="str">
            <v>01S9800859CQD</v>
          </cell>
          <cell r="B146" t="str">
            <v>MANKIN</v>
          </cell>
          <cell r="C146" t="str">
            <v>Robert</v>
          </cell>
          <cell r="D146">
            <v>38718</v>
          </cell>
          <cell r="E146">
            <v>1</v>
          </cell>
          <cell r="F146" t="str">
            <v>Local</v>
          </cell>
          <cell r="G146">
            <v>40057</v>
          </cell>
          <cell r="H146" t="str">
            <v>PR 1C</v>
          </cell>
          <cell r="I146">
            <v>11</v>
          </cell>
          <cell r="J146" t="str">
            <v>U. Paris-VII</v>
          </cell>
          <cell r="K146" t="str">
            <v>0751723R</v>
          </cell>
          <cell r="L146">
            <v>40057</v>
          </cell>
          <cell r="M146">
            <v>3002</v>
          </cell>
          <cell r="N146">
            <v>38718</v>
          </cell>
        </row>
        <row r="147">
          <cell r="A147" t="str">
            <v>01S9801060LZT</v>
          </cell>
          <cell r="B147" t="str">
            <v>MAULIN</v>
          </cell>
          <cell r="C147" t="str">
            <v>Eric</v>
          </cell>
          <cell r="D147">
            <v>39814</v>
          </cell>
          <cell r="E147">
            <v>1</v>
          </cell>
          <cell r="F147" t="str">
            <v>Local</v>
          </cell>
          <cell r="G147">
            <v>40057</v>
          </cell>
          <cell r="H147" t="str">
            <v>PR 1C</v>
          </cell>
          <cell r="I147">
            <v>2</v>
          </cell>
          <cell r="J147" t="str">
            <v>U. de Strasbourg</v>
          </cell>
          <cell r="K147" t="str">
            <v>0673021V</v>
          </cell>
          <cell r="L147">
            <v>40057</v>
          </cell>
          <cell r="M147">
            <v>3002</v>
          </cell>
          <cell r="N147">
            <v>39814</v>
          </cell>
        </row>
        <row r="148">
          <cell r="A148" t="str">
            <v>01S9802813JWR</v>
          </cell>
          <cell r="B148" t="str">
            <v>VIDAL</v>
          </cell>
          <cell r="C148" t="str">
            <v>Michel</v>
          </cell>
          <cell r="D148">
            <v>38718</v>
          </cell>
          <cell r="E148">
            <v>1</v>
          </cell>
          <cell r="F148" t="str">
            <v>National</v>
          </cell>
          <cell r="G148">
            <v>40057</v>
          </cell>
          <cell r="H148" t="str">
            <v>PR 1C</v>
          </cell>
          <cell r="I148">
            <v>86</v>
          </cell>
          <cell r="J148" t="str">
            <v>U. Paris-V</v>
          </cell>
          <cell r="K148" t="str">
            <v>0751721N</v>
          </cell>
          <cell r="L148">
            <v>40057</v>
          </cell>
          <cell r="M148">
            <v>3002</v>
          </cell>
          <cell r="N148">
            <v>38718</v>
          </cell>
        </row>
        <row r="149">
          <cell r="A149" t="str">
            <v>01S9903937OCN</v>
          </cell>
          <cell r="B149" t="str">
            <v>MALLET</v>
          </cell>
          <cell r="C149" t="str">
            <v>Blandine</v>
          </cell>
          <cell r="D149">
            <v>38718</v>
          </cell>
          <cell r="E149">
            <v>1</v>
          </cell>
          <cell r="F149" t="str">
            <v>National</v>
          </cell>
          <cell r="G149">
            <v>40057</v>
          </cell>
          <cell r="H149" t="str">
            <v>PR 1C</v>
          </cell>
          <cell r="I149">
            <v>1</v>
          </cell>
          <cell r="J149" t="str">
            <v>U. Lyon-III</v>
          </cell>
          <cell r="K149" t="str">
            <v>0692437Z</v>
          </cell>
          <cell r="L149">
            <v>40057</v>
          </cell>
          <cell r="M149">
            <v>3002</v>
          </cell>
          <cell r="N149">
            <v>38718</v>
          </cell>
        </row>
        <row r="150">
          <cell r="A150" t="str">
            <v>01S9904157KHY</v>
          </cell>
          <cell r="B150" t="str">
            <v>DARPY</v>
          </cell>
          <cell r="C150" t="str">
            <v>Denis</v>
          </cell>
          <cell r="D150">
            <v>39448</v>
          </cell>
          <cell r="E150">
            <v>1</v>
          </cell>
          <cell r="F150" t="str">
            <v>National</v>
          </cell>
          <cell r="G150">
            <v>40057</v>
          </cell>
          <cell r="H150" t="str">
            <v>PR 1C</v>
          </cell>
          <cell r="I150">
            <v>6</v>
          </cell>
          <cell r="J150" t="str">
            <v>U. Tech. Paris-Dauphine</v>
          </cell>
          <cell r="K150" t="str">
            <v>0750736T</v>
          </cell>
          <cell r="L150">
            <v>40057</v>
          </cell>
          <cell r="M150">
            <v>3002</v>
          </cell>
          <cell r="N150">
            <v>39448</v>
          </cell>
        </row>
        <row r="151">
          <cell r="A151" t="str">
            <v>01S9904704OHC</v>
          </cell>
          <cell r="B151" t="str">
            <v>LE DIVELLEC</v>
          </cell>
          <cell r="C151" t="str">
            <v>Armel</v>
          </cell>
          <cell r="D151">
            <v>40057</v>
          </cell>
          <cell r="E151">
            <v>1</v>
          </cell>
          <cell r="F151" t="str">
            <v>National</v>
          </cell>
          <cell r="G151">
            <v>40057</v>
          </cell>
          <cell r="H151" t="str">
            <v>PR 1C</v>
          </cell>
          <cell r="I151">
            <v>2</v>
          </cell>
          <cell r="J151" t="str">
            <v>U. Paris-II</v>
          </cell>
          <cell r="K151" t="str">
            <v>0751718K</v>
          </cell>
          <cell r="L151">
            <v>40057</v>
          </cell>
          <cell r="M151">
            <v>3002</v>
          </cell>
          <cell r="N151">
            <v>40057</v>
          </cell>
        </row>
        <row r="152">
          <cell r="A152" t="str">
            <v>02E9205766UYR</v>
          </cell>
          <cell r="B152" t="str">
            <v>ZOLEZZI</v>
          </cell>
          <cell r="C152" t="str">
            <v>Gerard</v>
          </cell>
          <cell r="D152">
            <v>38718</v>
          </cell>
          <cell r="E152">
            <v>1</v>
          </cell>
          <cell r="F152" t="str">
            <v>Local</v>
          </cell>
          <cell r="G152">
            <v>40057</v>
          </cell>
          <cell r="H152" t="str">
            <v>MCF HC</v>
          </cell>
          <cell r="I152">
            <v>6</v>
          </cell>
          <cell r="J152" t="str">
            <v>U. Aix-Marseille-III</v>
          </cell>
          <cell r="K152" t="str">
            <v>0132364Z</v>
          </cell>
          <cell r="L152">
            <v>40057</v>
          </cell>
          <cell r="M152">
            <v>3013</v>
          </cell>
          <cell r="N152">
            <v>38718</v>
          </cell>
        </row>
        <row r="153">
          <cell r="A153" t="str">
            <v>02E9214980CYR</v>
          </cell>
          <cell r="B153" t="str">
            <v>DORNE</v>
          </cell>
          <cell r="C153" t="str">
            <v>Francoise</v>
          </cell>
          <cell r="D153">
            <v>38718</v>
          </cell>
          <cell r="E153">
            <v>1</v>
          </cell>
          <cell r="F153" t="str">
            <v>Local</v>
          </cell>
          <cell r="G153">
            <v>40057</v>
          </cell>
          <cell r="H153" t="str">
            <v>MCF HC</v>
          </cell>
          <cell r="I153">
            <v>14</v>
          </cell>
          <cell r="J153" t="str">
            <v>U. Aix-Marseille-I (IUFM)</v>
          </cell>
          <cell r="K153" t="str">
            <v>0133393T</v>
          </cell>
          <cell r="L153">
            <v>40057</v>
          </cell>
          <cell r="M153">
            <v>3013</v>
          </cell>
          <cell r="N153">
            <v>38718</v>
          </cell>
        </row>
        <row r="154">
          <cell r="A154" t="str">
            <v>02E9216789SER</v>
          </cell>
          <cell r="B154" t="str">
            <v>BOSSI</v>
          </cell>
          <cell r="C154" t="str">
            <v>Lise</v>
          </cell>
          <cell r="D154">
            <v>38718</v>
          </cell>
          <cell r="E154">
            <v>1</v>
          </cell>
          <cell r="F154" t="str">
            <v>National</v>
          </cell>
          <cell r="G154">
            <v>40057</v>
          </cell>
          <cell r="H154" t="str">
            <v>MCF HC</v>
          </cell>
          <cell r="I154">
            <v>14</v>
          </cell>
          <cell r="J154" t="str">
            <v>U. Paris-IV</v>
          </cell>
          <cell r="K154" t="str">
            <v>0751720M</v>
          </cell>
          <cell r="L154">
            <v>40057</v>
          </cell>
          <cell r="M154">
            <v>3013</v>
          </cell>
          <cell r="N154">
            <v>38718</v>
          </cell>
        </row>
        <row r="155">
          <cell r="A155" t="str">
            <v>02E9217998NGR</v>
          </cell>
          <cell r="B155" t="str">
            <v>NABET</v>
          </cell>
          <cell r="C155" t="str">
            <v>Carole</v>
          </cell>
          <cell r="D155">
            <v>38718</v>
          </cell>
          <cell r="E155">
            <v>1</v>
          </cell>
          <cell r="F155" t="str">
            <v>Local</v>
          </cell>
          <cell r="G155">
            <v>40057</v>
          </cell>
          <cell r="H155" t="str">
            <v>MCF HC</v>
          </cell>
          <cell r="I155">
            <v>14</v>
          </cell>
          <cell r="J155" t="str">
            <v>U. Aix-Marseille-I</v>
          </cell>
          <cell r="K155" t="str">
            <v>0131842G</v>
          </cell>
          <cell r="L155">
            <v>40057</v>
          </cell>
          <cell r="M155">
            <v>3013</v>
          </cell>
          <cell r="N155">
            <v>38718</v>
          </cell>
        </row>
        <row r="156">
          <cell r="A156" t="str">
            <v>02E9221202QSP</v>
          </cell>
          <cell r="B156" t="str">
            <v>CHELINI</v>
          </cell>
          <cell r="C156" t="str">
            <v>Blandine</v>
          </cell>
          <cell r="D156">
            <v>38718</v>
          </cell>
          <cell r="E156">
            <v>1</v>
          </cell>
          <cell r="F156" t="str">
            <v>Local</v>
          </cell>
          <cell r="G156">
            <v>40057</v>
          </cell>
          <cell r="H156" t="str">
            <v>MCF HC</v>
          </cell>
          <cell r="I156">
            <v>22</v>
          </cell>
          <cell r="J156" t="str">
            <v>U. Aix-Marseille-III</v>
          </cell>
          <cell r="K156" t="str">
            <v>0132364Z</v>
          </cell>
          <cell r="L156">
            <v>40057</v>
          </cell>
          <cell r="M156">
            <v>3013</v>
          </cell>
          <cell r="N156">
            <v>38718</v>
          </cell>
        </row>
        <row r="157">
          <cell r="A157" t="str">
            <v>02E9222905SBF</v>
          </cell>
          <cell r="B157" t="str">
            <v>PEYRON</v>
          </cell>
          <cell r="C157" t="str">
            <v>Christiane</v>
          </cell>
          <cell r="D157">
            <v>38718</v>
          </cell>
          <cell r="E157">
            <v>1</v>
          </cell>
          <cell r="F157" t="str">
            <v>National</v>
          </cell>
          <cell r="G157">
            <v>40057</v>
          </cell>
          <cell r="H157" t="str">
            <v>PR 1C</v>
          </cell>
          <cell r="I157">
            <v>70</v>
          </cell>
          <cell r="J157" t="str">
            <v>U. Aix-Marseille-II</v>
          </cell>
          <cell r="K157" t="str">
            <v>0131843H</v>
          </cell>
          <cell r="L157">
            <v>40057</v>
          </cell>
          <cell r="M157">
            <v>3002</v>
          </cell>
          <cell r="N157">
            <v>38718</v>
          </cell>
        </row>
        <row r="158">
          <cell r="A158" t="str">
            <v>02E9222936BJC</v>
          </cell>
          <cell r="B158" t="str">
            <v>SAPIEGA</v>
          </cell>
          <cell r="C158" t="str">
            <v>Jacques</v>
          </cell>
          <cell r="D158">
            <v>38718</v>
          </cell>
          <cell r="E158">
            <v>1</v>
          </cell>
          <cell r="F158" t="str">
            <v>Local</v>
          </cell>
          <cell r="G158">
            <v>40057</v>
          </cell>
          <cell r="H158" t="str">
            <v>MCF HC</v>
          </cell>
          <cell r="I158">
            <v>18</v>
          </cell>
          <cell r="J158" t="str">
            <v>U. Aix-Marseille-I</v>
          </cell>
          <cell r="K158" t="str">
            <v>0131842G</v>
          </cell>
          <cell r="L158">
            <v>40057</v>
          </cell>
          <cell r="M158">
            <v>3013</v>
          </cell>
          <cell r="N158">
            <v>38718</v>
          </cell>
        </row>
        <row r="159">
          <cell r="A159" t="str">
            <v>02E9224580OKD</v>
          </cell>
          <cell r="B159" t="str">
            <v>DEVERCHERE</v>
          </cell>
          <cell r="C159" t="str">
            <v>Marie Odile</v>
          </cell>
          <cell r="D159">
            <v>38718</v>
          </cell>
          <cell r="E159">
            <v>1</v>
          </cell>
          <cell r="F159" t="str">
            <v>National</v>
          </cell>
          <cell r="G159">
            <v>40057</v>
          </cell>
          <cell r="H159" t="str">
            <v>MCF HC</v>
          </cell>
          <cell r="I159">
            <v>10</v>
          </cell>
          <cell r="J159" t="str">
            <v>U. Lyon-II</v>
          </cell>
          <cell r="K159" t="str">
            <v>0691775E</v>
          </cell>
          <cell r="L159">
            <v>40057</v>
          </cell>
          <cell r="M159">
            <v>3013</v>
          </cell>
          <cell r="N159">
            <v>38718</v>
          </cell>
        </row>
        <row r="160">
          <cell r="A160" t="str">
            <v>02S0113300BDJ</v>
          </cell>
          <cell r="B160" t="str">
            <v>MOUSSAOUI</v>
          </cell>
          <cell r="C160" t="str">
            <v>Abderrahmane</v>
          </cell>
          <cell r="D160">
            <v>38718</v>
          </cell>
          <cell r="E160">
            <v>1</v>
          </cell>
          <cell r="F160" t="str">
            <v>National</v>
          </cell>
          <cell r="G160">
            <v>40057</v>
          </cell>
          <cell r="H160" t="str">
            <v>MCF HC</v>
          </cell>
          <cell r="I160">
            <v>20</v>
          </cell>
          <cell r="J160" t="str">
            <v>U. Aix-Marseille-I</v>
          </cell>
          <cell r="K160" t="str">
            <v>0131842G</v>
          </cell>
          <cell r="L160">
            <v>40057</v>
          </cell>
          <cell r="M160">
            <v>3013</v>
          </cell>
          <cell r="N160">
            <v>38718</v>
          </cell>
        </row>
        <row r="161">
          <cell r="A161" t="str">
            <v>02S0215860FBC</v>
          </cell>
          <cell r="B161" t="str">
            <v>D'AIGUILLON</v>
          </cell>
          <cell r="C161" t="str">
            <v>Benoit</v>
          </cell>
          <cell r="D161">
            <v>38718</v>
          </cell>
          <cell r="E161">
            <v>1</v>
          </cell>
          <cell r="F161" t="str">
            <v>Local</v>
          </cell>
          <cell r="G161">
            <v>40057</v>
          </cell>
          <cell r="H161" t="str">
            <v>MCF HC</v>
          </cell>
          <cell r="I161">
            <v>71</v>
          </cell>
          <cell r="J161" t="str">
            <v>U. Aix-Marseille-II</v>
          </cell>
          <cell r="K161" t="str">
            <v>0131843H</v>
          </cell>
          <cell r="L161">
            <v>40057</v>
          </cell>
          <cell r="M161">
            <v>3013</v>
          </cell>
          <cell r="N161">
            <v>38718</v>
          </cell>
        </row>
        <row r="162">
          <cell r="A162" t="str">
            <v>02S9316804XLC</v>
          </cell>
          <cell r="B162" t="str">
            <v>MARTIN</v>
          </cell>
          <cell r="C162" t="str">
            <v>Jean Philippe</v>
          </cell>
          <cell r="D162">
            <v>38718</v>
          </cell>
          <cell r="E162">
            <v>1</v>
          </cell>
          <cell r="F162" t="str">
            <v>Local</v>
          </cell>
          <cell r="G162">
            <v>40057</v>
          </cell>
          <cell r="H162" t="str">
            <v>PR EX1</v>
          </cell>
          <cell r="I162">
            <v>7</v>
          </cell>
          <cell r="J162" t="str">
            <v>U. Paris-VII</v>
          </cell>
          <cell r="K162" t="str">
            <v>0751723R</v>
          </cell>
          <cell r="L162">
            <v>40057</v>
          </cell>
          <cell r="M162">
            <v>3003</v>
          </cell>
          <cell r="N162">
            <v>38718</v>
          </cell>
        </row>
        <row r="163">
          <cell r="A163" t="str">
            <v>02S9318077QGP</v>
          </cell>
          <cell r="B163" t="str">
            <v>BRAMOULLE</v>
          </cell>
          <cell r="C163" t="str">
            <v>Gerard</v>
          </cell>
          <cell r="D163">
            <v>38718</v>
          </cell>
          <cell r="E163">
            <v>1</v>
          </cell>
          <cell r="F163" t="str">
            <v>Local</v>
          </cell>
          <cell r="G163">
            <v>40057</v>
          </cell>
          <cell r="H163" t="str">
            <v>PR EX1</v>
          </cell>
          <cell r="I163">
            <v>5</v>
          </cell>
          <cell r="J163" t="str">
            <v>U. Aix-Marseille-III</v>
          </cell>
          <cell r="K163" t="str">
            <v>0132364Z</v>
          </cell>
          <cell r="L163">
            <v>40057</v>
          </cell>
          <cell r="M163">
            <v>3003</v>
          </cell>
          <cell r="N163">
            <v>38718</v>
          </cell>
        </row>
        <row r="164">
          <cell r="A164" t="str">
            <v>02S9320634QCZ</v>
          </cell>
          <cell r="B164" t="str">
            <v>COLIN</v>
          </cell>
          <cell r="C164" t="str">
            <v>Jacques</v>
          </cell>
          <cell r="D164">
            <v>38718</v>
          </cell>
          <cell r="E164">
            <v>1</v>
          </cell>
          <cell r="F164" t="str">
            <v>National</v>
          </cell>
          <cell r="G164">
            <v>40057</v>
          </cell>
          <cell r="H164" t="str">
            <v>PR EX1</v>
          </cell>
          <cell r="I164">
            <v>6</v>
          </cell>
          <cell r="J164" t="str">
            <v>U. Aix-Marseille-II (IUT Aix)</v>
          </cell>
          <cell r="K164" t="str">
            <v>0131844J</v>
          </cell>
          <cell r="L164">
            <v>40057</v>
          </cell>
          <cell r="M164">
            <v>3003</v>
          </cell>
          <cell r="N164">
            <v>38718</v>
          </cell>
        </row>
        <row r="165">
          <cell r="A165" t="str">
            <v>02S9323243HVS</v>
          </cell>
          <cell r="B165" t="str">
            <v>THERME</v>
          </cell>
          <cell r="C165" t="str">
            <v>Pierre</v>
          </cell>
          <cell r="D165">
            <v>38718</v>
          </cell>
          <cell r="E165">
            <v>1</v>
          </cell>
          <cell r="F165" t="str">
            <v>National</v>
          </cell>
          <cell r="G165">
            <v>40057</v>
          </cell>
          <cell r="H165" t="str">
            <v>PR EX1</v>
          </cell>
          <cell r="I165">
            <v>74</v>
          </cell>
          <cell r="J165" t="str">
            <v>U. Aix-Marseille-II</v>
          </cell>
          <cell r="K165" t="str">
            <v>0131843H</v>
          </cell>
          <cell r="L165">
            <v>40057</v>
          </cell>
          <cell r="M165">
            <v>3003</v>
          </cell>
          <cell r="N165">
            <v>38718</v>
          </cell>
        </row>
        <row r="166">
          <cell r="A166" t="str">
            <v>02S9325007EPF</v>
          </cell>
          <cell r="B166" t="str">
            <v>TEURNIER</v>
          </cell>
          <cell r="C166" t="str">
            <v>Pierre</v>
          </cell>
          <cell r="D166">
            <v>38718</v>
          </cell>
          <cell r="E166">
            <v>1</v>
          </cell>
          <cell r="F166" t="str">
            <v>Local</v>
          </cell>
          <cell r="G166">
            <v>40057</v>
          </cell>
          <cell r="H166" t="str">
            <v>MCF HC</v>
          </cell>
          <cell r="I166">
            <v>5</v>
          </cell>
          <cell r="J166" t="str">
            <v>U. Aix-Marseille-II (IUT Aix)</v>
          </cell>
          <cell r="K166" t="str">
            <v>0131844J</v>
          </cell>
          <cell r="L166">
            <v>40057</v>
          </cell>
          <cell r="M166">
            <v>3013</v>
          </cell>
          <cell r="N166">
            <v>38718</v>
          </cell>
        </row>
        <row r="167">
          <cell r="A167" t="str">
            <v>02S9325228SPC</v>
          </cell>
          <cell r="B167" t="str">
            <v>HERMARY</v>
          </cell>
          <cell r="C167" t="str">
            <v>Antoine</v>
          </cell>
          <cell r="D167">
            <v>38718</v>
          </cell>
          <cell r="E167">
            <v>1</v>
          </cell>
          <cell r="F167" t="str">
            <v>National</v>
          </cell>
          <cell r="G167">
            <v>40057</v>
          </cell>
          <cell r="H167" t="str">
            <v>PR EX1</v>
          </cell>
          <cell r="I167">
            <v>21</v>
          </cell>
          <cell r="J167" t="str">
            <v>U. Aix-Marseille-I</v>
          </cell>
          <cell r="K167" t="str">
            <v>0131842G</v>
          </cell>
          <cell r="L167">
            <v>40057</v>
          </cell>
          <cell r="M167">
            <v>3003</v>
          </cell>
          <cell r="N167">
            <v>38718</v>
          </cell>
        </row>
        <row r="168">
          <cell r="A168" t="str">
            <v>02S9325492BQP</v>
          </cell>
          <cell r="B168" t="str">
            <v>PEDINIELLI</v>
          </cell>
          <cell r="C168" t="str">
            <v>Jean Louis</v>
          </cell>
          <cell r="D168">
            <v>38718</v>
          </cell>
          <cell r="E168">
            <v>1</v>
          </cell>
          <cell r="F168" t="str">
            <v>National</v>
          </cell>
          <cell r="G168">
            <v>40057</v>
          </cell>
          <cell r="H168" t="str">
            <v>PR EX1</v>
          </cell>
          <cell r="I168">
            <v>16</v>
          </cell>
          <cell r="J168" t="str">
            <v>U. Aix-Marseille-I</v>
          </cell>
          <cell r="K168" t="str">
            <v>0131842G</v>
          </cell>
          <cell r="L168">
            <v>40057</v>
          </cell>
          <cell r="M168">
            <v>3003</v>
          </cell>
          <cell r="N168">
            <v>38718</v>
          </cell>
        </row>
        <row r="169">
          <cell r="A169" t="str">
            <v>02S9325831PYR</v>
          </cell>
          <cell r="B169" t="str">
            <v>CLEMENTZ</v>
          </cell>
          <cell r="C169" t="str">
            <v>Francois</v>
          </cell>
          <cell r="D169">
            <v>38718</v>
          </cell>
          <cell r="E169">
            <v>1</v>
          </cell>
          <cell r="F169" t="str">
            <v>Local</v>
          </cell>
          <cell r="G169">
            <v>40057</v>
          </cell>
          <cell r="H169" t="str">
            <v>PR 1C</v>
          </cell>
          <cell r="I169">
            <v>17</v>
          </cell>
          <cell r="J169" t="str">
            <v>U. Aix-Marseille-I</v>
          </cell>
          <cell r="K169" t="str">
            <v>0131842G</v>
          </cell>
          <cell r="L169">
            <v>40057</v>
          </cell>
          <cell r="M169">
            <v>3002</v>
          </cell>
          <cell r="N169">
            <v>38718</v>
          </cell>
        </row>
        <row r="170">
          <cell r="A170" t="str">
            <v>02S9325849VYO</v>
          </cell>
          <cell r="B170" t="str">
            <v>ILBERT</v>
          </cell>
          <cell r="C170" t="str">
            <v>Robert</v>
          </cell>
          <cell r="D170">
            <v>38718</v>
          </cell>
          <cell r="E170">
            <v>1</v>
          </cell>
          <cell r="F170" t="str">
            <v>National</v>
          </cell>
          <cell r="G170">
            <v>40057</v>
          </cell>
          <cell r="H170" t="str">
            <v>PR EX2</v>
          </cell>
          <cell r="I170">
            <v>22</v>
          </cell>
          <cell r="J170" t="str">
            <v>U. Aix-Marseille-I</v>
          </cell>
          <cell r="K170" t="str">
            <v>0131842G</v>
          </cell>
          <cell r="L170">
            <v>40057</v>
          </cell>
          <cell r="M170">
            <v>3004</v>
          </cell>
          <cell r="N170">
            <v>38718</v>
          </cell>
        </row>
        <row r="171">
          <cell r="A171" t="str">
            <v>02S9326299HIG</v>
          </cell>
          <cell r="B171" t="str">
            <v>STRUBEL</v>
          </cell>
          <cell r="C171" t="str">
            <v>Armand</v>
          </cell>
          <cell r="D171">
            <v>38718</v>
          </cell>
          <cell r="E171">
            <v>1</v>
          </cell>
          <cell r="F171" t="str">
            <v>Local</v>
          </cell>
          <cell r="G171">
            <v>40057</v>
          </cell>
          <cell r="H171" t="str">
            <v>PR EX1</v>
          </cell>
          <cell r="I171">
            <v>9</v>
          </cell>
          <cell r="J171" t="str">
            <v>U. Montpellier-III</v>
          </cell>
          <cell r="K171" t="str">
            <v>0341089Z</v>
          </cell>
          <cell r="L171">
            <v>40057</v>
          </cell>
          <cell r="M171">
            <v>3003</v>
          </cell>
          <cell r="N171">
            <v>38718</v>
          </cell>
        </row>
        <row r="172">
          <cell r="A172" t="str">
            <v>02S9326703IUH</v>
          </cell>
          <cell r="B172" t="str">
            <v>SERMAIN</v>
          </cell>
          <cell r="C172" t="str">
            <v>Jean Paul</v>
          </cell>
          <cell r="D172">
            <v>38718</v>
          </cell>
          <cell r="E172">
            <v>1</v>
          </cell>
          <cell r="F172" t="str">
            <v>National</v>
          </cell>
          <cell r="G172">
            <v>40057</v>
          </cell>
          <cell r="H172" t="str">
            <v>PR EX1</v>
          </cell>
          <cell r="I172">
            <v>9</v>
          </cell>
          <cell r="J172" t="str">
            <v>U. Paris-III</v>
          </cell>
          <cell r="K172" t="str">
            <v>0751719L</v>
          </cell>
          <cell r="L172">
            <v>40057</v>
          </cell>
          <cell r="M172">
            <v>3003</v>
          </cell>
          <cell r="N172">
            <v>38718</v>
          </cell>
        </row>
        <row r="173">
          <cell r="A173" t="str">
            <v>02S9327092NWJ</v>
          </cell>
          <cell r="B173" t="str">
            <v>VERAN</v>
          </cell>
          <cell r="C173" t="str">
            <v>Lucien</v>
          </cell>
          <cell r="D173">
            <v>38718</v>
          </cell>
          <cell r="E173">
            <v>1</v>
          </cell>
          <cell r="F173" t="str">
            <v>National</v>
          </cell>
          <cell r="G173">
            <v>40057</v>
          </cell>
          <cell r="H173" t="str">
            <v>PR 1C</v>
          </cell>
          <cell r="I173">
            <v>6</v>
          </cell>
          <cell r="J173" t="str">
            <v>U. Aix-Marseille-III</v>
          </cell>
          <cell r="K173" t="str">
            <v>0132364Z</v>
          </cell>
          <cell r="L173">
            <v>40057</v>
          </cell>
          <cell r="M173">
            <v>3002</v>
          </cell>
          <cell r="N173">
            <v>38718</v>
          </cell>
        </row>
        <row r="174">
          <cell r="A174" t="str">
            <v>02S9327270VML</v>
          </cell>
          <cell r="B174" t="str">
            <v>DUTRAIT</v>
          </cell>
          <cell r="C174" t="str">
            <v>Noel</v>
          </cell>
          <cell r="D174">
            <v>38718</v>
          </cell>
          <cell r="E174">
            <v>1</v>
          </cell>
          <cell r="F174" t="str">
            <v>Local</v>
          </cell>
          <cell r="G174">
            <v>40057</v>
          </cell>
          <cell r="H174" t="str">
            <v>PR EX1</v>
          </cell>
          <cell r="I174">
            <v>15</v>
          </cell>
          <cell r="J174" t="str">
            <v>U. Aix-Marseille-I</v>
          </cell>
          <cell r="K174" t="str">
            <v>0131842G</v>
          </cell>
          <cell r="L174">
            <v>40057</v>
          </cell>
          <cell r="M174">
            <v>3003</v>
          </cell>
          <cell r="N174">
            <v>38718</v>
          </cell>
        </row>
        <row r="175">
          <cell r="A175" t="str">
            <v>02S9327518MZJ</v>
          </cell>
          <cell r="B175" t="str">
            <v>BOYER</v>
          </cell>
          <cell r="C175" t="str">
            <v>Jean Paul</v>
          </cell>
          <cell r="D175">
            <v>38718</v>
          </cell>
          <cell r="E175">
            <v>1</v>
          </cell>
          <cell r="F175" t="str">
            <v>National</v>
          </cell>
          <cell r="G175">
            <v>40057</v>
          </cell>
          <cell r="H175" t="str">
            <v>PR 1C</v>
          </cell>
          <cell r="I175">
            <v>21</v>
          </cell>
          <cell r="J175" t="str">
            <v>U. Aix-Marseille-I</v>
          </cell>
          <cell r="K175" t="str">
            <v>0131842G</v>
          </cell>
          <cell r="L175">
            <v>40057</v>
          </cell>
          <cell r="M175">
            <v>3002</v>
          </cell>
          <cell r="N175">
            <v>38718</v>
          </cell>
        </row>
        <row r="176">
          <cell r="A176" t="str">
            <v>02S9328524ERA</v>
          </cell>
          <cell r="B176" t="str">
            <v>RENOUX</v>
          </cell>
          <cell r="C176" t="str">
            <v>Thierry</v>
          </cell>
          <cell r="D176">
            <v>38718</v>
          </cell>
          <cell r="E176">
            <v>1</v>
          </cell>
          <cell r="F176" t="str">
            <v>National</v>
          </cell>
          <cell r="G176">
            <v>40057</v>
          </cell>
          <cell r="H176" t="str">
            <v>PR EX1</v>
          </cell>
          <cell r="I176">
            <v>2</v>
          </cell>
          <cell r="J176" t="str">
            <v>U. Aix-Marseille-III</v>
          </cell>
          <cell r="K176" t="str">
            <v>0132364Z</v>
          </cell>
          <cell r="L176">
            <v>40057</v>
          </cell>
          <cell r="M176">
            <v>3003</v>
          </cell>
          <cell r="N176">
            <v>38718</v>
          </cell>
        </row>
        <row r="177">
          <cell r="A177" t="str">
            <v>02S9328776GSF</v>
          </cell>
          <cell r="B177" t="str">
            <v>SERIAUX</v>
          </cell>
          <cell r="C177" t="str">
            <v>Alain</v>
          </cell>
          <cell r="D177">
            <v>38718</v>
          </cell>
          <cell r="E177">
            <v>1</v>
          </cell>
          <cell r="F177" t="str">
            <v>National</v>
          </cell>
          <cell r="G177">
            <v>40057</v>
          </cell>
          <cell r="H177" t="str">
            <v>PR EX2</v>
          </cell>
          <cell r="I177">
            <v>1</v>
          </cell>
          <cell r="J177" t="str">
            <v>U. Perpignan</v>
          </cell>
          <cell r="K177" t="str">
            <v>0660437S</v>
          </cell>
          <cell r="L177">
            <v>40057</v>
          </cell>
          <cell r="M177">
            <v>3004</v>
          </cell>
          <cell r="N177">
            <v>38718</v>
          </cell>
        </row>
        <row r="178">
          <cell r="A178" t="str">
            <v>02S9329132CYB</v>
          </cell>
          <cell r="B178" t="str">
            <v>MILLET</v>
          </cell>
          <cell r="C178" t="str">
            <v>Olivier</v>
          </cell>
          <cell r="D178">
            <v>38718</v>
          </cell>
          <cell r="E178">
            <v>1</v>
          </cell>
          <cell r="F178" t="str">
            <v>National</v>
          </cell>
          <cell r="G178">
            <v>40057</v>
          </cell>
          <cell r="H178" t="str">
            <v>PR EX1</v>
          </cell>
          <cell r="I178">
            <v>9</v>
          </cell>
          <cell r="J178" t="str">
            <v>U. Paris-XII</v>
          </cell>
          <cell r="K178" t="str">
            <v>0941111X</v>
          </cell>
          <cell r="L178">
            <v>40057</v>
          </cell>
          <cell r="M178">
            <v>3003</v>
          </cell>
          <cell r="N178">
            <v>38718</v>
          </cell>
        </row>
        <row r="179">
          <cell r="A179" t="str">
            <v>02S9329608RCV</v>
          </cell>
          <cell r="B179" t="str">
            <v>ALEXANDRE</v>
          </cell>
          <cell r="C179" t="str">
            <v>Didier</v>
          </cell>
          <cell r="D179">
            <v>38718</v>
          </cell>
          <cell r="E179">
            <v>1</v>
          </cell>
          <cell r="F179" t="str">
            <v>National</v>
          </cell>
          <cell r="G179">
            <v>40057</v>
          </cell>
          <cell r="H179" t="str">
            <v>PR EX1</v>
          </cell>
          <cell r="I179">
            <v>9</v>
          </cell>
          <cell r="J179" t="str">
            <v>U. Paris-IV</v>
          </cell>
          <cell r="K179" t="str">
            <v>0751720M</v>
          </cell>
          <cell r="L179">
            <v>40057</v>
          </cell>
          <cell r="M179">
            <v>3003</v>
          </cell>
          <cell r="N179">
            <v>38718</v>
          </cell>
        </row>
        <row r="180">
          <cell r="A180" t="str">
            <v>02S9329635SRU</v>
          </cell>
          <cell r="B180" t="str">
            <v>BADILLO</v>
          </cell>
          <cell r="C180" t="str">
            <v>Patrick Yves</v>
          </cell>
          <cell r="D180">
            <v>38718</v>
          </cell>
          <cell r="E180">
            <v>1</v>
          </cell>
          <cell r="F180" t="str">
            <v>Local</v>
          </cell>
          <cell r="G180">
            <v>40057</v>
          </cell>
          <cell r="H180" t="str">
            <v>PR EX1</v>
          </cell>
          <cell r="I180">
            <v>71</v>
          </cell>
          <cell r="J180" t="str">
            <v>U. Aix-Marseille-II</v>
          </cell>
          <cell r="K180" t="str">
            <v>0131843H</v>
          </cell>
          <cell r="L180">
            <v>40057</v>
          </cell>
          <cell r="M180">
            <v>3003</v>
          </cell>
          <cell r="N180">
            <v>38718</v>
          </cell>
        </row>
        <row r="181">
          <cell r="A181" t="str">
            <v>02S9330796GTG</v>
          </cell>
          <cell r="B181" t="str">
            <v>VIVIES</v>
          </cell>
          <cell r="C181" t="str">
            <v>Jean</v>
          </cell>
          <cell r="D181">
            <v>38718</v>
          </cell>
          <cell r="E181">
            <v>1</v>
          </cell>
          <cell r="F181" t="str">
            <v>Local</v>
          </cell>
          <cell r="G181">
            <v>40057</v>
          </cell>
          <cell r="H181" t="str">
            <v>PR EX1</v>
          </cell>
          <cell r="I181">
            <v>11</v>
          </cell>
          <cell r="J181" t="str">
            <v>U. Aix-Marseille-I</v>
          </cell>
          <cell r="K181" t="str">
            <v>0131842G</v>
          </cell>
          <cell r="L181">
            <v>40057</v>
          </cell>
          <cell r="M181">
            <v>3003</v>
          </cell>
          <cell r="N181">
            <v>38718</v>
          </cell>
        </row>
        <row r="182">
          <cell r="A182" t="str">
            <v>02S9340482NZY</v>
          </cell>
          <cell r="B182" t="str">
            <v>CONSTANT</v>
          </cell>
          <cell r="C182" t="str">
            <v>Paule</v>
          </cell>
          <cell r="D182">
            <v>38718</v>
          </cell>
          <cell r="E182">
            <v>1</v>
          </cell>
          <cell r="F182" t="str">
            <v>Local</v>
          </cell>
          <cell r="G182">
            <v>40057</v>
          </cell>
          <cell r="H182" t="str">
            <v>PR EX1</v>
          </cell>
          <cell r="I182">
            <v>9</v>
          </cell>
          <cell r="J182" t="str">
            <v>U. Aix-Marseille-III</v>
          </cell>
          <cell r="K182" t="str">
            <v>0132364Z</v>
          </cell>
          <cell r="L182">
            <v>40057</v>
          </cell>
          <cell r="M182">
            <v>3003</v>
          </cell>
          <cell r="N182">
            <v>38718</v>
          </cell>
        </row>
        <row r="183">
          <cell r="A183" t="str">
            <v>02S9342107JRU</v>
          </cell>
          <cell r="B183" t="str">
            <v>SADOUN</v>
          </cell>
          <cell r="C183" t="str">
            <v>Katia</v>
          </cell>
          <cell r="D183">
            <v>38718</v>
          </cell>
          <cell r="E183">
            <v>1</v>
          </cell>
          <cell r="F183" t="str">
            <v>Local</v>
          </cell>
          <cell r="G183">
            <v>40057</v>
          </cell>
          <cell r="H183" t="str">
            <v>MCF HC</v>
          </cell>
          <cell r="I183">
            <v>12</v>
          </cell>
          <cell r="J183" t="str">
            <v>U. Aix-Marseille-I</v>
          </cell>
          <cell r="K183" t="str">
            <v>0131842G</v>
          </cell>
          <cell r="L183">
            <v>40057</v>
          </cell>
          <cell r="M183">
            <v>3013</v>
          </cell>
          <cell r="N183">
            <v>38718</v>
          </cell>
        </row>
        <row r="184">
          <cell r="A184" t="str">
            <v>02S9342825WLQ</v>
          </cell>
          <cell r="B184" t="str">
            <v>LAFAYE</v>
          </cell>
          <cell r="C184" t="str">
            <v>Francoise</v>
          </cell>
          <cell r="D184">
            <v>38718</v>
          </cell>
          <cell r="E184">
            <v>1</v>
          </cell>
          <cell r="F184" t="str">
            <v>Local</v>
          </cell>
          <cell r="G184">
            <v>40057</v>
          </cell>
          <cell r="H184" t="str">
            <v>MCF HC</v>
          </cell>
          <cell r="I184">
            <v>71</v>
          </cell>
          <cell r="J184" t="str">
            <v>U. Aix-Marseille-II (IUT Aix)</v>
          </cell>
          <cell r="K184" t="str">
            <v>0131844J</v>
          </cell>
          <cell r="L184">
            <v>40057</v>
          </cell>
          <cell r="M184">
            <v>3013</v>
          </cell>
          <cell r="N184">
            <v>38718</v>
          </cell>
        </row>
        <row r="185">
          <cell r="A185" t="str">
            <v>02S9343720GHC</v>
          </cell>
          <cell r="B185" t="str">
            <v>STOFFEL</v>
          </cell>
          <cell r="C185" t="str">
            <v>Henriette</v>
          </cell>
          <cell r="D185">
            <v>38718</v>
          </cell>
          <cell r="E185">
            <v>1</v>
          </cell>
          <cell r="F185" t="str">
            <v>Local</v>
          </cell>
          <cell r="G185">
            <v>40057</v>
          </cell>
          <cell r="H185" t="str">
            <v>MCF HC</v>
          </cell>
          <cell r="I185">
            <v>7</v>
          </cell>
          <cell r="J185" t="str">
            <v>U. Aix-Marseille-I</v>
          </cell>
          <cell r="K185" t="str">
            <v>0131842G</v>
          </cell>
          <cell r="L185">
            <v>40057</v>
          </cell>
          <cell r="M185">
            <v>3013</v>
          </cell>
          <cell r="N185">
            <v>38718</v>
          </cell>
        </row>
        <row r="186">
          <cell r="A186" t="str">
            <v>02S9344430WQH</v>
          </cell>
          <cell r="B186" t="str">
            <v>GARRIGUE</v>
          </cell>
          <cell r="C186" t="str">
            <v>Francine</v>
          </cell>
          <cell r="D186">
            <v>38718</v>
          </cell>
          <cell r="E186">
            <v>1</v>
          </cell>
          <cell r="F186" t="str">
            <v>Local</v>
          </cell>
          <cell r="G186">
            <v>40057</v>
          </cell>
          <cell r="H186" t="str">
            <v>PR 1C</v>
          </cell>
          <cell r="I186">
            <v>11</v>
          </cell>
          <cell r="J186" t="str">
            <v>U. Avignon</v>
          </cell>
          <cell r="K186" t="str">
            <v>0840685N</v>
          </cell>
          <cell r="L186">
            <v>40057</v>
          </cell>
          <cell r="M186">
            <v>3002</v>
          </cell>
          <cell r="N186">
            <v>38718</v>
          </cell>
        </row>
        <row r="187">
          <cell r="A187" t="str">
            <v>02S9345561KBZ</v>
          </cell>
          <cell r="B187" t="str">
            <v>RIGAUD</v>
          </cell>
          <cell r="C187" t="str">
            <v>Marielle</v>
          </cell>
          <cell r="D187">
            <v>38718</v>
          </cell>
          <cell r="E187">
            <v>1</v>
          </cell>
          <cell r="F187" t="str">
            <v>Local</v>
          </cell>
          <cell r="G187">
            <v>40057</v>
          </cell>
          <cell r="H187" t="str">
            <v>MCF HC</v>
          </cell>
          <cell r="I187">
            <v>11</v>
          </cell>
          <cell r="J187" t="str">
            <v>U. Avignon</v>
          </cell>
          <cell r="K187" t="str">
            <v>0840685N</v>
          </cell>
          <cell r="L187">
            <v>40057</v>
          </cell>
          <cell r="M187">
            <v>3013</v>
          </cell>
          <cell r="N187">
            <v>38718</v>
          </cell>
        </row>
        <row r="188">
          <cell r="A188" t="str">
            <v>02S9346570OEH</v>
          </cell>
          <cell r="B188" t="str">
            <v>BRUNET</v>
          </cell>
          <cell r="C188" t="str">
            <v>Dominique</v>
          </cell>
          <cell r="D188">
            <v>38718</v>
          </cell>
          <cell r="E188">
            <v>1</v>
          </cell>
          <cell r="F188" t="str">
            <v>Local</v>
          </cell>
          <cell r="G188">
            <v>40057</v>
          </cell>
          <cell r="H188" t="str">
            <v>PR 1C</v>
          </cell>
          <cell r="I188">
            <v>9</v>
          </cell>
          <cell r="J188" t="str">
            <v>U. Clermont-Ferrand-II</v>
          </cell>
          <cell r="K188" t="str">
            <v>0631525R</v>
          </cell>
          <cell r="L188">
            <v>40057</v>
          </cell>
          <cell r="M188">
            <v>3002</v>
          </cell>
          <cell r="N188">
            <v>38718</v>
          </cell>
        </row>
        <row r="189">
          <cell r="A189" t="str">
            <v>02S9346696OER</v>
          </cell>
          <cell r="B189" t="str">
            <v>BRENEZ</v>
          </cell>
          <cell r="C189" t="str">
            <v>Nicole</v>
          </cell>
          <cell r="D189">
            <v>38718</v>
          </cell>
          <cell r="E189">
            <v>1</v>
          </cell>
          <cell r="F189" t="str">
            <v>National</v>
          </cell>
          <cell r="G189">
            <v>40057</v>
          </cell>
          <cell r="H189" t="str">
            <v>MCF HC</v>
          </cell>
          <cell r="I189">
            <v>18</v>
          </cell>
          <cell r="J189" t="str">
            <v>U. Paris-I</v>
          </cell>
          <cell r="K189" t="str">
            <v>0751717J</v>
          </cell>
          <cell r="L189">
            <v>40057</v>
          </cell>
          <cell r="M189">
            <v>3013</v>
          </cell>
          <cell r="N189">
            <v>38718</v>
          </cell>
        </row>
        <row r="190">
          <cell r="A190" t="str">
            <v>02S9349438POF</v>
          </cell>
          <cell r="B190" t="str">
            <v>BARRIAL</v>
          </cell>
          <cell r="C190" t="str">
            <v>Dominique</v>
          </cell>
          <cell r="D190">
            <v>38991</v>
          </cell>
          <cell r="E190">
            <v>1</v>
          </cell>
          <cell r="F190" t="str">
            <v>Local</v>
          </cell>
          <cell r="G190">
            <v>40057</v>
          </cell>
          <cell r="H190" t="str">
            <v>PR 1C</v>
          </cell>
          <cell r="I190">
            <v>1</v>
          </cell>
          <cell r="J190" t="str">
            <v>U. Aix-Marseille-III</v>
          </cell>
          <cell r="K190" t="str">
            <v>0132364Z</v>
          </cell>
          <cell r="L190">
            <v>40057</v>
          </cell>
          <cell r="M190">
            <v>3002</v>
          </cell>
          <cell r="N190">
            <v>38991</v>
          </cell>
        </row>
        <row r="191">
          <cell r="A191" t="str">
            <v>02S9349443YSK</v>
          </cell>
          <cell r="B191" t="str">
            <v>GASPARINI</v>
          </cell>
          <cell r="C191" t="str">
            <v>Eric</v>
          </cell>
          <cell r="D191">
            <v>38961</v>
          </cell>
          <cell r="E191">
            <v>1</v>
          </cell>
          <cell r="F191" t="str">
            <v>National</v>
          </cell>
          <cell r="G191">
            <v>40057</v>
          </cell>
          <cell r="H191" t="str">
            <v>PR 1C</v>
          </cell>
          <cell r="I191">
            <v>3</v>
          </cell>
          <cell r="J191" t="str">
            <v>U. Aix-Marseille-III</v>
          </cell>
          <cell r="K191" t="str">
            <v>0132364Z</v>
          </cell>
          <cell r="L191">
            <v>40057</v>
          </cell>
          <cell r="M191">
            <v>3002</v>
          </cell>
          <cell r="N191">
            <v>38961</v>
          </cell>
        </row>
        <row r="192">
          <cell r="A192" t="str">
            <v>02S9401283YDJ</v>
          </cell>
          <cell r="B192" t="str">
            <v>JOURDHEUIL</v>
          </cell>
          <cell r="C192" t="str">
            <v>Dominique</v>
          </cell>
          <cell r="D192">
            <v>38718</v>
          </cell>
          <cell r="E192">
            <v>1</v>
          </cell>
          <cell r="F192" t="str">
            <v>National</v>
          </cell>
          <cell r="G192">
            <v>40057</v>
          </cell>
          <cell r="H192" t="str">
            <v>MCF HC</v>
          </cell>
          <cell r="I192">
            <v>87</v>
          </cell>
          <cell r="J192" t="str">
            <v>U. Aix-Marseille-II</v>
          </cell>
          <cell r="K192" t="str">
            <v>0131843H</v>
          </cell>
          <cell r="L192">
            <v>40057</v>
          </cell>
          <cell r="M192">
            <v>3013</v>
          </cell>
          <cell r="N192">
            <v>38718</v>
          </cell>
        </row>
        <row r="193">
          <cell r="A193" t="str">
            <v>02S9402688KCX</v>
          </cell>
          <cell r="B193" t="str">
            <v>MEZZADRI</v>
          </cell>
          <cell r="C193" t="str">
            <v>Bernard</v>
          </cell>
          <cell r="D193">
            <v>38718</v>
          </cell>
          <cell r="E193">
            <v>1</v>
          </cell>
          <cell r="F193" t="str">
            <v>National</v>
          </cell>
          <cell r="G193">
            <v>40057</v>
          </cell>
          <cell r="H193" t="str">
            <v>MCF HC</v>
          </cell>
          <cell r="I193">
            <v>8</v>
          </cell>
          <cell r="J193" t="str">
            <v>U. Avignon</v>
          </cell>
          <cell r="K193" t="str">
            <v>0840685N</v>
          </cell>
          <cell r="L193">
            <v>40057</v>
          </cell>
          <cell r="M193">
            <v>3013</v>
          </cell>
          <cell r="N193">
            <v>38718</v>
          </cell>
        </row>
        <row r="194">
          <cell r="A194" t="str">
            <v>02S9405455RIH</v>
          </cell>
          <cell r="B194" t="str">
            <v>DUTOUR</v>
          </cell>
          <cell r="C194" t="str">
            <v>Olivier</v>
          </cell>
          <cell r="D194">
            <v>38718</v>
          </cell>
          <cell r="E194">
            <v>1</v>
          </cell>
          <cell r="F194" t="str">
            <v>Local</v>
          </cell>
          <cell r="G194">
            <v>40057</v>
          </cell>
          <cell r="H194" t="str">
            <v>PR EX1</v>
          </cell>
          <cell r="I194">
            <v>20</v>
          </cell>
          <cell r="J194" t="str">
            <v>U. Aix-Marseille-II</v>
          </cell>
          <cell r="K194" t="str">
            <v>0131843H</v>
          </cell>
          <cell r="L194">
            <v>40057</v>
          </cell>
          <cell r="M194">
            <v>3003</v>
          </cell>
          <cell r="N194">
            <v>38718</v>
          </cell>
        </row>
        <row r="195">
          <cell r="A195" t="str">
            <v>02S9500613GXE</v>
          </cell>
          <cell r="B195" t="str">
            <v>RIPOLL</v>
          </cell>
          <cell r="C195" t="str">
            <v>Thierry</v>
          </cell>
          <cell r="D195">
            <v>38718</v>
          </cell>
          <cell r="E195">
            <v>1</v>
          </cell>
          <cell r="F195" t="str">
            <v>Local</v>
          </cell>
          <cell r="G195">
            <v>40057</v>
          </cell>
          <cell r="H195" t="str">
            <v>PR 1C</v>
          </cell>
          <cell r="I195">
            <v>16</v>
          </cell>
          <cell r="J195" t="str">
            <v>U. Aix-Marseille-I</v>
          </cell>
          <cell r="K195" t="str">
            <v>0131842G</v>
          </cell>
          <cell r="L195">
            <v>40057</v>
          </cell>
          <cell r="M195">
            <v>3002</v>
          </cell>
          <cell r="N195">
            <v>38718</v>
          </cell>
        </row>
        <row r="196">
          <cell r="A196" t="str">
            <v>02S9503108HQJ</v>
          </cell>
          <cell r="B196" t="str">
            <v>RATHELOT</v>
          </cell>
          <cell r="C196" t="str">
            <v>Pascal</v>
          </cell>
          <cell r="D196">
            <v>38718</v>
          </cell>
          <cell r="E196">
            <v>1</v>
          </cell>
          <cell r="F196" t="str">
            <v>Local</v>
          </cell>
          <cell r="G196">
            <v>40057</v>
          </cell>
          <cell r="H196" t="str">
            <v>PR 1C</v>
          </cell>
          <cell r="I196">
            <v>86</v>
          </cell>
          <cell r="J196" t="str">
            <v>U. Aix-Marseille-II</v>
          </cell>
          <cell r="K196" t="str">
            <v>0131843H</v>
          </cell>
          <cell r="L196">
            <v>40057</v>
          </cell>
          <cell r="M196">
            <v>3002</v>
          </cell>
          <cell r="N196">
            <v>38718</v>
          </cell>
        </row>
        <row r="197">
          <cell r="A197" t="str">
            <v>02S9601596UXK</v>
          </cell>
          <cell r="B197" t="str">
            <v>BERTONCELLO</v>
          </cell>
          <cell r="C197" t="str">
            <v>Brigitte</v>
          </cell>
          <cell r="D197">
            <v>38718</v>
          </cell>
          <cell r="E197">
            <v>1</v>
          </cell>
          <cell r="F197" t="str">
            <v>National</v>
          </cell>
          <cell r="G197">
            <v>40057</v>
          </cell>
          <cell r="H197" t="str">
            <v>PR 1C</v>
          </cell>
          <cell r="I197">
            <v>24</v>
          </cell>
          <cell r="J197" t="str">
            <v>U. Aix-Marseille-I</v>
          </cell>
          <cell r="K197" t="str">
            <v>0131842G</v>
          </cell>
          <cell r="L197">
            <v>41153</v>
          </cell>
          <cell r="M197">
            <v>3002</v>
          </cell>
          <cell r="N197">
            <v>38718</v>
          </cell>
        </row>
        <row r="198">
          <cell r="A198" t="str">
            <v>02S9702494FWY</v>
          </cell>
          <cell r="B198" t="str">
            <v>NEGRIN</v>
          </cell>
          <cell r="C198" t="str">
            <v>Olivier</v>
          </cell>
          <cell r="D198">
            <v>38718</v>
          </cell>
          <cell r="E198">
            <v>1</v>
          </cell>
          <cell r="F198" t="str">
            <v>National</v>
          </cell>
          <cell r="G198">
            <v>40057</v>
          </cell>
          <cell r="H198" t="str">
            <v>PR 1C</v>
          </cell>
          <cell r="I198">
            <v>2</v>
          </cell>
          <cell r="J198" t="str">
            <v>U. Lyon-II</v>
          </cell>
          <cell r="K198" t="str">
            <v>0691775E</v>
          </cell>
          <cell r="L198">
            <v>40057</v>
          </cell>
          <cell r="M198">
            <v>3002</v>
          </cell>
          <cell r="N198">
            <v>38718</v>
          </cell>
        </row>
        <row r="199">
          <cell r="A199" t="str">
            <v>02S9801174FUI</v>
          </cell>
          <cell r="B199" t="str">
            <v>ETHIS</v>
          </cell>
          <cell r="C199" t="str">
            <v>Emmanuel</v>
          </cell>
          <cell r="D199">
            <v>38718</v>
          </cell>
          <cell r="E199">
            <v>1</v>
          </cell>
          <cell r="F199" t="str">
            <v>Local</v>
          </cell>
          <cell r="G199">
            <v>40057</v>
          </cell>
          <cell r="H199" t="str">
            <v>PR EX1</v>
          </cell>
          <cell r="I199">
            <v>71</v>
          </cell>
          <cell r="J199" t="str">
            <v>U. Avignon</v>
          </cell>
          <cell r="K199" t="str">
            <v>0840685N</v>
          </cell>
          <cell r="L199">
            <v>40057</v>
          </cell>
          <cell r="M199">
            <v>3003</v>
          </cell>
          <cell r="N199">
            <v>38718</v>
          </cell>
        </row>
        <row r="200">
          <cell r="A200" t="str">
            <v>03E9211302MFY</v>
          </cell>
          <cell r="B200" t="str">
            <v>GONZALES</v>
          </cell>
          <cell r="C200" t="str">
            <v>Antonio</v>
          </cell>
          <cell r="D200">
            <v>38718</v>
          </cell>
          <cell r="E200">
            <v>1</v>
          </cell>
          <cell r="F200" t="str">
            <v>Local</v>
          </cell>
          <cell r="G200">
            <v>40057</v>
          </cell>
          <cell r="H200" t="str">
            <v>PR EX1</v>
          </cell>
          <cell r="I200">
            <v>21</v>
          </cell>
          <cell r="J200" t="str">
            <v>U. Besan㎜n</v>
          </cell>
          <cell r="K200" t="str">
            <v>0251215K</v>
          </cell>
          <cell r="L200">
            <v>40057</v>
          </cell>
          <cell r="M200">
            <v>3003</v>
          </cell>
          <cell r="N200">
            <v>38718</v>
          </cell>
        </row>
        <row r="201">
          <cell r="A201" t="str">
            <v>03E9212216JET</v>
          </cell>
          <cell r="B201" t="str">
            <v>LE NINAN</v>
          </cell>
          <cell r="C201" t="str">
            <v>Claude</v>
          </cell>
          <cell r="D201">
            <v>38718</v>
          </cell>
          <cell r="E201">
            <v>1</v>
          </cell>
          <cell r="F201" t="str">
            <v>Local</v>
          </cell>
          <cell r="G201">
            <v>40057</v>
          </cell>
          <cell r="H201" t="str">
            <v>MCF HC</v>
          </cell>
          <cell r="I201">
            <v>7</v>
          </cell>
          <cell r="J201" t="str">
            <v>U. Besan㎜n</v>
          </cell>
          <cell r="K201" t="str">
            <v>0251215K</v>
          </cell>
          <cell r="L201">
            <v>40057</v>
          </cell>
          <cell r="M201">
            <v>3013</v>
          </cell>
          <cell r="N201">
            <v>38718</v>
          </cell>
        </row>
        <row r="202">
          <cell r="A202" t="str">
            <v>03S0216880SAA</v>
          </cell>
          <cell r="B202" t="str">
            <v>SAAS</v>
          </cell>
          <cell r="C202" t="str">
            <v>Philippe</v>
          </cell>
          <cell r="D202">
            <v>38718</v>
          </cell>
          <cell r="E202">
            <v>1</v>
          </cell>
          <cell r="F202" t="str">
            <v>Local</v>
          </cell>
          <cell r="G202">
            <v>40057</v>
          </cell>
          <cell r="H202" t="str">
            <v>PR 1C</v>
          </cell>
          <cell r="I202">
            <v>87</v>
          </cell>
          <cell r="J202" t="str">
            <v>U. Besan㎜n</v>
          </cell>
          <cell r="K202" t="str">
            <v>0251215K</v>
          </cell>
          <cell r="L202">
            <v>40057</v>
          </cell>
          <cell r="M202">
            <v>3002</v>
          </cell>
          <cell r="N202">
            <v>38718</v>
          </cell>
        </row>
        <row r="203">
          <cell r="A203" t="str">
            <v>03S0600238KTW</v>
          </cell>
          <cell r="B203" t="str">
            <v>FORTIER</v>
          </cell>
          <cell r="C203" t="str">
            <v>Charles</v>
          </cell>
          <cell r="D203">
            <v>38961</v>
          </cell>
          <cell r="E203">
            <v>1</v>
          </cell>
          <cell r="F203" t="str">
            <v>Local</v>
          </cell>
          <cell r="G203">
            <v>40057</v>
          </cell>
          <cell r="H203" t="str">
            <v>PR 1C</v>
          </cell>
          <cell r="I203">
            <v>2</v>
          </cell>
          <cell r="J203" t="str">
            <v>U. Besan㎜n</v>
          </cell>
          <cell r="K203" t="str">
            <v>0251215K</v>
          </cell>
          <cell r="L203">
            <v>40057</v>
          </cell>
          <cell r="M203">
            <v>3002</v>
          </cell>
          <cell r="N203">
            <v>38961</v>
          </cell>
        </row>
        <row r="204">
          <cell r="A204" t="str">
            <v>03S9342558EWJ</v>
          </cell>
          <cell r="B204" t="str">
            <v>MERCIER</v>
          </cell>
          <cell r="C204" t="str">
            <v>Mariette</v>
          </cell>
          <cell r="D204">
            <v>38718</v>
          </cell>
          <cell r="E204">
            <v>1</v>
          </cell>
          <cell r="F204" t="str">
            <v>National</v>
          </cell>
          <cell r="G204">
            <v>40057</v>
          </cell>
          <cell r="H204" t="str">
            <v>PR EX1</v>
          </cell>
          <cell r="I204">
            <v>85</v>
          </cell>
          <cell r="J204" t="str">
            <v>U. Besan㎜n</v>
          </cell>
          <cell r="K204" t="str">
            <v>0251215K</v>
          </cell>
          <cell r="L204">
            <v>40057</v>
          </cell>
          <cell r="M204">
            <v>3003</v>
          </cell>
          <cell r="N204">
            <v>38718</v>
          </cell>
        </row>
        <row r="205">
          <cell r="A205" t="str">
            <v>03S9344722VEK</v>
          </cell>
          <cell r="B205" t="str">
            <v>FOUCAUD</v>
          </cell>
          <cell r="C205" t="str">
            <v>Odile</v>
          </cell>
          <cell r="D205">
            <v>38718</v>
          </cell>
          <cell r="E205">
            <v>1</v>
          </cell>
          <cell r="F205" t="str">
            <v>National</v>
          </cell>
          <cell r="G205">
            <v>40057</v>
          </cell>
          <cell r="H205" t="str">
            <v>MCF HC</v>
          </cell>
          <cell r="I205">
            <v>22</v>
          </cell>
          <cell r="J205" t="str">
            <v>U. Montpellier-III</v>
          </cell>
          <cell r="K205" t="str">
            <v>0341089Z</v>
          </cell>
          <cell r="L205">
            <v>40057</v>
          </cell>
          <cell r="M205">
            <v>3013</v>
          </cell>
          <cell r="N205">
            <v>38718</v>
          </cell>
        </row>
        <row r="206">
          <cell r="A206" t="str">
            <v>03S9349948QYE</v>
          </cell>
          <cell r="B206" t="str">
            <v>SAGOT</v>
          </cell>
          <cell r="C206" t="str">
            <v>Jean-Claude</v>
          </cell>
          <cell r="D206">
            <v>38718</v>
          </cell>
          <cell r="E206">
            <v>1</v>
          </cell>
          <cell r="F206" t="str">
            <v>National</v>
          </cell>
          <cell r="G206">
            <v>40057</v>
          </cell>
          <cell r="H206" t="str">
            <v>PR 1C</v>
          </cell>
          <cell r="I206">
            <v>16</v>
          </cell>
          <cell r="J206" t="str">
            <v>U. Tech. Belfort-MontbＭiard</v>
          </cell>
          <cell r="K206" t="str">
            <v>0900424X</v>
          </cell>
          <cell r="L206">
            <v>41153</v>
          </cell>
          <cell r="M206">
            <v>3002</v>
          </cell>
          <cell r="N206">
            <v>38718</v>
          </cell>
        </row>
        <row r="207">
          <cell r="A207" t="str">
            <v>03S9402617GFZ</v>
          </cell>
          <cell r="B207" t="str">
            <v>POINCELOT</v>
          </cell>
          <cell r="C207" t="str">
            <v>Dominique</v>
          </cell>
          <cell r="D207">
            <v>38718</v>
          </cell>
          <cell r="E207">
            <v>1</v>
          </cell>
          <cell r="F207" t="str">
            <v>National</v>
          </cell>
          <cell r="G207">
            <v>40057</v>
          </cell>
          <cell r="H207" t="str">
            <v>MCF HC</v>
          </cell>
          <cell r="I207">
            <v>6</v>
          </cell>
          <cell r="J207" t="str">
            <v>U. Besan㎜n</v>
          </cell>
          <cell r="K207" t="str">
            <v>0251215K</v>
          </cell>
          <cell r="L207">
            <v>40057</v>
          </cell>
          <cell r="M207">
            <v>3013</v>
          </cell>
          <cell r="N207">
            <v>38718</v>
          </cell>
        </row>
        <row r="208">
          <cell r="A208" t="str">
            <v>04E9207373MES</v>
          </cell>
          <cell r="B208" t="str">
            <v>FIGEAC</v>
          </cell>
          <cell r="C208" t="str">
            <v>Michel</v>
          </cell>
          <cell r="D208">
            <v>38718</v>
          </cell>
          <cell r="E208">
            <v>1</v>
          </cell>
          <cell r="F208" t="str">
            <v>National</v>
          </cell>
          <cell r="G208">
            <v>40057</v>
          </cell>
          <cell r="H208" t="str">
            <v>PR 1C</v>
          </cell>
          <cell r="I208">
            <v>22</v>
          </cell>
          <cell r="J208" t="str">
            <v>U. Bordeaux-III</v>
          </cell>
          <cell r="K208" t="str">
            <v>0331766R</v>
          </cell>
          <cell r="L208">
            <v>40057</v>
          </cell>
          <cell r="M208">
            <v>3002</v>
          </cell>
          <cell r="N208">
            <v>38718</v>
          </cell>
        </row>
        <row r="209">
          <cell r="A209" t="str">
            <v>04E9207426HNY</v>
          </cell>
          <cell r="B209" t="str">
            <v>ANDRIEU</v>
          </cell>
          <cell r="C209" t="str">
            <v>Bernard</v>
          </cell>
          <cell r="D209">
            <v>38718</v>
          </cell>
          <cell r="E209">
            <v>1</v>
          </cell>
          <cell r="F209" t="str">
            <v>Local</v>
          </cell>
          <cell r="G209">
            <v>40057</v>
          </cell>
          <cell r="H209" t="str">
            <v>PR 1C</v>
          </cell>
          <cell r="I209">
            <v>74</v>
          </cell>
          <cell r="J209" t="str">
            <v>U. Nancy-I</v>
          </cell>
          <cell r="K209" t="str">
            <v>0541507V</v>
          </cell>
          <cell r="L209">
            <v>40057</v>
          </cell>
          <cell r="M209">
            <v>3002</v>
          </cell>
          <cell r="N209">
            <v>38718</v>
          </cell>
        </row>
        <row r="210">
          <cell r="A210" t="str">
            <v>04E9214532TXR</v>
          </cell>
          <cell r="B210" t="str">
            <v>DENNES</v>
          </cell>
          <cell r="C210" t="str">
            <v>Maryse</v>
          </cell>
          <cell r="D210">
            <v>38718</v>
          </cell>
          <cell r="E210">
            <v>1</v>
          </cell>
          <cell r="F210" t="str">
            <v>National</v>
          </cell>
          <cell r="G210">
            <v>40057</v>
          </cell>
          <cell r="H210" t="str">
            <v>PR 1C</v>
          </cell>
          <cell r="I210">
            <v>13</v>
          </cell>
          <cell r="J210" t="str">
            <v>U. Bordeaux-III</v>
          </cell>
          <cell r="K210" t="str">
            <v>0331766R</v>
          </cell>
          <cell r="L210">
            <v>40057</v>
          </cell>
          <cell r="M210">
            <v>3002</v>
          </cell>
          <cell r="N210">
            <v>38718</v>
          </cell>
        </row>
        <row r="211">
          <cell r="A211" t="str">
            <v>04E9216049WUK</v>
          </cell>
          <cell r="B211" t="str">
            <v>GARNCARZ</v>
          </cell>
          <cell r="C211" t="str">
            <v>Metchthild</v>
          </cell>
          <cell r="D211">
            <v>38718</v>
          </cell>
          <cell r="E211">
            <v>1</v>
          </cell>
          <cell r="F211" t="str">
            <v>National</v>
          </cell>
          <cell r="G211">
            <v>40057</v>
          </cell>
          <cell r="H211" t="str">
            <v>MCF HC</v>
          </cell>
          <cell r="I211">
            <v>12</v>
          </cell>
          <cell r="J211" t="str">
            <v>U. Toulouse-II</v>
          </cell>
          <cell r="K211" t="str">
            <v>0311383K</v>
          </cell>
          <cell r="L211">
            <v>40057</v>
          </cell>
          <cell r="M211">
            <v>3013</v>
          </cell>
          <cell r="N211">
            <v>38718</v>
          </cell>
        </row>
        <row r="212">
          <cell r="A212" t="str">
            <v>04E9216841QPO</v>
          </cell>
          <cell r="B212" t="str">
            <v>PICCO</v>
          </cell>
          <cell r="C212" t="str">
            <v>Dominique</v>
          </cell>
          <cell r="D212">
            <v>38718</v>
          </cell>
          <cell r="E212">
            <v>1</v>
          </cell>
          <cell r="F212" t="str">
            <v>National</v>
          </cell>
          <cell r="G212">
            <v>40057</v>
          </cell>
          <cell r="H212" t="str">
            <v>MCF HC</v>
          </cell>
          <cell r="I212">
            <v>22</v>
          </cell>
          <cell r="J212" t="str">
            <v>U. Bordeaux-III</v>
          </cell>
          <cell r="K212" t="str">
            <v>0331766R</v>
          </cell>
          <cell r="L212">
            <v>40057</v>
          </cell>
          <cell r="M212">
            <v>3013</v>
          </cell>
          <cell r="N212">
            <v>38718</v>
          </cell>
        </row>
        <row r="213">
          <cell r="A213" t="str">
            <v>04E9217158MEQ</v>
          </cell>
          <cell r="B213" t="str">
            <v>DIAZ</v>
          </cell>
          <cell r="C213" t="str">
            <v>Elvire</v>
          </cell>
          <cell r="D213">
            <v>38718</v>
          </cell>
          <cell r="E213">
            <v>1</v>
          </cell>
          <cell r="F213" t="str">
            <v>National</v>
          </cell>
          <cell r="G213">
            <v>40057</v>
          </cell>
          <cell r="H213" t="str">
            <v>MCF HC</v>
          </cell>
          <cell r="I213">
            <v>14</v>
          </cell>
          <cell r="J213" t="str">
            <v>U. Poitiers</v>
          </cell>
          <cell r="K213" t="str">
            <v>0860856N</v>
          </cell>
          <cell r="L213">
            <v>40057</v>
          </cell>
          <cell r="M213">
            <v>3013</v>
          </cell>
          <cell r="N213">
            <v>38718</v>
          </cell>
        </row>
        <row r="214">
          <cell r="A214" t="str">
            <v>04E9218841YDJ</v>
          </cell>
          <cell r="B214" t="str">
            <v>GOUESET</v>
          </cell>
          <cell r="C214" t="str">
            <v>Vincent</v>
          </cell>
          <cell r="D214">
            <v>38718</v>
          </cell>
          <cell r="E214">
            <v>1</v>
          </cell>
          <cell r="F214" t="str">
            <v>Local</v>
          </cell>
          <cell r="G214">
            <v>40057</v>
          </cell>
          <cell r="H214" t="str">
            <v>PR 1C</v>
          </cell>
          <cell r="I214">
            <v>23</v>
          </cell>
          <cell r="J214" t="str">
            <v>U. Rennes-II</v>
          </cell>
          <cell r="K214" t="str">
            <v>0350937D</v>
          </cell>
          <cell r="L214">
            <v>40057</v>
          </cell>
          <cell r="M214">
            <v>3002</v>
          </cell>
          <cell r="N214">
            <v>38718</v>
          </cell>
        </row>
        <row r="215">
          <cell r="A215" t="str">
            <v>04E9223928XLW</v>
          </cell>
          <cell r="B215" t="str">
            <v>MABILLE</v>
          </cell>
          <cell r="C215" t="str">
            <v>Bernard</v>
          </cell>
          <cell r="D215">
            <v>38718</v>
          </cell>
          <cell r="E215">
            <v>1</v>
          </cell>
          <cell r="F215" t="str">
            <v>National</v>
          </cell>
          <cell r="G215">
            <v>40057</v>
          </cell>
          <cell r="H215" t="str">
            <v>PR 1C</v>
          </cell>
          <cell r="I215">
            <v>17</v>
          </cell>
          <cell r="J215" t="str">
            <v>U. Poitiers</v>
          </cell>
          <cell r="K215" t="str">
            <v>0860856N</v>
          </cell>
          <cell r="L215">
            <v>40057</v>
          </cell>
          <cell r="M215">
            <v>3002</v>
          </cell>
          <cell r="N215">
            <v>38718</v>
          </cell>
        </row>
        <row r="216">
          <cell r="A216" t="str">
            <v>04E9224206GPG</v>
          </cell>
          <cell r="B216" t="str">
            <v>PERES</v>
          </cell>
          <cell r="C216" t="str">
            <v>Hubert</v>
          </cell>
          <cell r="D216">
            <v>38718</v>
          </cell>
          <cell r="E216">
            <v>1</v>
          </cell>
          <cell r="F216" t="str">
            <v>Local</v>
          </cell>
          <cell r="G216">
            <v>40057</v>
          </cell>
          <cell r="H216" t="str">
            <v>PR 1C</v>
          </cell>
          <cell r="I216">
            <v>4</v>
          </cell>
          <cell r="J216" t="str">
            <v>U. Montpellier-I</v>
          </cell>
          <cell r="K216" t="str">
            <v>0341087X</v>
          </cell>
          <cell r="L216">
            <v>40057</v>
          </cell>
          <cell r="M216">
            <v>3002</v>
          </cell>
          <cell r="N216">
            <v>38718</v>
          </cell>
        </row>
        <row r="217">
          <cell r="A217" t="str">
            <v>04E9224231VXA</v>
          </cell>
          <cell r="B217" t="str">
            <v>BENOIT</v>
          </cell>
          <cell r="C217" t="str">
            <v>Eric</v>
          </cell>
          <cell r="D217">
            <v>38718</v>
          </cell>
          <cell r="E217">
            <v>1</v>
          </cell>
          <cell r="F217" t="str">
            <v>National</v>
          </cell>
          <cell r="G217">
            <v>40057</v>
          </cell>
          <cell r="H217" t="str">
            <v>PR 1C</v>
          </cell>
          <cell r="I217">
            <v>9</v>
          </cell>
          <cell r="J217" t="str">
            <v>U. Bordeaux-III</v>
          </cell>
          <cell r="K217" t="str">
            <v>0331766R</v>
          </cell>
          <cell r="L217">
            <v>40057</v>
          </cell>
          <cell r="M217">
            <v>3002</v>
          </cell>
          <cell r="N217">
            <v>38718</v>
          </cell>
        </row>
        <row r="218">
          <cell r="A218" t="str">
            <v>04E9305331VIE</v>
          </cell>
          <cell r="B218" t="str">
            <v>VINET</v>
          </cell>
          <cell r="C218" t="str">
            <v>Dominique</v>
          </cell>
          <cell r="D218">
            <v>38718</v>
          </cell>
          <cell r="E218">
            <v>1</v>
          </cell>
          <cell r="F218" t="str">
            <v>Local</v>
          </cell>
          <cell r="G218">
            <v>40057</v>
          </cell>
          <cell r="H218" t="str">
            <v>PR 1C</v>
          </cell>
          <cell r="I218">
            <v>11</v>
          </cell>
          <cell r="J218" t="str">
            <v>U. Bordeaux-IV</v>
          </cell>
          <cell r="K218" t="str">
            <v>0332929E</v>
          </cell>
          <cell r="L218">
            <v>40057</v>
          </cell>
          <cell r="M218">
            <v>3002</v>
          </cell>
          <cell r="N218">
            <v>38718</v>
          </cell>
        </row>
        <row r="219">
          <cell r="A219" t="str">
            <v>04E9305340YLN</v>
          </cell>
          <cell r="B219" t="str">
            <v>LATRY</v>
          </cell>
          <cell r="C219" t="str">
            <v>Guy</v>
          </cell>
          <cell r="D219">
            <v>38961</v>
          </cell>
          <cell r="E219">
            <v>1</v>
          </cell>
          <cell r="F219" t="str">
            <v>National</v>
          </cell>
          <cell r="G219">
            <v>40057</v>
          </cell>
          <cell r="H219" t="str">
            <v>PR 1C</v>
          </cell>
          <cell r="I219">
            <v>73</v>
          </cell>
          <cell r="J219" t="str">
            <v>U. Bordeaux-III</v>
          </cell>
          <cell r="K219" t="str">
            <v>0331766R</v>
          </cell>
          <cell r="L219">
            <v>40057</v>
          </cell>
          <cell r="M219">
            <v>3002</v>
          </cell>
          <cell r="N219">
            <v>38961</v>
          </cell>
        </row>
        <row r="220">
          <cell r="A220" t="str">
            <v>04S0009455TFU</v>
          </cell>
          <cell r="B220" t="str">
            <v>AMBROISE-CASTEROT</v>
          </cell>
          <cell r="C220" t="str">
            <v>Coralie</v>
          </cell>
          <cell r="D220">
            <v>38718</v>
          </cell>
          <cell r="E220">
            <v>1</v>
          </cell>
          <cell r="F220" t="str">
            <v>Local</v>
          </cell>
          <cell r="G220">
            <v>40057</v>
          </cell>
          <cell r="H220" t="str">
            <v>PR 1C</v>
          </cell>
          <cell r="I220">
            <v>1</v>
          </cell>
          <cell r="J220" t="str">
            <v>U. Nice</v>
          </cell>
          <cell r="K220" t="str">
            <v>0060931E</v>
          </cell>
          <cell r="L220">
            <v>40057</v>
          </cell>
          <cell r="M220">
            <v>3002</v>
          </cell>
          <cell r="N220">
            <v>38718</v>
          </cell>
        </row>
        <row r="221">
          <cell r="A221" t="str">
            <v>04S9316835MZY</v>
          </cell>
          <cell r="B221" t="str">
            <v>BONFILS</v>
          </cell>
          <cell r="C221" t="str">
            <v>Pierre</v>
          </cell>
          <cell r="D221">
            <v>38718</v>
          </cell>
          <cell r="E221">
            <v>1</v>
          </cell>
          <cell r="F221" t="str">
            <v>Local</v>
          </cell>
          <cell r="G221">
            <v>40057</v>
          </cell>
          <cell r="H221" t="str">
            <v>MCF HC</v>
          </cell>
          <cell r="I221">
            <v>6</v>
          </cell>
          <cell r="J221" t="str">
            <v>U. Bordeaux-IV</v>
          </cell>
          <cell r="K221" t="str">
            <v>0332929E</v>
          </cell>
          <cell r="L221">
            <v>40057</v>
          </cell>
          <cell r="M221">
            <v>3013</v>
          </cell>
          <cell r="N221">
            <v>38718</v>
          </cell>
        </row>
        <row r="222">
          <cell r="A222" t="str">
            <v>04S9319673OFE</v>
          </cell>
          <cell r="B222" t="str">
            <v>DUTHEIL</v>
          </cell>
          <cell r="C222" t="str">
            <v>Frederic</v>
          </cell>
          <cell r="D222">
            <v>38718</v>
          </cell>
          <cell r="E222">
            <v>1</v>
          </cell>
          <cell r="F222" t="str">
            <v>Local</v>
          </cell>
          <cell r="G222">
            <v>40057</v>
          </cell>
          <cell r="H222" t="str">
            <v>PR EX1</v>
          </cell>
          <cell r="I222">
            <v>14</v>
          </cell>
          <cell r="J222" t="str">
            <v>U. Bordeaux-III</v>
          </cell>
          <cell r="K222" t="str">
            <v>0331766R</v>
          </cell>
          <cell r="L222">
            <v>40057</v>
          </cell>
          <cell r="M222">
            <v>3003</v>
          </cell>
          <cell r="N222">
            <v>38718</v>
          </cell>
        </row>
        <row r="223">
          <cell r="A223" t="str">
            <v>04S9320106OBH</v>
          </cell>
          <cell r="B223" t="str">
            <v>BOUNFOUR</v>
          </cell>
          <cell r="C223" t="str">
            <v>Abdellah</v>
          </cell>
          <cell r="D223">
            <v>38718</v>
          </cell>
          <cell r="E223">
            <v>1</v>
          </cell>
          <cell r="F223" t="str">
            <v>National</v>
          </cell>
          <cell r="G223">
            <v>40057</v>
          </cell>
          <cell r="H223" t="str">
            <v>PR EX1</v>
          </cell>
          <cell r="I223">
            <v>15</v>
          </cell>
          <cell r="J223" t="str">
            <v>INALCO Paris</v>
          </cell>
          <cell r="K223" t="str">
            <v>0753488J</v>
          </cell>
          <cell r="L223">
            <v>40057</v>
          </cell>
          <cell r="M223">
            <v>3003</v>
          </cell>
          <cell r="N223">
            <v>38718</v>
          </cell>
        </row>
        <row r="224">
          <cell r="A224" t="str">
            <v>04S9320660PCI</v>
          </cell>
          <cell r="B224" t="str">
            <v>BOUQUET</v>
          </cell>
          <cell r="C224" t="str">
            <v>Christian</v>
          </cell>
          <cell r="D224">
            <v>38718</v>
          </cell>
          <cell r="E224">
            <v>1</v>
          </cell>
          <cell r="F224" t="str">
            <v>Local</v>
          </cell>
          <cell r="G224">
            <v>40057</v>
          </cell>
          <cell r="H224" t="str">
            <v>PR 1C</v>
          </cell>
          <cell r="I224">
            <v>23</v>
          </cell>
          <cell r="J224" t="str">
            <v>U. Bordeaux-III</v>
          </cell>
          <cell r="K224" t="str">
            <v>0331766R</v>
          </cell>
          <cell r="L224">
            <v>40057</v>
          </cell>
          <cell r="M224">
            <v>3002</v>
          </cell>
          <cell r="N224">
            <v>38718</v>
          </cell>
        </row>
        <row r="225">
          <cell r="A225" t="str">
            <v>04S9321581RIZ</v>
          </cell>
          <cell r="B225" t="str">
            <v>JARRY</v>
          </cell>
          <cell r="C225" t="str">
            <v>Christian</v>
          </cell>
          <cell r="D225">
            <v>38718</v>
          </cell>
          <cell r="E225">
            <v>1</v>
          </cell>
          <cell r="F225" t="str">
            <v>National</v>
          </cell>
          <cell r="G225">
            <v>40057</v>
          </cell>
          <cell r="H225" t="str">
            <v>PR EX2</v>
          </cell>
          <cell r="I225">
            <v>85</v>
          </cell>
          <cell r="J225" t="str">
            <v>U. Bordeaux-II</v>
          </cell>
          <cell r="K225" t="str">
            <v>0331765P</v>
          </cell>
          <cell r="L225">
            <v>40057</v>
          </cell>
          <cell r="M225">
            <v>3004</v>
          </cell>
          <cell r="N225">
            <v>38718</v>
          </cell>
        </row>
        <row r="226">
          <cell r="A226" t="str">
            <v>04S9322463OAZ</v>
          </cell>
          <cell r="B226" t="str">
            <v>CONTIS</v>
          </cell>
          <cell r="C226" t="str">
            <v>Alain</v>
          </cell>
          <cell r="D226">
            <v>38718</v>
          </cell>
          <cell r="E226">
            <v>1</v>
          </cell>
          <cell r="F226" t="str">
            <v>National</v>
          </cell>
          <cell r="G226">
            <v>40057</v>
          </cell>
          <cell r="H226" t="str">
            <v>MCF HC</v>
          </cell>
          <cell r="I226">
            <v>22</v>
          </cell>
          <cell r="J226" t="str">
            <v>U. Bordeaux-III</v>
          </cell>
          <cell r="K226" t="str">
            <v>0331766R</v>
          </cell>
          <cell r="L226">
            <v>40057</v>
          </cell>
          <cell r="M226">
            <v>3013</v>
          </cell>
          <cell r="N226">
            <v>38718</v>
          </cell>
        </row>
        <row r="227">
          <cell r="A227" t="str">
            <v>04S9323232FSB</v>
          </cell>
          <cell r="B227" t="str">
            <v>RENOUARD</v>
          </cell>
          <cell r="C227" t="str">
            <v>Jean Marie</v>
          </cell>
          <cell r="D227">
            <v>38718</v>
          </cell>
          <cell r="E227">
            <v>1</v>
          </cell>
          <cell r="F227" t="str">
            <v>Local</v>
          </cell>
          <cell r="G227">
            <v>40057</v>
          </cell>
          <cell r="H227" t="str">
            <v>MCF HC</v>
          </cell>
          <cell r="I227">
            <v>19</v>
          </cell>
          <cell r="J227" t="str">
            <v>U. Bordeaux-II</v>
          </cell>
          <cell r="K227" t="str">
            <v>0331765P</v>
          </cell>
          <cell r="L227">
            <v>40057</v>
          </cell>
          <cell r="M227">
            <v>3013</v>
          </cell>
          <cell r="N227">
            <v>38718</v>
          </cell>
        </row>
        <row r="228">
          <cell r="A228" t="str">
            <v>04S9323875RPG</v>
          </cell>
          <cell r="B228" t="str">
            <v>CARIO</v>
          </cell>
          <cell r="C228" t="str">
            <v>Robert</v>
          </cell>
          <cell r="D228">
            <v>38718</v>
          </cell>
          <cell r="E228">
            <v>1</v>
          </cell>
          <cell r="F228" t="str">
            <v>Local</v>
          </cell>
          <cell r="G228">
            <v>40057</v>
          </cell>
          <cell r="H228" t="str">
            <v>PR 1C</v>
          </cell>
          <cell r="I228">
            <v>1</v>
          </cell>
          <cell r="J228" t="str">
            <v>U. Pau</v>
          </cell>
          <cell r="K228" t="str">
            <v>0640251A</v>
          </cell>
          <cell r="L228">
            <v>40057</v>
          </cell>
          <cell r="M228">
            <v>3002</v>
          </cell>
          <cell r="N228">
            <v>38718</v>
          </cell>
        </row>
        <row r="229">
          <cell r="A229" t="str">
            <v>04S9323878TKG</v>
          </cell>
          <cell r="B229" t="str">
            <v>EVRAERT</v>
          </cell>
          <cell r="C229" t="str">
            <v>Serge</v>
          </cell>
          <cell r="D229">
            <v>38718</v>
          </cell>
          <cell r="E229">
            <v>1</v>
          </cell>
          <cell r="F229" t="str">
            <v>Local</v>
          </cell>
          <cell r="G229">
            <v>40057</v>
          </cell>
          <cell r="H229" t="str">
            <v>PR EX1</v>
          </cell>
          <cell r="I229">
            <v>6</v>
          </cell>
          <cell r="J229" t="str">
            <v>U. Bordeaux-IV</v>
          </cell>
          <cell r="K229" t="str">
            <v>0332929E</v>
          </cell>
          <cell r="L229">
            <v>40057</v>
          </cell>
          <cell r="M229">
            <v>3003</v>
          </cell>
          <cell r="N229">
            <v>38718</v>
          </cell>
        </row>
        <row r="230">
          <cell r="A230" t="str">
            <v>04S9323972LEI</v>
          </cell>
          <cell r="B230" t="str">
            <v>VOSGIN</v>
          </cell>
          <cell r="C230" t="str">
            <v>Jean Pierre</v>
          </cell>
          <cell r="D230">
            <v>38718</v>
          </cell>
          <cell r="E230">
            <v>1</v>
          </cell>
          <cell r="F230" t="str">
            <v>Local</v>
          </cell>
          <cell r="G230">
            <v>40057</v>
          </cell>
          <cell r="H230" t="str">
            <v>MCF HC</v>
          </cell>
          <cell r="I230">
            <v>19</v>
          </cell>
          <cell r="J230" t="str">
            <v>U. Bordeaux-III (IUT B)</v>
          </cell>
          <cell r="K230" t="str">
            <v>0331420P</v>
          </cell>
          <cell r="L230">
            <v>40057</v>
          </cell>
          <cell r="M230">
            <v>3013</v>
          </cell>
          <cell r="N230">
            <v>38718</v>
          </cell>
        </row>
        <row r="231">
          <cell r="A231" t="str">
            <v>04S9324647AJH</v>
          </cell>
          <cell r="B231" t="str">
            <v>RAYNAL</v>
          </cell>
          <cell r="C231" t="str">
            <v>Jean Jacques</v>
          </cell>
          <cell r="D231">
            <v>38718</v>
          </cell>
          <cell r="E231">
            <v>1</v>
          </cell>
          <cell r="F231" t="str">
            <v>Local</v>
          </cell>
          <cell r="G231">
            <v>40057</v>
          </cell>
          <cell r="H231" t="str">
            <v>MCF HC</v>
          </cell>
          <cell r="I231">
            <v>4</v>
          </cell>
          <cell r="J231" t="str">
            <v>U. Pau</v>
          </cell>
          <cell r="K231" t="str">
            <v>0640251A</v>
          </cell>
          <cell r="L231">
            <v>40057</v>
          </cell>
          <cell r="M231">
            <v>3013</v>
          </cell>
          <cell r="N231">
            <v>38718</v>
          </cell>
        </row>
        <row r="232">
          <cell r="A232" t="str">
            <v>04S9326609QHQ</v>
          </cell>
          <cell r="B232" t="str">
            <v>ARAGUAS</v>
          </cell>
          <cell r="C232" t="str">
            <v>Philippe</v>
          </cell>
          <cell r="D232">
            <v>38718</v>
          </cell>
          <cell r="E232">
            <v>1</v>
          </cell>
          <cell r="F232" t="str">
            <v>National</v>
          </cell>
          <cell r="G232">
            <v>40057</v>
          </cell>
          <cell r="H232" t="str">
            <v>PR 1C</v>
          </cell>
          <cell r="I232">
            <v>21</v>
          </cell>
          <cell r="J232" t="str">
            <v>U. Bordeaux-III</v>
          </cell>
          <cell r="K232" t="str">
            <v>0331766R</v>
          </cell>
          <cell r="L232">
            <v>40057</v>
          </cell>
          <cell r="M232">
            <v>3002</v>
          </cell>
          <cell r="N232">
            <v>38718</v>
          </cell>
        </row>
        <row r="233">
          <cell r="A233" t="str">
            <v>04S9327677OPW</v>
          </cell>
          <cell r="B233" t="str">
            <v>DELBRU</v>
          </cell>
          <cell r="C233" t="str">
            <v>Regis</v>
          </cell>
          <cell r="D233">
            <v>38961</v>
          </cell>
          <cell r="E233">
            <v>1</v>
          </cell>
          <cell r="F233" t="str">
            <v>Local</v>
          </cell>
          <cell r="G233">
            <v>40057</v>
          </cell>
          <cell r="H233" t="str">
            <v>MCF HC</v>
          </cell>
          <cell r="I233">
            <v>5</v>
          </cell>
          <cell r="J233" t="str">
            <v>U. Bordeaux-III (IUT B)</v>
          </cell>
          <cell r="K233" t="str">
            <v>0331420P</v>
          </cell>
          <cell r="L233">
            <v>40057</v>
          </cell>
          <cell r="M233">
            <v>3013</v>
          </cell>
          <cell r="N233">
            <v>38961</v>
          </cell>
        </row>
        <row r="234">
          <cell r="A234" t="str">
            <v>04S9328646UIM</v>
          </cell>
          <cell r="B234" t="str">
            <v>GUYOT</v>
          </cell>
          <cell r="C234" t="str">
            <v>Michel</v>
          </cell>
          <cell r="D234">
            <v>38718</v>
          </cell>
          <cell r="E234">
            <v>1</v>
          </cell>
          <cell r="F234" t="str">
            <v>Local</v>
          </cell>
          <cell r="G234">
            <v>40057</v>
          </cell>
          <cell r="H234" t="str">
            <v>MCF HC</v>
          </cell>
          <cell r="I234">
            <v>85</v>
          </cell>
          <cell r="J234" t="str">
            <v>U. Bordeaux-II</v>
          </cell>
          <cell r="K234" t="str">
            <v>0331765P</v>
          </cell>
          <cell r="L234">
            <v>40057</v>
          </cell>
          <cell r="M234">
            <v>3013</v>
          </cell>
          <cell r="N234">
            <v>38718</v>
          </cell>
        </row>
        <row r="235">
          <cell r="A235" t="str">
            <v>04S9329897LJA</v>
          </cell>
          <cell r="B235" t="str">
            <v>TRINQUECOSTE</v>
          </cell>
          <cell r="C235" t="str">
            <v>Jean Francois</v>
          </cell>
          <cell r="D235">
            <v>38718</v>
          </cell>
          <cell r="E235">
            <v>1</v>
          </cell>
          <cell r="F235" t="str">
            <v>National</v>
          </cell>
          <cell r="G235">
            <v>40057</v>
          </cell>
          <cell r="H235" t="str">
            <v>PR 1C</v>
          </cell>
          <cell r="I235">
            <v>6</v>
          </cell>
          <cell r="J235" t="str">
            <v>U. Bordeaux-IV</v>
          </cell>
          <cell r="K235" t="str">
            <v>0332929E</v>
          </cell>
          <cell r="L235">
            <v>40057</v>
          </cell>
          <cell r="M235">
            <v>3002</v>
          </cell>
          <cell r="N235">
            <v>38718</v>
          </cell>
        </row>
        <row r="236">
          <cell r="A236" t="str">
            <v>04S9329905TWJ</v>
          </cell>
          <cell r="B236" t="str">
            <v>BERTERRETCHE</v>
          </cell>
          <cell r="C236" t="str">
            <v>Sauveur</v>
          </cell>
          <cell r="D236">
            <v>38718</v>
          </cell>
          <cell r="E236">
            <v>1</v>
          </cell>
          <cell r="F236" t="str">
            <v>Spécifique</v>
          </cell>
          <cell r="G236">
            <v>40057</v>
          </cell>
          <cell r="H236" t="str">
            <v>MCF HC</v>
          </cell>
          <cell r="I236">
            <v>6</v>
          </cell>
          <cell r="J236" t="str">
            <v>U. Pau (IUT Bayonne)</v>
          </cell>
          <cell r="K236" t="str">
            <v>0641478J</v>
          </cell>
          <cell r="L236">
            <v>40057</v>
          </cell>
          <cell r="M236">
            <v>3013</v>
          </cell>
          <cell r="N236">
            <v>38718</v>
          </cell>
        </row>
        <row r="237">
          <cell r="A237" t="str">
            <v>04S9330763AZT</v>
          </cell>
          <cell r="B237" t="str">
            <v>POIRMEUR</v>
          </cell>
          <cell r="C237" t="str">
            <v>Yves</v>
          </cell>
          <cell r="D237">
            <v>38718</v>
          </cell>
          <cell r="E237">
            <v>1</v>
          </cell>
          <cell r="F237" t="str">
            <v>Local</v>
          </cell>
          <cell r="G237">
            <v>40057</v>
          </cell>
          <cell r="H237" t="str">
            <v>PR EX1</v>
          </cell>
          <cell r="I237">
            <v>4</v>
          </cell>
          <cell r="J237" t="str">
            <v>U. Versailles-Saint-Quentin</v>
          </cell>
          <cell r="K237" t="str">
            <v>0781944P</v>
          </cell>
          <cell r="L237">
            <v>40057</v>
          </cell>
          <cell r="M237">
            <v>3003</v>
          </cell>
          <cell r="N237">
            <v>38718</v>
          </cell>
        </row>
        <row r="238">
          <cell r="A238" t="str">
            <v>04S9331073XMN</v>
          </cell>
          <cell r="B238" t="str">
            <v>LABENNE</v>
          </cell>
          <cell r="C238" t="str">
            <v>Christian</v>
          </cell>
          <cell r="D238">
            <v>38718</v>
          </cell>
          <cell r="E238">
            <v>1</v>
          </cell>
          <cell r="F238" t="str">
            <v>Local</v>
          </cell>
          <cell r="G238">
            <v>40057</v>
          </cell>
          <cell r="H238" t="str">
            <v>MCF HC</v>
          </cell>
          <cell r="I238">
            <v>6</v>
          </cell>
          <cell r="J238" t="str">
            <v>U. Pau</v>
          </cell>
          <cell r="K238" t="str">
            <v>0640251A</v>
          </cell>
          <cell r="L238">
            <v>40057</v>
          </cell>
          <cell r="M238">
            <v>3013</v>
          </cell>
          <cell r="N238">
            <v>38718</v>
          </cell>
        </row>
        <row r="239">
          <cell r="A239" t="str">
            <v>04S9331336QBZ</v>
          </cell>
          <cell r="B239" t="str">
            <v>DOMECQ</v>
          </cell>
          <cell r="C239" t="str">
            <v>Jean Pierre</v>
          </cell>
          <cell r="D239">
            <v>38718</v>
          </cell>
          <cell r="E239">
            <v>1</v>
          </cell>
          <cell r="F239" t="str">
            <v>Local</v>
          </cell>
          <cell r="G239">
            <v>40057</v>
          </cell>
          <cell r="H239" t="str">
            <v>MCF HC</v>
          </cell>
          <cell r="I239">
            <v>5</v>
          </cell>
          <cell r="J239" t="str">
            <v>U. Pau</v>
          </cell>
          <cell r="K239" t="str">
            <v>0640251A</v>
          </cell>
          <cell r="L239">
            <v>40057</v>
          </cell>
          <cell r="M239">
            <v>3013</v>
          </cell>
          <cell r="N239">
            <v>38718</v>
          </cell>
        </row>
        <row r="240">
          <cell r="A240" t="str">
            <v>04S9331821QPO</v>
          </cell>
          <cell r="B240" t="str">
            <v>BAZEN</v>
          </cell>
          <cell r="C240" t="str">
            <v>Stephen</v>
          </cell>
          <cell r="D240">
            <v>39479</v>
          </cell>
          <cell r="E240">
            <v>1</v>
          </cell>
          <cell r="F240" t="str">
            <v>National</v>
          </cell>
          <cell r="G240">
            <v>40057</v>
          </cell>
          <cell r="H240" t="str">
            <v>PR 1C</v>
          </cell>
          <cell r="I240">
            <v>5</v>
          </cell>
          <cell r="J240" t="str">
            <v>U. Aix-Marseille-II</v>
          </cell>
          <cell r="K240" t="str">
            <v>0131843H</v>
          </cell>
          <cell r="L240">
            <v>40057</v>
          </cell>
          <cell r="M240">
            <v>3002</v>
          </cell>
          <cell r="N240">
            <v>39479</v>
          </cell>
        </row>
        <row r="241">
          <cell r="A241" t="str">
            <v>04S9333481VLU</v>
          </cell>
          <cell r="B241" t="str">
            <v>BRAVO</v>
          </cell>
          <cell r="C241" t="str">
            <v>Frederic</v>
          </cell>
          <cell r="D241">
            <v>38718</v>
          </cell>
          <cell r="E241">
            <v>1</v>
          </cell>
          <cell r="F241" t="str">
            <v>Local</v>
          </cell>
          <cell r="G241">
            <v>40057</v>
          </cell>
          <cell r="H241" t="str">
            <v>PR 1C</v>
          </cell>
          <cell r="I241">
            <v>14</v>
          </cell>
          <cell r="J241" t="str">
            <v>U. Bordeaux-III</v>
          </cell>
          <cell r="K241" t="str">
            <v>0331766R</v>
          </cell>
          <cell r="L241">
            <v>40057</v>
          </cell>
          <cell r="M241">
            <v>3002</v>
          </cell>
          <cell r="N241">
            <v>38718</v>
          </cell>
        </row>
        <row r="242">
          <cell r="A242" t="str">
            <v>04S9341956ULK</v>
          </cell>
          <cell r="B242" t="str">
            <v>DUTILH</v>
          </cell>
          <cell r="C242" t="str">
            <v>Anne Marie</v>
          </cell>
          <cell r="D242">
            <v>38718</v>
          </cell>
          <cell r="E242">
            <v>1</v>
          </cell>
          <cell r="F242" t="str">
            <v>Spécifique</v>
          </cell>
          <cell r="G242">
            <v>40057</v>
          </cell>
          <cell r="H242" t="str">
            <v>MCF HC</v>
          </cell>
          <cell r="I242">
            <v>6</v>
          </cell>
          <cell r="J242" t="str">
            <v>U. Bordeaux-IV (IUT Bordeaux IV)</v>
          </cell>
          <cell r="K242" t="str">
            <v>0332969Y</v>
          </cell>
          <cell r="L242">
            <v>40057</v>
          </cell>
          <cell r="M242">
            <v>3013</v>
          </cell>
          <cell r="N242">
            <v>38718</v>
          </cell>
        </row>
        <row r="243">
          <cell r="A243" t="str">
            <v>04S9343845RIA</v>
          </cell>
          <cell r="B243" t="str">
            <v>DUMAS</v>
          </cell>
          <cell r="C243" t="str">
            <v>Catherine</v>
          </cell>
          <cell r="D243">
            <v>38961</v>
          </cell>
          <cell r="E243">
            <v>1</v>
          </cell>
          <cell r="F243" t="str">
            <v>National</v>
          </cell>
          <cell r="G243">
            <v>40057</v>
          </cell>
          <cell r="H243" t="str">
            <v>PR 1C</v>
          </cell>
          <cell r="I243">
            <v>14</v>
          </cell>
          <cell r="J243" t="str">
            <v>U. Paris-III</v>
          </cell>
          <cell r="K243" t="str">
            <v>0751719L</v>
          </cell>
          <cell r="L243">
            <v>40057</v>
          </cell>
          <cell r="M243">
            <v>3002</v>
          </cell>
          <cell r="N243">
            <v>38961</v>
          </cell>
        </row>
        <row r="244">
          <cell r="A244" t="str">
            <v>04S9343929RWB</v>
          </cell>
          <cell r="B244" t="str">
            <v>DINCLAUX</v>
          </cell>
          <cell r="C244" t="str">
            <v>Marie Anne Mari</v>
          </cell>
          <cell r="D244">
            <v>38718</v>
          </cell>
          <cell r="E244">
            <v>1</v>
          </cell>
          <cell r="F244" t="str">
            <v>Local</v>
          </cell>
          <cell r="G244">
            <v>40057</v>
          </cell>
          <cell r="H244" t="str">
            <v>MCF HC</v>
          </cell>
          <cell r="I244">
            <v>1</v>
          </cell>
          <cell r="J244" t="str">
            <v>U. Bordeaux-III (IUT B)</v>
          </cell>
          <cell r="K244" t="str">
            <v>0331420P</v>
          </cell>
          <cell r="L244">
            <v>40057</v>
          </cell>
          <cell r="M244">
            <v>3013</v>
          </cell>
          <cell r="N244">
            <v>38718</v>
          </cell>
        </row>
        <row r="245">
          <cell r="A245" t="str">
            <v>04S9344266RDN</v>
          </cell>
          <cell r="B245" t="str">
            <v>COYOLA</v>
          </cell>
          <cell r="C245" t="str">
            <v>Sylvie</v>
          </cell>
          <cell r="D245">
            <v>38718</v>
          </cell>
          <cell r="E245">
            <v>1</v>
          </cell>
          <cell r="F245" t="str">
            <v>National</v>
          </cell>
          <cell r="G245">
            <v>40057</v>
          </cell>
          <cell r="H245" t="str">
            <v>MCF HC</v>
          </cell>
          <cell r="I245">
            <v>87</v>
          </cell>
          <cell r="J245" t="str">
            <v>CHU Bordeaux - Bordeaux-II</v>
          </cell>
          <cell r="K245" t="str">
            <v>0339451U</v>
          </cell>
          <cell r="L245">
            <v>40057</v>
          </cell>
          <cell r="M245">
            <v>3013</v>
          </cell>
          <cell r="N245">
            <v>38718</v>
          </cell>
        </row>
        <row r="246">
          <cell r="A246" t="str">
            <v>04S9344327ZPC</v>
          </cell>
          <cell r="B246" t="str">
            <v>KANCELLARY</v>
          </cell>
          <cell r="C246" t="str">
            <v>Catherine</v>
          </cell>
          <cell r="D246">
            <v>38718</v>
          </cell>
          <cell r="E246">
            <v>1</v>
          </cell>
          <cell r="F246" t="str">
            <v>Local</v>
          </cell>
          <cell r="G246">
            <v>40057</v>
          </cell>
          <cell r="H246" t="str">
            <v>MCF HC</v>
          </cell>
          <cell r="I246">
            <v>9</v>
          </cell>
          <cell r="J246" t="str">
            <v>U. Bordeaux-III</v>
          </cell>
          <cell r="K246" t="str">
            <v>0331766R</v>
          </cell>
          <cell r="L246">
            <v>40057</v>
          </cell>
          <cell r="M246">
            <v>3013</v>
          </cell>
          <cell r="N246">
            <v>38718</v>
          </cell>
        </row>
        <row r="247">
          <cell r="A247" t="str">
            <v>04S9344621TKC</v>
          </cell>
          <cell r="B247" t="str">
            <v>DUMORA</v>
          </cell>
          <cell r="C247" t="str">
            <v>Catherine</v>
          </cell>
          <cell r="D247">
            <v>38718</v>
          </cell>
          <cell r="E247">
            <v>1</v>
          </cell>
          <cell r="F247" t="str">
            <v>Local</v>
          </cell>
          <cell r="G247">
            <v>40057</v>
          </cell>
          <cell r="H247" t="str">
            <v>MCF HC</v>
          </cell>
          <cell r="I247">
            <v>87</v>
          </cell>
          <cell r="J247" t="str">
            <v>CHU Bordeaux - Bordeaux-II</v>
          </cell>
          <cell r="K247" t="str">
            <v>0339451U</v>
          </cell>
          <cell r="L247">
            <v>40057</v>
          </cell>
          <cell r="M247">
            <v>3013</v>
          </cell>
          <cell r="N247">
            <v>38718</v>
          </cell>
        </row>
        <row r="248">
          <cell r="A248" t="str">
            <v>04S9345006DFI</v>
          </cell>
          <cell r="B248" t="str">
            <v>MOREAU</v>
          </cell>
          <cell r="C248" t="str">
            <v>Catherine</v>
          </cell>
          <cell r="D248">
            <v>38718</v>
          </cell>
          <cell r="E248">
            <v>1</v>
          </cell>
          <cell r="F248" t="str">
            <v>National</v>
          </cell>
          <cell r="G248">
            <v>40057</v>
          </cell>
          <cell r="H248" t="str">
            <v>MCF HC</v>
          </cell>
          <cell r="I248">
            <v>11</v>
          </cell>
          <cell r="J248" t="str">
            <v>U. Bordeaux-III</v>
          </cell>
          <cell r="K248" t="str">
            <v>0331766R</v>
          </cell>
          <cell r="L248">
            <v>40057</v>
          </cell>
          <cell r="M248">
            <v>3013</v>
          </cell>
          <cell r="N248">
            <v>38718</v>
          </cell>
        </row>
        <row r="249">
          <cell r="A249" t="str">
            <v>04S9346201FMN</v>
          </cell>
          <cell r="B249" t="str">
            <v>TABOULET</v>
          </cell>
          <cell r="C249" t="str">
            <v>Florence</v>
          </cell>
          <cell r="D249">
            <v>38718</v>
          </cell>
          <cell r="E249">
            <v>1</v>
          </cell>
          <cell r="F249" t="str">
            <v>National</v>
          </cell>
          <cell r="G249">
            <v>40057</v>
          </cell>
          <cell r="H249" t="str">
            <v>PR 1C</v>
          </cell>
          <cell r="I249">
            <v>86</v>
          </cell>
          <cell r="J249" t="str">
            <v>U. Toulouse-III</v>
          </cell>
          <cell r="K249" t="str">
            <v>0311384L</v>
          </cell>
          <cell r="L249">
            <v>40057</v>
          </cell>
          <cell r="M249">
            <v>3002</v>
          </cell>
          <cell r="N249">
            <v>38718</v>
          </cell>
        </row>
        <row r="250">
          <cell r="A250" t="str">
            <v>04S9346759CBV</v>
          </cell>
          <cell r="B250" t="str">
            <v>POIRIER</v>
          </cell>
          <cell r="C250" t="str">
            <v>Mireille</v>
          </cell>
          <cell r="D250">
            <v>38718</v>
          </cell>
          <cell r="E250">
            <v>1</v>
          </cell>
          <cell r="F250" t="str">
            <v>National</v>
          </cell>
          <cell r="G250">
            <v>40057</v>
          </cell>
          <cell r="H250" t="str">
            <v>MCF HC</v>
          </cell>
          <cell r="I250">
            <v>1</v>
          </cell>
          <cell r="J250" t="str">
            <v>U. Bordeaux-IV</v>
          </cell>
          <cell r="K250" t="str">
            <v>0332929E</v>
          </cell>
          <cell r="L250">
            <v>40057</v>
          </cell>
          <cell r="M250">
            <v>3013</v>
          </cell>
          <cell r="N250">
            <v>38718</v>
          </cell>
        </row>
        <row r="251">
          <cell r="A251" t="str">
            <v>04S9347543ETR</v>
          </cell>
          <cell r="B251" t="str">
            <v>PECOLO</v>
          </cell>
          <cell r="C251" t="str">
            <v>Agnes</v>
          </cell>
          <cell r="D251">
            <v>38718</v>
          </cell>
          <cell r="E251">
            <v>1</v>
          </cell>
          <cell r="F251" t="str">
            <v>Local</v>
          </cell>
          <cell r="G251">
            <v>40057</v>
          </cell>
          <cell r="H251" t="str">
            <v>MCF HC</v>
          </cell>
          <cell r="I251">
            <v>71</v>
          </cell>
          <cell r="J251" t="str">
            <v>U. Bordeaux-III</v>
          </cell>
          <cell r="K251" t="str">
            <v>0331766R</v>
          </cell>
          <cell r="L251">
            <v>40057</v>
          </cell>
          <cell r="M251">
            <v>3013</v>
          </cell>
          <cell r="N251">
            <v>38718</v>
          </cell>
        </row>
        <row r="252">
          <cell r="A252" t="str">
            <v>04S9349195GXK</v>
          </cell>
          <cell r="B252" t="str">
            <v>RIVES DUPRAT</v>
          </cell>
          <cell r="C252" t="str">
            <v>Jocelyne</v>
          </cell>
          <cell r="D252">
            <v>38718</v>
          </cell>
          <cell r="E252">
            <v>1</v>
          </cell>
          <cell r="F252" t="str">
            <v>National</v>
          </cell>
          <cell r="G252">
            <v>40057</v>
          </cell>
          <cell r="H252" t="str">
            <v>MCF HC</v>
          </cell>
          <cell r="I252">
            <v>1</v>
          </cell>
          <cell r="J252" t="str">
            <v>U. Pau</v>
          </cell>
          <cell r="K252" t="str">
            <v>0640251A</v>
          </cell>
          <cell r="L252">
            <v>40057</v>
          </cell>
          <cell r="M252">
            <v>3013</v>
          </cell>
          <cell r="N252">
            <v>38718</v>
          </cell>
        </row>
        <row r="253">
          <cell r="A253" t="str">
            <v>04S9401286UDG</v>
          </cell>
          <cell r="B253" t="str">
            <v>FORFAR</v>
          </cell>
          <cell r="C253" t="str">
            <v>Isabelle</v>
          </cell>
          <cell r="D253">
            <v>38718</v>
          </cell>
          <cell r="E253">
            <v>1</v>
          </cell>
          <cell r="F253" t="str">
            <v>National</v>
          </cell>
          <cell r="G253">
            <v>40057</v>
          </cell>
          <cell r="H253" t="str">
            <v>MCF HC</v>
          </cell>
          <cell r="I253">
            <v>85</v>
          </cell>
          <cell r="J253" t="str">
            <v>U. Bordeaux-II</v>
          </cell>
          <cell r="K253" t="str">
            <v>0331765P</v>
          </cell>
          <cell r="L253">
            <v>40057</v>
          </cell>
          <cell r="M253">
            <v>3013</v>
          </cell>
          <cell r="N253">
            <v>38718</v>
          </cell>
        </row>
        <row r="254">
          <cell r="A254" t="str">
            <v>04S9401888XWC</v>
          </cell>
          <cell r="B254" t="str">
            <v>POURTIER</v>
          </cell>
          <cell r="C254" t="str">
            <v>Frederic</v>
          </cell>
          <cell r="D254">
            <v>38718</v>
          </cell>
          <cell r="E254">
            <v>1</v>
          </cell>
          <cell r="F254" t="str">
            <v>National</v>
          </cell>
          <cell r="G254">
            <v>40057</v>
          </cell>
          <cell r="H254" t="str">
            <v>MCF HC</v>
          </cell>
          <cell r="I254">
            <v>6</v>
          </cell>
          <cell r="J254" t="str">
            <v>U. Bordeaux-IV</v>
          </cell>
          <cell r="K254" t="str">
            <v>0332929E</v>
          </cell>
          <cell r="L254">
            <v>40057</v>
          </cell>
          <cell r="M254">
            <v>3013</v>
          </cell>
          <cell r="N254">
            <v>38718</v>
          </cell>
        </row>
        <row r="255">
          <cell r="A255" t="str">
            <v>04S9405467XOM</v>
          </cell>
          <cell r="B255" t="str">
            <v>DUSSOL</v>
          </cell>
          <cell r="C255" t="str">
            <v>Dominique</v>
          </cell>
          <cell r="D255">
            <v>38961</v>
          </cell>
          <cell r="E255">
            <v>1</v>
          </cell>
          <cell r="F255" t="str">
            <v>Local</v>
          </cell>
          <cell r="G255">
            <v>40057</v>
          </cell>
          <cell r="H255" t="str">
            <v>PR 1C</v>
          </cell>
          <cell r="I255">
            <v>22</v>
          </cell>
          <cell r="J255" t="str">
            <v>U. Pau</v>
          </cell>
          <cell r="K255" t="str">
            <v>0640251A</v>
          </cell>
          <cell r="L255">
            <v>40057</v>
          </cell>
          <cell r="M255">
            <v>3002</v>
          </cell>
          <cell r="N255">
            <v>38961</v>
          </cell>
        </row>
        <row r="256">
          <cell r="A256" t="str">
            <v>04S9503492NGC</v>
          </cell>
          <cell r="B256" t="str">
            <v>PIETON</v>
          </cell>
          <cell r="C256" t="str">
            <v>Sylviane</v>
          </cell>
          <cell r="D256">
            <v>38718</v>
          </cell>
          <cell r="E256">
            <v>1</v>
          </cell>
          <cell r="F256" t="str">
            <v>National</v>
          </cell>
          <cell r="G256">
            <v>40057</v>
          </cell>
          <cell r="H256" t="str">
            <v>PR EX1</v>
          </cell>
          <cell r="I256">
            <v>18</v>
          </cell>
          <cell r="J256" t="str">
            <v>U. Bordeaux-III</v>
          </cell>
          <cell r="K256" t="str">
            <v>0331766R</v>
          </cell>
          <cell r="L256">
            <v>40057</v>
          </cell>
          <cell r="M256">
            <v>3003</v>
          </cell>
          <cell r="N256">
            <v>38718</v>
          </cell>
        </row>
        <row r="257">
          <cell r="A257" t="str">
            <v>04S9701465ZHN</v>
          </cell>
          <cell r="B257" t="str">
            <v>GOURDOU</v>
          </cell>
          <cell r="C257" t="str">
            <v>Jean</v>
          </cell>
          <cell r="D257">
            <v>38718</v>
          </cell>
          <cell r="E257">
            <v>1</v>
          </cell>
          <cell r="F257" t="str">
            <v>National</v>
          </cell>
          <cell r="G257">
            <v>40057</v>
          </cell>
          <cell r="H257" t="str">
            <v>PR 1C</v>
          </cell>
          <cell r="I257">
            <v>2</v>
          </cell>
          <cell r="J257" t="str">
            <v>U. Pau</v>
          </cell>
          <cell r="K257" t="str">
            <v>0640251A</v>
          </cell>
          <cell r="L257">
            <v>40057</v>
          </cell>
          <cell r="M257">
            <v>3002</v>
          </cell>
          <cell r="N257">
            <v>38718</v>
          </cell>
        </row>
        <row r="258">
          <cell r="A258" t="str">
            <v>04S9701526ORP</v>
          </cell>
          <cell r="B258" t="str">
            <v>FIGUET</v>
          </cell>
          <cell r="C258" t="str">
            <v>Jean-Marc</v>
          </cell>
          <cell r="D258">
            <v>38718</v>
          </cell>
          <cell r="E258">
            <v>1</v>
          </cell>
          <cell r="F258" t="str">
            <v>Local</v>
          </cell>
          <cell r="G258">
            <v>40057</v>
          </cell>
          <cell r="H258" t="str">
            <v>PR 1C</v>
          </cell>
          <cell r="I258">
            <v>5</v>
          </cell>
          <cell r="J258" t="str">
            <v>U. Bordeaux-IV</v>
          </cell>
          <cell r="K258" t="str">
            <v>0332929E</v>
          </cell>
          <cell r="L258">
            <v>40057</v>
          </cell>
          <cell r="M258">
            <v>3002</v>
          </cell>
          <cell r="N258">
            <v>38718</v>
          </cell>
        </row>
        <row r="259">
          <cell r="A259" t="str">
            <v>04S9702430KXV</v>
          </cell>
          <cell r="B259" t="str">
            <v>NAY</v>
          </cell>
          <cell r="C259" t="str">
            <v>Olivier</v>
          </cell>
          <cell r="D259">
            <v>38961</v>
          </cell>
          <cell r="E259">
            <v>1</v>
          </cell>
          <cell r="F259" t="str">
            <v>National</v>
          </cell>
          <cell r="G259">
            <v>40057</v>
          </cell>
          <cell r="H259" t="str">
            <v>PR 1C</v>
          </cell>
          <cell r="I259">
            <v>4</v>
          </cell>
          <cell r="J259" t="str">
            <v>U. Lille-II</v>
          </cell>
          <cell r="K259" t="str">
            <v>0593560Z</v>
          </cell>
          <cell r="L259">
            <v>40057</v>
          </cell>
          <cell r="M259">
            <v>3002</v>
          </cell>
          <cell r="N259">
            <v>38961</v>
          </cell>
        </row>
        <row r="260">
          <cell r="A260" t="str">
            <v>04S9703075LSD</v>
          </cell>
          <cell r="B260" t="str">
            <v>TALON</v>
          </cell>
          <cell r="C260" t="str">
            <v>Nicole</v>
          </cell>
          <cell r="D260">
            <v>38718</v>
          </cell>
          <cell r="E260">
            <v>1</v>
          </cell>
          <cell r="F260" t="str">
            <v>Local</v>
          </cell>
          <cell r="G260">
            <v>40057</v>
          </cell>
          <cell r="H260" t="str">
            <v>PR 1C</v>
          </cell>
          <cell r="I260">
            <v>16</v>
          </cell>
          <cell r="J260" t="str">
            <v>U. Bordeaux-II</v>
          </cell>
          <cell r="K260" t="str">
            <v>0331765P</v>
          </cell>
          <cell r="L260">
            <v>40057</v>
          </cell>
          <cell r="M260">
            <v>3002</v>
          </cell>
          <cell r="N260">
            <v>38718</v>
          </cell>
        </row>
        <row r="261">
          <cell r="A261" t="str">
            <v>04S9801725HYL</v>
          </cell>
          <cell r="B261" t="str">
            <v>JAN</v>
          </cell>
          <cell r="C261" t="str">
            <v>Pascal</v>
          </cell>
          <cell r="D261">
            <v>38718</v>
          </cell>
          <cell r="E261">
            <v>1</v>
          </cell>
          <cell r="F261" t="str">
            <v>National</v>
          </cell>
          <cell r="G261">
            <v>40057</v>
          </cell>
          <cell r="H261" t="str">
            <v>PR 1C</v>
          </cell>
          <cell r="I261">
            <v>2</v>
          </cell>
          <cell r="J261" t="str">
            <v>IEP Bordeaux</v>
          </cell>
          <cell r="K261" t="str">
            <v>0330192E</v>
          </cell>
          <cell r="L261">
            <v>40057</v>
          </cell>
          <cell r="M261">
            <v>3002</v>
          </cell>
          <cell r="N261">
            <v>38718</v>
          </cell>
        </row>
        <row r="262">
          <cell r="A262" t="str">
            <v>04S9900137IUD</v>
          </cell>
          <cell r="B262" t="str">
            <v>SENEGAS</v>
          </cell>
          <cell r="C262" t="str">
            <v>Marc-Alexandre</v>
          </cell>
          <cell r="D262">
            <v>38718</v>
          </cell>
          <cell r="E262">
            <v>1</v>
          </cell>
          <cell r="F262" t="str">
            <v>National</v>
          </cell>
          <cell r="G262">
            <v>40057</v>
          </cell>
          <cell r="H262" t="str">
            <v>PR 1C</v>
          </cell>
          <cell r="I262">
            <v>5</v>
          </cell>
          <cell r="J262" t="str">
            <v>U. Bordeaux-IV</v>
          </cell>
          <cell r="K262" t="str">
            <v>0332929E</v>
          </cell>
          <cell r="L262">
            <v>40057</v>
          </cell>
          <cell r="M262">
            <v>3002</v>
          </cell>
          <cell r="N262">
            <v>38718</v>
          </cell>
        </row>
        <row r="263">
          <cell r="A263" t="str">
            <v>04S9903902NBM</v>
          </cell>
          <cell r="B263" t="str">
            <v>MALABAT</v>
          </cell>
          <cell r="C263" t="str">
            <v>Valerie</v>
          </cell>
          <cell r="D263">
            <v>38718</v>
          </cell>
          <cell r="E263">
            <v>1</v>
          </cell>
          <cell r="F263" t="str">
            <v>National</v>
          </cell>
          <cell r="G263">
            <v>40057</v>
          </cell>
          <cell r="H263" t="str">
            <v>PR 1C</v>
          </cell>
          <cell r="I263">
            <v>1</v>
          </cell>
          <cell r="J263" t="str">
            <v>U. Bordeaux-IV</v>
          </cell>
          <cell r="K263" t="str">
            <v>0332929E</v>
          </cell>
          <cell r="L263">
            <v>40057</v>
          </cell>
          <cell r="M263">
            <v>3002</v>
          </cell>
          <cell r="N263">
            <v>38718</v>
          </cell>
        </row>
        <row r="264">
          <cell r="A264" t="str">
            <v>05E9203421AYZ</v>
          </cell>
          <cell r="B264" t="str">
            <v>BOUDESSEUL</v>
          </cell>
          <cell r="C264" t="str">
            <v>Gerard</v>
          </cell>
          <cell r="D264">
            <v>38718</v>
          </cell>
          <cell r="E264">
            <v>1</v>
          </cell>
          <cell r="F264" t="str">
            <v>Local</v>
          </cell>
          <cell r="G264">
            <v>40057</v>
          </cell>
          <cell r="H264" t="str">
            <v>MCF HC</v>
          </cell>
          <cell r="I264">
            <v>19</v>
          </cell>
          <cell r="J264" t="str">
            <v>U. Caen (IUFM)</v>
          </cell>
          <cell r="K264" t="str">
            <v>0142158V</v>
          </cell>
          <cell r="L264">
            <v>40057</v>
          </cell>
          <cell r="M264">
            <v>3013</v>
          </cell>
          <cell r="N264">
            <v>38718</v>
          </cell>
        </row>
        <row r="265">
          <cell r="A265" t="str">
            <v>05E9204002SJX</v>
          </cell>
          <cell r="B265" t="str">
            <v>D'ORLANDO</v>
          </cell>
          <cell r="C265" t="str">
            <v>Vincent</v>
          </cell>
          <cell r="D265">
            <v>38718</v>
          </cell>
          <cell r="E265">
            <v>1</v>
          </cell>
          <cell r="F265" t="str">
            <v>National</v>
          </cell>
          <cell r="G265">
            <v>40057</v>
          </cell>
          <cell r="H265" t="str">
            <v>MCF HC</v>
          </cell>
          <cell r="I265">
            <v>14</v>
          </cell>
          <cell r="J265" t="str">
            <v>U. Caen</v>
          </cell>
          <cell r="K265" t="str">
            <v>0141408E</v>
          </cell>
          <cell r="L265">
            <v>40057</v>
          </cell>
          <cell r="M265">
            <v>3013</v>
          </cell>
          <cell r="N265">
            <v>38718</v>
          </cell>
        </row>
        <row r="266">
          <cell r="A266" t="str">
            <v>05E9206587NDN</v>
          </cell>
          <cell r="B266" t="str">
            <v>KLEIN</v>
          </cell>
          <cell r="C266" t="str">
            <v>Sylvie</v>
          </cell>
          <cell r="D266">
            <v>38718</v>
          </cell>
          <cell r="E266">
            <v>1</v>
          </cell>
          <cell r="F266" t="str">
            <v>National</v>
          </cell>
          <cell r="G266">
            <v>40057</v>
          </cell>
          <cell r="H266" t="str">
            <v>PR 1C</v>
          </cell>
          <cell r="I266">
            <v>7</v>
          </cell>
          <cell r="J266" t="str">
            <v>U. Paris-IV (IUFM)</v>
          </cell>
          <cell r="K266" t="str">
            <v>0754445Z</v>
          </cell>
          <cell r="L266">
            <v>40057</v>
          </cell>
          <cell r="M266">
            <v>3002</v>
          </cell>
          <cell r="N266">
            <v>38718</v>
          </cell>
        </row>
        <row r="267">
          <cell r="A267" t="str">
            <v>05E9208401WTL</v>
          </cell>
          <cell r="B267" t="str">
            <v>JEAN-MARIE</v>
          </cell>
          <cell r="C267" t="str">
            <v>Laurence</v>
          </cell>
          <cell r="D267">
            <v>38718</v>
          </cell>
          <cell r="E267">
            <v>1</v>
          </cell>
          <cell r="F267" t="str">
            <v>National</v>
          </cell>
          <cell r="G267">
            <v>40057</v>
          </cell>
          <cell r="H267" t="str">
            <v>MCF HC</v>
          </cell>
          <cell r="I267">
            <v>21</v>
          </cell>
          <cell r="J267" t="str">
            <v>U. Caen</v>
          </cell>
          <cell r="K267" t="str">
            <v>0141408E</v>
          </cell>
          <cell r="L267">
            <v>40057</v>
          </cell>
          <cell r="M267">
            <v>3013</v>
          </cell>
          <cell r="N267">
            <v>38718</v>
          </cell>
        </row>
        <row r="268">
          <cell r="A268" t="str">
            <v>05S0320945NKE</v>
          </cell>
          <cell r="B268" t="str">
            <v>DAUPHIN</v>
          </cell>
          <cell r="C268" t="str">
            <v>Francois</v>
          </cell>
          <cell r="D268">
            <v>38718</v>
          </cell>
          <cell r="E268">
            <v>1</v>
          </cell>
          <cell r="F268" t="str">
            <v>Local</v>
          </cell>
          <cell r="G268">
            <v>40057</v>
          </cell>
          <cell r="H268" t="str">
            <v>PR 1C</v>
          </cell>
          <cell r="I268">
            <v>86</v>
          </cell>
          <cell r="J268" t="str">
            <v>U. Caen</v>
          </cell>
          <cell r="K268" t="str">
            <v>0141408E</v>
          </cell>
          <cell r="L268">
            <v>40057</v>
          </cell>
          <cell r="M268">
            <v>3002</v>
          </cell>
          <cell r="N268">
            <v>38718</v>
          </cell>
        </row>
        <row r="269">
          <cell r="A269" t="str">
            <v>05S9317662INY</v>
          </cell>
          <cell r="B269" t="str">
            <v>VALLERAY</v>
          </cell>
          <cell r="C269" t="str">
            <v>Alain</v>
          </cell>
          <cell r="D269">
            <v>38718</v>
          </cell>
          <cell r="E269">
            <v>1</v>
          </cell>
          <cell r="F269" t="str">
            <v>Local</v>
          </cell>
          <cell r="G269">
            <v>40057</v>
          </cell>
          <cell r="H269" t="str">
            <v>MCF HC</v>
          </cell>
          <cell r="I269">
            <v>6</v>
          </cell>
          <cell r="J269" t="str">
            <v>U. Caen (IUT Caen)</v>
          </cell>
          <cell r="K269" t="str">
            <v>0141234R</v>
          </cell>
          <cell r="L269">
            <v>40057</v>
          </cell>
          <cell r="M269">
            <v>3013</v>
          </cell>
          <cell r="N269">
            <v>38718</v>
          </cell>
        </row>
        <row r="270">
          <cell r="A270" t="str">
            <v>05S9325128MPC</v>
          </cell>
          <cell r="B270" t="str">
            <v>BERTSCH</v>
          </cell>
          <cell r="C270" t="str">
            <v>Jean</v>
          </cell>
          <cell r="D270">
            <v>38718</v>
          </cell>
          <cell r="E270">
            <v>1</v>
          </cell>
          <cell r="F270" t="str">
            <v>National</v>
          </cell>
          <cell r="G270">
            <v>40057</v>
          </cell>
          <cell r="H270" t="str">
            <v>PR EX2</v>
          </cell>
          <cell r="I270">
            <v>74</v>
          </cell>
          <cell r="J270" t="str">
            <v>U. Paris-XI</v>
          </cell>
          <cell r="K270" t="str">
            <v>0911101C</v>
          </cell>
          <cell r="L270">
            <v>40057</v>
          </cell>
          <cell r="M270">
            <v>3004</v>
          </cell>
          <cell r="N270">
            <v>38718</v>
          </cell>
        </row>
        <row r="271">
          <cell r="A271" t="str">
            <v>05S9329534RCC</v>
          </cell>
          <cell r="B271" t="str">
            <v>ALLAND</v>
          </cell>
          <cell r="C271" t="str">
            <v>Denis</v>
          </cell>
          <cell r="D271">
            <v>38718</v>
          </cell>
          <cell r="E271">
            <v>1</v>
          </cell>
          <cell r="F271" t="str">
            <v>National</v>
          </cell>
          <cell r="G271">
            <v>40057</v>
          </cell>
          <cell r="H271" t="str">
            <v>PR EX1</v>
          </cell>
          <cell r="I271">
            <v>2</v>
          </cell>
          <cell r="J271" t="str">
            <v>U. Paris-II</v>
          </cell>
          <cell r="K271" t="str">
            <v>0751718K</v>
          </cell>
          <cell r="L271">
            <v>40057</v>
          </cell>
          <cell r="M271">
            <v>3003</v>
          </cell>
          <cell r="N271">
            <v>38718</v>
          </cell>
        </row>
        <row r="272">
          <cell r="A272" t="str">
            <v>05S9330020YSM</v>
          </cell>
          <cell r="B272" t="str">
            <v>GAUSSENS</v>
          </cell>
          <cell r="C272" t="str">
            <v>Olivier</v>
          </cell>
          <cell r="D272">
            <v>38718</v>
          </cell>
          <cell r="E272">
            <v>1</v>
          </cell>
          <cell r="F272" t="str">
            <v>Local</v>
          </cell>
          <cell r="G272">
            <v>40057</v>
          </cell>
          <cell r="H272" t="str">
            <v>PR 1C</v>
          </cell>
          <cell r="I272">
            <v>5</v>
          </cell>
          <cell r="J272" t="str">
            <v>U. Caen (IUT Caen)</v>
          </cell>
          <cell r="K272" t="str">
            <v>0141234R</v>
          </cell>
          <cell r="L272">
            <v>40057</v>
          </cell>
          <cell r="M272">
            <v>3002</v>
          </cell>
          <cell r="N272">
            <v>38718</v>
          </cell>
        </row>
        <row r="273">
          <cell r="A273" t="str">
            <v>05S9330959NQU</v>
          </cell>
          <cell r="B273" t="str">
            <v>BEIGNIER</v>
          </cell>
          <cell r="C273" t="str">
            <v>Bernard</v>
          </cell>
          <cell r="D273">
            <v>38718</v>
          </cell>
          <cell r="E273">
            <v>1</v>
          </cell>
          <cell r="F273" t="str">
            <v>Local</v>
          </cell>
          <cell r="G273">
            <v>40057</v>
          </cell>
          <cell r="H273" t="str">
            <v>PR EX1</v>
          </cell>
          <cell r="I273">
            <v>1</v>
          </cell>
          <cell r="J273" t="str">
            <v>U. Toulouse-I</v>
          </cell>
          <cell r="K273" t="str">
            <v>0311382J</v>
          </cell>
          <cell r="L273">
            <v>40057</v>
          </cell>
          <cell r="M273">
            <v>3003</v>
          </cell>
          <cell r="N273">
            <v>38718</v>
          </cell>
        </row>
        <row r="274">
          <cell r="A274" t="str">
            <v>05S9332429RED</v>
          </cell>
          <cell r="B274" t="str">
            <v>BONNEAU</v>
          </cell>
          <cell r="C274" t="str">
            <v>Thierry</v>
          </cell>
          <cell r="D274">
            <v>38718</v>
          </cell>
          <cell r="E274">
            <v>1</v>
          </cell>
          <cell r="F274" t="str">
            <v>National</v>
          </cell>
          <cell r="G274">
            <v>40057</v>
          </cell>
          <cell r="H274" t="str">
            <v>PR EX1</v>
          </cell>
          <cell r="I274">
            <v>1</v>
          </cell>
          <cell r="J274" t="str">
            <v>U. Paris-II</v>
          </cell>
          <cell r="K274" t="str">
            <v>0751718K</v>
          </cell>
          <cell r="L274">
            <v>40057</v>
          </cell>
          <cell r="M274">
            <v>3003</v>
          </cell>
          <cell r="N274">
            <v>38718</v>
          </cell>
        </row>
        <row r="275">
          <cell r="A275" t="str">
            <v>05S9342887DEL</v>
          </cell>
          <cell r="B275" t="str">
            <v>STAPPENBECK</v>
          </cell>
          <cell r="C275" t="str">
            <v>Lilo Maxi</v>
          </cell>
          <cell r="D275">
            <v>38718</v>
          </cell>
          <cell r="E275">
            <v>1</v>
          </cell>
          <cell r="F275" t="str">
            <v>National</v>
          </cell>
          <cell r="G275">
            <v>40057</v>
          </cell>
          <cell r="H275" t="str">
            <v>PR 1C</v>
          </cell>
          <cell r="I275">
            <v>12</v>
          </cell>
          <cell r="J275" t="str">
            <v>U. Caen</v>
          </cell>
          <cell r="K275" t="str">
            <v>0141408E</v>
          </cell>
          <cell r="L275">
            <v>40057</v>
          </cell>
          <cell r="M275">
            <v>3002</v>
          </cell>
          <cell r="N275">
            <v>38718</v>
          </cell>
        </row>
        <row r="276">
          <cell r="A276" t="str">
            <v>05S9343600GUB</v>
          </cell>
          <cell r="B276" t="str">
            <v>THOMSON</v>
          </cell>
          <cell r="C276" t="str">
            <v>Ann Penelope</v>
          </cell>
          <cell r="D276">
            <v>38718</v>
          </cell>
          <cell r="E276">
            <v>1</v>
          </cell>
          <cell r="F276" t="str">
            <v>Local</v>
          </cell>
          <cell r="G276">
            <v>40057</v>
          </cell>
          <cell r="H276" t="str">
            <v>PR EX1</v>
          </cell>
          <cell r="I276">
            <v>11</v>
          </cell>
          <cell r="J276" t="str">
            <v>U. Paris-VIII</v>
          </cell>
          <cell r="K276" t="str">
            <v>0931827F</v>
          </cell>
          <cell r="L276">
            <v>40057</v>
          </cell>
          <cell r="M276">
            <v>3003</v>
          </cell>
          <cell r="N276">
            <v>38718</v>
          </cell>
        </row>
        <row r="277">
          <cell r="A277" t="str">
            <v>05S9344205UPQ</v>
          </cell>
          <cell r="B277" t="str">
            <v>FABRIZIO</v>
          </cell>
          <cell r="C277" t="str">
            <v>Silvia</v>
          </cell>
          <cell r="D277">
            <v>38718</v>
          </cell>
          <cell r="E277">
            <v>1</v>
          </cell>
          <cell r="F277" t="str">
            <v>National</v>
          </cell>
          <cell r="G277">
            <v>40057</v>
          </cell>
          <cell r="H277" t="str">
            <v>PR EX1</v>
          </cell>
          <cell r="I277">
            <v>14</v>
          </cell>
          <cell r="J277" t="str">
            <v>U. Caen</v>
          </cell>
          <cell r="K277" t="str">
            <v>0141408E</v>
          </cell>
          <cell r="L277">
            <v>40057</v>
          </cell>
          <cell r="M277">
            <v>3003</v>
          </cell>
          <cell r="N277">
            <v>38718</v>
          </cell>
        </row>
        <row r="278">
          <cell r="A278" t="str">
            <v>05S9344318HRW</v>
          </cell>
          <cell r="B278" t="str">
            <v>SCHMIELE</v>
          </cell>
          <cell r="C278" t="str">
            <v>Corona</v>
          </cell>
          <cell r="D278">
            <v>38718</v>
          </cell>
          <cell r="E278">
            <v>1</v>
          </cell>
          <cell r="F278" t="str">
            <v>National</v>
          </cell>
          <cell r="G278">
            <v>40057</v>
          </cell>
          <cell r="H278" t="str">
            <v>MCF HC</v>
          </cell>
          <cell r="I278">
            <v>12</v>
          </cell>
          <cell r="J278" t="str">
            <v>U. Caen</v>
          </cell>
          <cell r="K278" t="str">
            <v>0141408E</v>
          </cell>
          <cell r="L278">
            <v>40057</v>
          </cell>
          <cell r="M278">
            <v>3013</v>
          </cell>
          <cell r="N278">
            <v>38718</v>
          </cell>
        </row>
        <row r="279">
          <cell r="A279" t="str">
            <v>05S9344442RQJ</v>
          </cell>
          <cell r="B279" t="str">
            <v>BATTEUR</v>
          </cell>
          <cell r="C279" t="str">
            <v>Annick</v>
          </cell>
          <cell r="D279">
            <v>38718</v>
          </cell>
          <cell r="E279">
            <v>1</v>
          </cell>
          <cell r="F279" t="str">
            <v>Local</v>
          </cell>
          <cell r="G279">
            <v>40057</v>
          </cell>
          <cell r="H279" t="str">
            <v>PR EX1</v>
          </cell>
          <cell r="I279">
            <v>1</v>
          </cell>
          <cell r="J279" t="str">
            <v>U. Caen</v>
          </cell>
          <cell r="K279" t="str">
            <v>0141408E</v>
          </cell>
          <cell r="L279">
            <v>40057</v>
          </cell>
          <cell r="M279">
            <v>3003</v>
          </cell>
          <cell r="N279">
            <v>38718</v>
          </cell>
        </row>
        <row r="280">
          <cell r="A280" t="str">
            <v>05S9344913TFJ</v>
          </cell>
          <cell r="B280" t="str">
            <v>COSTILLE</v>
          </cell>
          <cell r="C280" t="str">
            <v>Marie Jose</v>
          </cell>
          <cell r="D280">
            <v>38718</v>
          </cell>
          <cell r="E280">
            <v>1</v>
          </cell>
          <cell r="F280" t="str">
            <v>Local</v>
          </cell>
          <cell r="G280">
            <v>40057</v>
          </cell>
          <cell r="H280" t="str">
            <v>MCF HC</v>
          </cell>
          <cell r="I280">
            <v>14</v>
          </cell>
          <cell r="J280" t="str">
            <v>U. Caen</v>
          </cell>
          <cell r="K280" t="str">
            <v>0141408E</v>
          </cell>
          <cell r="L280">
            <v>40057</v>
          </cell>
          <cell r="M280">
            <v>3013</v>
          </cell>
          <cell r="N280">
            <v>38718</v>
          </cell>
        </row>
        <row r="281">
          <cell r="A281" t="str">
            <v>05S9347113ZSQ</v>
          </cell>
          <cell r="B281" t="str">
            <v>LECOSTEY</v>
          </cell>
          <cell r="C281" t="str">
            <v>Sophie</v>
          </cell>
          <cell r="D281">
            <v>38718</v>
          </cell>
          <cell r="E281">
            <v>1</v>
          </cell>
          <cell r="F281" t="str">
            <v>Local</v>
          </cell>
          <cell r="G281">
            <v>40057</v>
          </cell>
          <cell r="H281" t="str">
            <v>MCF HC</v>
          </cell>
          <cell r="I281">
            <v>5</v>
          </cell>
          <cell r="J281" t="str">
            <v>U. Caen</v>
          </cell>
          <cell r="K281" t="str">
            <v>0141408E</v>
          </cell>
          <cell r="L281">
            <v>40057</v>
          </cell>
          <cell r="M281">
            <v>3013</v>
          </cell>
          <cell r="N281">
            <v>38718</v>
          </cell>
        </row>
        <row r="282">
          <cell r="A282" t="str">
            <v>05S9348624CUH</v>
          </cell>
          <cell r="B282" t="str">
            <v>ZREIK</v>
          </cell>
          <cell r="C282" t="str">
            <v>Khaldoun</v>
          </cell>
          <cell r="D282">
            <v>38961</v>
          </cell>
          <cell r="E282">
            <v>1</v>
          </cell>
          <cell r="F282" t="str">
            <v>National</v>
          </cell>
          <cell r="G282">
            <v>40057</v>
          </cell>
          <cell r="H282" t="str">
            <v>PR 1C</v>
          </cell>
          <cell r="I282">
            <v>71</v>
          </cell>
          <cell r="J282" t="str">
            <v>U. Paris-VIII</v>
          </cell>
          <cell r="K282" t="str">
            <v>0931827F</v>
          </cell>
          <cell r="L282">
            <v>40057</v>
          </cell>
          <cell r="M282">
            <v>3002</v>
          </cell>
          <cell r="N282">
            <v>38961</v>
          </cell>
        </row>
        <row r="283">
          <cell r="A283" t="str">
            <v>05S9349854IKP</v>
          </cell>
          <cell r="B283" t="str">
            <v>MOTEL</v>
          </cell>
          <cell r="C283" t="str">
            <v>Pascale</v>
          </cell>
          <cell r="D283">
            <v>38718</v>
          </cell>
          <cell r="E283">
            <v>1</v>
          </cell>
          <cell r="F283" t="str">
            <v>Local</v>
          </cell>
          <cell r="G283">
            <v>40057</v>
          </cell>
          <cell r="H283" t="str">
            <v>PR 1C</v>
          </cell>
          <cell r="I283">
            <v>5</v>
          </cell>
          <cell r="J283" t="str">
            <v>U. Clermont-Ferrand-I</v>
          </cell>
          <cell r="K283" t="str">
            <v>0631262E</v>
          </cell>
          <cell r="L283">
            <v>40057</v>
          </cell>
          <cell r="M283">
            <v>3002</v>
          </cell>
          <cell r="N283">
            <v>38718</v>
          </cell>
        </row>
        <row r="284">
          <cell r="A284" t="str">
            <v>05S9400933LXT</v>
          </cell>
          <cell r="B284" t="str">
            <v>AMIEL</v>
          </cell>
          <cell r="C284" t="str">
            <v>Vincent</v>
          </cell>
          <cell r="D284">
            <v>38718</v>
          </cell>
          <cell r="E284">
            <v>1</v>
          </cell>
          <cell r="F284" t="str">
            <v>Local</v>
          </cell>
          <cell r="G284">
            <v>40057</v>
          </cell>
          <cell r="H284" t="str">
            <v>PR 1C</v>
          </cell>
          <cell r="I284">
            <v>18</v>
          </cell>
          <cell r="J284" t="str">
            <v>U. Caen</v>
          </cell>
          <cell r="K284" t="str">
            <v>0141408E</v>
          </cell>
          <cell r="L284">
            <v>40057</v>
          </cell>
          <cell r="M284">
            <v>3002</v>
          </cell>
          <cell r="N284">
            <v>38718</v>
          </cell>
        </row>
        <row r="285">
          <cell r="A285" t="str">
            <v>05S9401044XCV</v>
          </cell>
          <cell r="B285" t="str">
            <v>CHAULET</v>
          </cell>
          <cell r="C285" t="str">
            <v>Christiane</v>
          </cell>
          <cell r="D285">
            <v>38718</v>
          </cell>
          <cell r="E285">
            <v>1</v>
          </cell>
          <cell r="F285" t="str">
            <v>Local</v>
          </cell>
          <cell r="G285">
            <v>40057</v>
          </cell>
          <cell r="H285" t="str">
            <v>PR EX1</v>
          </cell>
          <cell r="I285">
            <v>10</v>
          </cell>
          <cell r="J285" t="str">
            <v>U. Cergy-Pontoise</v>
          </cell>
          <cell r="K285" t="str">
            <v>0951793H</v>
          </cell>
          <cell r="L285">
            <v>40057</v>
          </cell>
          <cell r="M285">
            <v>3003</v>
          </cell>
          <cell r="N285">
            <v>38718</v>
          </cell>
        </row>
        <row r="286">
          <cell r="A286" t="str">
            <v>05S9405844PCH</v>
          </cell>
          <cell r="B286" t="str">
            <v>VINTAER</v>
          </cell>
          <cell r="C286" t="str">
            <v>Martine</v>
          </cell>
          <cell r="D286">
            <v>38718</v>
          </cell>
          <cell r="E286">
            <v>1</v>
          </cell>
          <cell r="F286" t="str">
            <v>National</v>
          </cell>
          <cell r="G286">
            <v>40057</v>
          </cell>
          <cell r="H286" t="str">
            <v>MCF HC</v>
          </cell>
          <cell r="I286">
            <v>11</v>
          </cell>
          <cell r="J286" t="str">
            <v>U. Caen</v>
          </cell>
          <cell r="K286" t="str">
            <v>0141408E</v>
          </cell>
          <cell r="L286">
            <v>40057</v>
          </cell>
          <cell r="M286">
            <v>3013</v>
          </cell>
          <cell r="N286">
            <v>38718</v>
          </cell>
        </row>
        <row r="287">
          <cell r="A287" t="str">
            <v>05S9503593TAR</v>
          </cell>
          <cell r="B287" t="str">
            <v>TAROT</v>
          </cell>
          <cell r="C287" t="str">
            <v>Camille</v>
          </cell>
          <cell r="D287">
            <v>38718</v>
          </cell>
          <cell r="E287">
            <v>1</v>
          </cell>
          <cell r="F287" t="str">
            <v>National</v>
          </cell>
          <cell r="G287">
            <v>40057</v>
          </cell>
          <cell r="H287" t="str">
            <v>PR 1C</v>
          </cell>
          <cell r="I287">
            <v>19</v>
          </cell>
          <cell r="J287" t="str">
            <v>U. Caen</v>
          </cell>
          <cell r="K287" t="str">
            <v>0141408E</v>
          </cell>
          <cell r="L287">
            <v>40057</v>
          </cell>
          <cell r="M287">
            <v>3002</v>
          </cell>
          <cell r="N287">
            <v>38718</v>
          </cell>
        </row>
        <row r="288">
          <cell r="A288" t="str">
            <v>06E9202380CEX</v>
          </cell>
          <cell r="B288" t="str">
            <v>ALRIC</v>
          </cell>
          <cell r="C288" t="str">
            <v>Pierre</v>
          </cell>
          <cell r="D288">
            <v>38718</v>
          </cell>
          <cell r="E288">
            <v>1</v>
          </cell>
          <cell r="F288" t="str">
            <v>Local</v>
          </cell>
          <cell r="G288">
            <v>40057</v>
          </cell>
          <cell r="H288" t="str">
            <v>MCF HC</v>
          </cell>
          <cell r="I288">
            <v>14</v>
          </cell>
          <cell r="J288" t="str">
            <v>U. Clermont-Ferrand-II</v>
          </cell>
          <cell r="K288" t="str">
            <v>0631525R</v>
          </cell>
          <cell r="L288">
            <v>40057</v>
          </cell>
          <cell r="M288">
            <v>3013</v>
          </cell>
          <cell r="N288">
            <v>38718</v>
          </cell>
        </row>
        <row r="289">
          <cell r="A289" t="str">
            <v>06E9203437UXG</v>
          </cell>
          <cell r="B289" t="str">
            <v>BORDESSOULE</v>
          </cell>
          <cell r="C289" t="str">
            <v>Eric</v>
          </cell>
          <cell r="D289">
            <v>38718</v>
          </cell>
          <cell r="E289">
            <v>1</v>
          </cell>
          <cell r="F289" t="str">
            <v>National</v>
          </cell>
          <cell r="G289">
            <v>40057</v>
          </cell>
          <cell r="H289" t="str">
            <v>MCF HC</v>
          </cell>
          <cell r="I289">
            <v>23</v>
          </cell>
          <cell r="J289" t="str">
            <v>U. Clermont-Ferrand-II</v>
          </cell>
          <cell r="K289" t="str">
            <v>0631525R</v>
          </cell>
          <cell r="L289">
            <v>40057</v>
          </cell>
          <cell r="M289">
            <v>3013</v>
          </cell>
          <cell r="N289">
            <v>38718</v>
          </cell>
        </row>
        <row r="290">
          <cell r="A290" t="str">
            <v>06E9207777BHM</v>
          </cell>
          <cell r="B290" t="str">
            <v>CHABROL</v>
          </cell>
          <cell r="C290" t="str">
            <v>Nelly</v>
          </cell>
          <cell r="D290">
            <v>38718</v>
          </cell>
          <cell r="E290">
            <v>1</v>
          </cell>
          <cell r="F290" t="str">
            <v>Local</v>
          </cell>
          <cell r="G290">
            <v>40057</v>
          </cell>
          <cell r="H290" t="str">
            <v>MCF HC</v>
          </cell>
          <cell r="I290">
            <v>9</v>
          </cell>
          <cell r="J290" t="str">
            <v>U. Clermont-Ferrand-II</v>
          </cell>
          <cell r="K290" t="str">
            <v>0631525R</v>
          </cell>
          <cell r="L290">
            <v>40057</v>
          </cell>
          <cell r="M290">
            <v>3013</v>
          </cell>
          <cell r="N290">
            <v>38718</v>
          </cell>
        </row>
        <row r="291">
          <cell r="A291" t="str">
            <v>06E9210932ISG</v>
          </cell>
          <cell r="B291" t="str">
            <v>MICHELOT</v>
          </cell>
          <cell r="C291" t="str">
            <v>Vincent</v>
          </cell>
          <cell r="D291">
            <v>38718</v>
          </cell>
          <cell r="E291">
            <v>1</v>
          </cell>
          <cell r="F291" t="str">
            <v>National</v>
          </cell>
          <cell r="G291">
            <v>40057</v>
          </cell>
          <cell r="H291" t="str">
            <v>PR 1C</v>
          </cell>
          <cell r="I291">
            <v>11</v>
          </cell>
          <cell r="J291" t="str">
            <v>IEP Lyon</v>
          </cell>
          <cell r="K291" t="str">
            <v>0690173N</v>
          </cell>
          <cell r="L291">
            <v>41153</v>
          </cell>
          <cell r="M291">
            <v>3002</v>
          </cell>
          <cell r="N291">
            <v>38718</v>
          </cell>
        </row>
        <row r="292">
          <cell r="A292" t="str">
            <v>06S9320379PUR</v>
          </cell>
          <cell r="B292" t="str">
            <v>CHENEVOY</v>
          </cell>
          <cell r="C292" t="str">
            <v>Maurice</v>
          </cell>
          <cell r="D292">
            <v>38718</v>
          </cell>
          <cell r="E292">
            <v>1</v>
          </cell>
          <cell r="F292" t="str">
            <v>Local</v>
          </cell>
          <cell r="G292">
            <v>40057</v>
          </cell>
          <cell r="H292" t="str">
            <v>PR EX1</v>
          </cell>
          <cell r="I292">
            <v>2</v>
          </cell>
          <cell r="J292" t="str">
            <v>U. Clermont-Ferrand-I</v>
          </cell>
          <cell r="K292" t="str">
            <v>0631262E</v>
          </cell>
          <cell r="L292">
            <v>40057</v>
          </cell>
          <cell r="M292">
            <v>3003</v>
          </cell>
          <cell r="N292">
            <v>38718</v>
          </cell>
        </row>
        <row r="293">
          <cell r="A293" t="str">
            <v>06S9322515OAD</v>
          </cell>
          <cell r="B293" t="str">
            <v>CORIAT</v>
          </cell>
          <cell r="C293" t="str">
            <v>Jean Pierre</v>
          </cell>
          <cell r="D293">
            <v>38718</v>
          </cell>
          <cell r="E293">
            <v>1</v>
          </cell>
          <cell r="F293" t="str">
            <v>National</v>
          </cell>
          <cell r="G293">
            <v>40057</v>
          </cell>
          <cell r="H293" t="str">
            <v>PR EX1</v>
          </cell>
          <cell r="I293">
            <v>3</v>
          </cell>
          <cell r="J293" t="str">
            <v>U. Paris-II</v>
          </cell>
          <cell r="K293" t="str">
            <v>0751718K</v>
          </cell>
          <cell r="L293">
            <v>40057</v>
          </cell>
          <cell r="M293">
            <v>3003</v>
          </cell>
          <cell r="N293">
            <v>38718</v>
          </cell>
        </row>
        <row r="294">
          <cell r="A294" t="str">
            <v>06S9322663CGQ</v>
          </cell>
          <cell r="B294" t="str">
            <v>QUEREUIL</v>
          </cell>
          <cell r="C294" t="str">
            <v>Michel</v>
          </cell>
          <cell r="D294">
            <v>38718</v>
          </cell>
          <cell r="E294">
            <v>1</v>
          </cell>
          <cell r="F294" t="str">
            <v>Local</v>
          </cell>
          <cell r="G294">
            <v>40057</v>
          </cell>
          <cell r="H294" t="str">
            <v>PR 1C</v>
          </cell>
          <cell r="I294">
            <v>9</v>
          </cell>
          <cell r="J294" t="str">
            <v>U. Clermont-Ferrand-II</v>
          </cell>
          <cell r="K294" t="str">
            <v>0631525R</v>
          </cell>
          <cell r="L294">
            <v>40057</v>
          </cell>
          <cell r="M294">
            <v>3002</v>
          </cell>
          <cell r="N294">
            <v>38718</v>
          </cell>
        </row>
        <row r="295">
          <cell r="A295" t="str">
            <v>06S9322996WNE</v>
          </cell>
          <cell r="B295" t="str">
            <v>JARNEVIC</v>
          </cell>
          <cell r="C295" t="str">
            <v>Jean Pierre</v>
          </cell>
          <cell r="D295">
            <v>38718</v>
          </cell>
          <cell r="E295">
            <v>1</v>
          </cell>
          <cell r="F295" t="str">
            <v>Local</v>
          </cell>
          <cell r="G295">
            <v>40057</v>
          </cell>
          <cell r="H295" t="str">
            <v>PR EX2</v>
          </cell>
          <cell r="I295">
            <v>2</v>
          </cell>
          <cell r="J295" t="str">
            <v>U. Clermont-Ferrand-I</v>
          </cell>
          <cell r="K295" t="str">
            <v>0631262E</v>
          </cell>
          <cell r="L295">
            <v>40057</v>
          </cell>
          <cell r="M295">
            <v>3004</v>
          </cell>
          <cell r="N295">
            <v>38718</v>
          </cell>
        </row>
        <row r="296">
          <cell r="A296" t="str">
            <v>06S9324841VKQ</v>
          </cell>
          <cell r="B296" t="str">
            <v>LAGEAT</v>
          </cell>
          <cell r="C296" t="str">
            <v>Yannick</v>
          </cell>
          <cell r="D296">
            <v>38718</v>
          </cell>
          <cell r="E296">
            <v>1</v>
          </cell>
          <cell r="F296" t="str">
            <v>Local</v>
          </cell>
          <cell r="G296">
            <v>40057</v>
          </cell>
          <cell r="H296" t="str">
            <v>PR EX1</v>
          </cell>
          <cell r="I296">
            <v>23</v>
          </cell>
          <cell r="J296" t="str">
            <v>U. Brest</v>
          </cell>
          <cell r="K296" t="str">
            <v>0290346U</v>
          </cell>
          <cell r="L296">
            <v>40057</v>
          </cell>
          <cell r="M296">
            <v>3003</v>
          </cell>
          <cell r="N296">
            <v>38718</v>
          </cell>
        </row>
        <row r="297">
          <cell r="A297" t="str">
            <v>06S9327241JGW</v>
          </cell>
          <cell r="B297" t="str">
            <v>ROEDIG</v>
          </cell>
          <cell r="C297" t="str">
            <v>Richard</v>
          </cell>
          <cell r="D297">
            <v>38718</v>
          </cell>
          <cell r="E297">
            <v>1</v>
          </cell>
          <cell r="F297" t="str">
            <v>Local</v>
          </cell>
          <cell r="G297">
            <v>40057</v>
          </cell>
          <cell r="H297" t="str">
            <v>MCF HC</v>
          </cell>
          <cell r="I297">
            <v>12</v>
          </cell>
          <cell r="J297" t="str">
            <v>U. Clermont-Ferrand-II</v>
          </cell>
          <cell r="K297" t="str">
            <v>0631525R</v>
          </cell>
          <cell r="L297">
            <v>40057</v>
          </cell>
          <cell r="M297">
            <v>3013</v>
          </cell>
          <cell r="N297">
            <v>38718</v>
          </cell>
        </row>
        <row r="298">
          <cell r="A298" t="str">
            <v>06S9327719EST</v>
          </cell>
          <cell r="B298" t="str">
            <v>THIERIOT</v>
          </cell>
          <cell r="C298" t="str">
            <v>Gerard</v>
          </cell>
          <cell r="D298">
            <v>39326</v>
          </cell>
          <cell r="E298">
            <v>1</v>
          </cell>
          <cell r="F298" t="str">
            <v>National</v>
          </cell>
          <cell r="G298">
            <v>40057</v>
          </cell>
          <cell r="H298" t="str">
            <v>PR 1C</v>
          </cell>
          <cell r="I298">
            <v>12</v>
          </cell>
          <cell r="J298" t="str">
            <v>U. Lille-III</v>
          </cell>
          <cell r="K298" t="str">
            <v>0593561A</v>
          </cell>
          <cell r="L298">
            <v>40057</v>
          </cell>
          <cell r="M298">
            <v>3002</v>
          </cell>
          <cell r="N298">
            <v>39326</v>
          </cell>
        </row>
        <row r="299">
          <cell r="A299" t="str">
            <v>06S9329198SXQ</v>
          </cell>
          <cell r="B299" t="str">
            <v>CHAMBRES</v>
          </cell>
          <cell r="C299" t="str">
            <v>Patrick</v>
          </cell>
          <cell r="D299">
            <v>38718</v>
          </cell>
          <cell r="E299">
            <v>1</v>
          </cell>
          <cell r="F299" t="str">
            <v>Local</v>
          </cell>
          <cell r="G299">
            <v>40057</v>
          </cell>
          <cell r="H299" t="str">
            <v>PR EX1</v>
          </cell>
          <cell r="I299">
            <v>16</v>
          </cell>
          <cell r="J299" t="str">
            <v>U. Clermont-Ferrand-II</v>
          </cell>
          <cell r="K299" t="str">
            <v>0631525R</v>
          </cell>
          <cell r="L299">
            <v>40057</v>
          </cell>
          <cell r="M299">
            <v>3003</v>
          </cell>
          <cell r="N299">
            <v>38718</v>
          </cell>
        </row>
        <row r="300">
          <cell r="A300" t="str">
            <v>06S9330015UGM</v>
          </cell>
          <cell r="B300" t="str">
            <v>COUDERT</v>
          </cell>
          <cell r="C300" t="str">
            <v>Pascal</v>
          </cell>
          <cell r="D300">
            <v>38718</v>
          </cell>
          <cell r="E300">
            <v>1</v>
          </cell>
          <cell r="F300" t="str">
            <v>National</v>
          </cell>
          <cell r="G300">
            <v>40057</v>
          </cell>
          <cell r="H300" t="str">
            <v>PR 1C</v>
          </cell>
          <cell r="I300">
            <v>86</v>
          </cell>
          <cell r="J300" t="str">
            <v>U. Clermont-Ferrand-I</v>
          </cell>
          <cell r="K300" t="str">
            <v>0631262E</v>
          </cell>
          <cell r="L300">
            <v>40057</v>
          </cell>
          <cell r="M300">
            <v>3002</v>
          </cell>
          <cell r="N300">
            <v>38718</v>
          </cell>
        </row>
        <row r="301">
          <cell r="A301" t="str">
            <v>06S9342992NFD</v>
          </cell>
          <cell r="B301" t="str">
            <v>CUSSAC</v>
          </cell>
          <cell r="C301" t="str">
            <v>Monique</v>
          </cell>
          <cell r="D301">
            <v>38718</v>
          </cell>
          <cell r="E301">
            <v>1</v>
          </cell>
          <cell r="F301" t="str">
            <v>Local</v>
          </cell>
          <cell r="G301">
            <v>40057</v>
          </cell>
          <cell r="H301" t="str">
            <v>MCF HC</v>
          </cell>
          <cell r="I301">
            <v>1</v>
          </cell>
          <cell r="J301" t="str">
            <v>U. Clermont-Ferrand-I</v>
          </cell>
          <cell r="K301" t="str">
            <v>0631262E</v>
          </cell>
          <cell r="L301">
            <v>40057</v>
          </cell>
          <cell r="M301">
            <v>3013</v>
          </cell>
          <cell r="N301">
            <v>38718</v>
          </cell>
        </row>
        <row r="302">
          <cell r="A302" t="str">
            <v>06S9348788ECN</v>
          </cell>
          <cell r="B302" t="str">
            <v>CALIPEL</v>
          </cell>
          <cell r="C302" t="str">
            <v>Stephane</v>
          </cell>
          <cell r="D302">
            <v>38718</v>
          </cell>
          <cell r="E302">
            <v>1</v>
          </cell>
          <cell r="F302" t="str">
            <v>Local</v>
          </cell>
          <cell r="G302">
            <v>40057</v>
          </cell>
          <cell r="H302" t="str">
            <v>MCF HC</v>
          </cell>
          <cell r="I302">
            <v>5</v>
          </cell>
          <cell r="J302" t="str">
            <v>U. Clermont-Ferrand-I</v>
          </cell>
          <cell r="K302" t="str">
            <v>0631262E</v>
          </cell>
          <cell r="L302">
            <v>40057</v>
          </cell>
          <cell r="M302">
            <v>3013</v>
          </cell>
          <cell r="N302">
            <v>38718</v>
          </cell>
        </row>
        <row r="303">
          <cell r="A303" t="str">
            <v>06S9400765VSO</v>
          </cell>
          <cell r="B303" t="str">
            <v>LIEVRE</v>
          </cell>
          <cell r="C303" t="str">
            <v>Pascal</v>
          </cell>
          <cell r="D303">
            <v>38961</v>
          </cell>
          <cell r="E303">
            <v>1</v>
          </cell>
          <cell r="F303" t="str">
            <v>National</v>
          </cell>
          <cell r="G303">
            <v>40057</v>
          </cell>
          <cell r="H303" t="str">
            <v>MCF HC</v>
          </cell>
          <cell r="I303">
            <v>6</v>
          </cell>
          <cell r="J303" t="str">
            <v>U. Clermont-Ferrand-I</v>
          </cell>
          <cell r="K303" t="str">
            <v>0631262E</v>
          </cell>
          <cell r="L303">
            <v>40057</v>
          </cell>
          <cell r="M303">
            <v>3013</v>
          </cell>
          <cell r="N303">
            <v>38961</v>
          </cell>
        </row>
        <row r="304">
          <cell r="A304" t="str">
            <v>06S9401001DRK</v>
          </cell>
          <cell r="B304" t="str">
            <v>MATTEUDI</v>
          </cell>
          <cell r="C304" t="str">
            <v>Emmanuel</v>
          </cell>
          <cell r="D304">
            <v>38718</v>
          </cell>
          <cell r="E304">
            <v>1</v>
          </cell>
          <cell r="F304" t="str">
            <v>Local</v>
          </cell>
          <cell r="G304">
            <v>40057</v>
          </cell>
          <cell r="H304" t="str">
            <v>MCF HC</v>
          </cell>
          <cell r="I304">
            <v>24</v>
          </cell>
          <cell r="J304" t="str">
            <v>U. Grenoble-II</v>
          </cell>
          <cell r="K304" t="str">
            <v>0381839T</v>
          </cell>
          <cell r="L304">
            <v>40057</v>
          </cell>
          <cell r="M304">
            <v>3013</v>
          </cell>
          <cell r="N304">
            <v>38718</v>
          </cell>
        </row>
        <row r="305">
          <cell r="A305" t="str">
            <v>06S9502016WQO</v>
          </cell>
          <cell r="B305" t="str">
            <v>GAYRAUD</v>
          </cell>
          <cell r="C305" t="str">
            <v>Regis</v>
          </cell>
          <cell r="D305">
            <v>38718</v>
          </cell>
          <cell r="E305">
            <v>1</v>
          </cell>
          <cell r="F305" t="str">
            <v>Local</v>
          </cell>
          <cell r="G305">
            <v>40057</v>
          </cell>
          <cell r="H305" t="str">
            <v>PR 1C</v>
          </cell>
          <cell r="I305">
            <v>13</v>
          </cell>
          <cell r="J305" t="str">
            <v>U. Clermont-Ferrand-II</v>
          </cell>
          <cell r="K305" t="str">
            <v>0631525R</v>
          </cell>
          <cell r="L305">
            <v>40057</v>
          </cell>
          <cell r="M305">
            <v>3002</v>
          </cell>
          <cell r="N305">
            <v>38718</v>
          </cell>
        </row>
        <row r="306">
          <cell r="A306" t="str">
            <v>06S9802142HXB</v>
          </cell>
          <cell r="B306" t="str">
            <v>SIMON</v>
          </cell>
          <cell r="C306" t="str">
            <v>Francois</v>
          </cell>
          <cell r="D306">
            <v>38718</v>
          </cell>
          <cell r="E306">
            <v>1</v>
          </cell>
          <cell r="F306" t="str">
            <v>Local</v>
          </cell>
          <cell r="G306">
            <v>40057</v>
          </cell>
          <cell r="H306" t="str">
            <v>MCF HC</v>
          </cell>
          <cell r="I306">
            <v>71</v>
          </cell>
          <cell r="J306" t="str">
            <v>U. Tours (IUT Tours)</v>
          </cell>
          <cell r="K306" t="str">
            <v>0370770L</v>
          </cell>
          <cell r="L306">
            <v>40057</v>
          </cell>
          <cell r="M306">
            <v>3013</v>
          </cell>
          <cell r="N306">
            <v>38718</v>
          </cell>
        </row>
        <row r="307">
          <cell r="A307" t="str">
            <v>06S9903111WBU</v>
          </cell>
          <cell r="B307" t="str">
            <v>CHARILLON</v>
          </cell>
          <cell r="C307" t="str">
            <v>Frederic</v>
          </cell>
          <cell r="D307">
            <v>38718</v>
          </cell>
          <cell r="E307">
            <v>1</v>
          </cell>
          <cell r="F307" t="str">
            <v>National</v>
          </cell>
          <cell r="G307">
            <v>40057</v>
          </cell>
          <cell r="H307" t="str">
            <v>PR 1C</v>
          </cell>
          <cell r="I307">
            <v>4</v>
          </cell>
          <cell r="J307" t="str">
            <v>U. Clermont-Ferrand-I</v>
          </cell>
          <cell r="K307" t="str">
            <v>0631262E</v>
          </cell>
          <cell r="L307">
            <v>40057</v>
          </cell>
          <cell r="M307">
            <v>3002</v>
          </cell>
          <cell r="N307">
            <v>38718</v>
          </cell>
        </row>
        <row r="308">
          <cell r="A308" t="str">
            <v>07E9203462RYM</v>
          </cell>
          <cell r="B308" t="str">
            <v>GUENANCIA</v>
          </cell>
          <cell r="C308" t="str">
            <v>Pierre</v>
          </cell>
          <cell r="D308">
            <v>38718</v>
          </cell>
          <cell r="E308">
            <v>1</v>
          </cell>
          <cell r="F308" t="str">
            <v>National</v>
          </cell>
          <cell r="G308">
            <v>40057</v>
          </cell>
          <cell r="H308" t="str">
            <v>PR EX1</v>
          </cell>
          <cell r="I308">
            <v>17</v>
          </cell>
          <cell r="J308" t="str">
            <v>U. Dijon</v>
          </cell>
          <cell r="K308" t="str">
            <v>0211237F</v>
          </cell>
          <cell r="L308">
            <v>40057</v>
          </cell>
          <cell r="M308">
            <v>3003</v>
          </cell>
          <cell r="N308">
            <v>38718</v>
          </cell>
        </row>
        <row r="309">
          <cell r="A309" t="str">
            <v>07E9205759ARG</v>
          </cell>
          <cell r="B309" t="str">
            <v>MONNERET</v>
          </cell>
          <cell r="C309" t="str">
            <v>Philippe</v>
          </cell>
          <cell r="D309">
            <v>38718</v>
          </cell>
          <cell r="E309">
            <v>1</v>
          </cell>
          <cell r="F309" t="str">
            <v>Local</v>
          </cell>
          <cell r="G309">
            <v>40057</v>
          </cell>
          <cell r="H309" t="str">
            <v>PR 1C</v>
          </cell>
          <cell r="I309">
            <v>7</v>
          </cell>
          <cell r="J309" t="str">
            <v>U. Dijon</v>
          </cell>
          <cell r="K309" t="str">
            <v>0211237F</v>
          </cell>
          <cell r="L309">
            <v>40057</v>
          </cell>
          <cell r="M309">
            <v>3002</v>
          </cell>
          <cell r="N309">
            <v>38718</v>
          </cell>
        </row>
        <row r="310">
          <cell r="A310" t="str">
            <v>07E9205854KGC</v>
          </cell>
          <cell r="B310" t="str">
            <v>POIRRIER</v>
          </cell>
          <cell r="C310" t="str">
            <v>Philippe</v>
          </cell>
          <cell r="D310">
            <v>38718</v>
          </cell>
          <cell r="E310">
            <v>1</v>
          </cell>
          <cell r="F310" t="str">
            <v>Local</v>
          </cell>
          <cell r="G310">
            <v>40057</v>
          </cell>
          <cell r="H310" t="str">
            <v>PR 1C</v>
          </cell>
          <cell r="I310">
            <v>22</v>
          </cell>
          <cell r="J310" t="str">
            <v>U. Dijon</v>
          </cell>
          <cell r="K310" t="str">
            <v>0211237F</v>
          </cell>
          <cell r="L310">
            <v>40057</v>
          </cell>
          <cell r="M310">
            <v>3002</v>
          </cell>
          <cell r="N310">
            <v>38718</v>
          </cell>
        </row>
        <row r="311">
          <cell r="A311" t="str">
            <v>07S9327234KGM</v>
          </cell>
          <cell r="B311" t="str">
            <v>SOUTET</v>
          </cell>
          <cell r="C311" t="str">
            <v>Olivier</v>
          </cell>
          <cell r="D311">
            <v>38718</v>
          </cell>
          <cell r="E311">
            <v>1</v>
          </cell>
          <cell r="F311" t="str">
            <v>Local</v>
          </cell>
          <cell r="G311">
            <v>40057</v>
          </cell>
          <cell r="H311" t="str">
            <v>PR EX1</v>
          </cell>
          <cell r="I311">
            <v>7</v>
          </cell>
          <cell r="J311" t="str">
            <v>U. Paris-IV</v>
          </cell>
          <cell r="K311" t="str">
            <v>0751720M</v>
          </cell>
          <cell r="L311">
            <v>40057</v>
          </cell>
          <cell r="M311">
            <v>3003</v>
          </cell>
          <cell r="N311">
            <v>38718</v>
          </cell>
        </row>
        <row r="312">
          <cell r="A312" t="str">
            <v>07S9329333PQW</v>
          </cell>
          <cell r="B312" t="str">
            <v>ZAGAR</v>
          </cell>
          <cell r="C312" t="str">
            <v>Daniel</v>
          </cell>
          <cell r="D312">
            <v>38718</v>
          </cell>
          <cell r="E312">
            <v>1</v>
          </cell>
          <cell r="F312" t="str">
            <v>National</v>
          </cell>
          <cell r="G312">
            <v>40057</v>
          </cell>
          <cell r="H312" t="str">
            <v>PR 1C</v>
          </cell>
          <cell r="I312">
            <v>16</v>
          </cell>
          <cell r="J312" t="str">
            <v>U. Dijon</v>
          </cell>
          <cell r="K312" t="str">
            <v>0211237F</v>
          </cell>
          <cell r="L312">
            <v>40057</v>
          </cell>
          <cell r="M312">
            <v>3002</v>
          </cell>
          <cell r="N312">
            <v>38718</v>
          </cell>
        </row>
        <row r="313">
          <cell r="A313" t="str">
            <v>07S9332633GVE</v>
          </cell>
          <cell r="B313" t="str">
            <v>PENA</v>
          </cell>
          <cell r="C313" t="str">
            <v>Marc</v>
          </cell>
          <cell r="D313">
            <v>38718</v>
          </cell>
          <cell r="E313">
            <v>1</v>
          </cell>
          <cell r="F313" t="str">
            <v>Spécifique</v>
          </cell>
          <cell r="G313">
            <v>40057</v>
          </cell>
          <cell r="H313" t="str">
            <v>PR EX1</v>
          </cell>
          <cell r="I313">
            <v>3</v>
          </cell>
          <cell r="J313" t="str">
            <v>U. Aix-Marseille-III</v>
          </cell>
          <cell r="K313" t="str">
            <v>0132364Z</v>
          </cell>
          <cell r="L313">
            <v>40057</v>
          </cell>
          <cell r="M313">
            <v>3003</v>
          </cell>
          <cell r="N313">
            <v>38718</v>
          </cell>
        </row>
        <row r="314">
          <cell r="A314" t="str">
            <v>07S9333040XJA</v>
          </cell>
          <cell r="B314" t="str">
            <v>FRITZ</v>
          </cell>
          <cell r="C314" t="str">
            <v>Jean-Marie</v>
          </cell>
          <cell r="D314">
            <v>38718</v>
          </cell>
          <cell r="E314">
            <v>1</v>
          </cell>
          <cell r="F314" t="str">
            <v>National</v>
          </cell>
          <cell r="G314">
            <v>40057</v>
          </cell>
          <cell r="H314" t="str">
            <v>PR 1C</v>
          </cell>
          <cell r="I314">
            <v>9</v>
          </cell>
          <cell r="J314" t="str">
            <v>U. Dijon</v>
          </cell>
          <cell r="K314" t="str">
            <v>0211237F</v>
          </cell>
          <cell r="L314">
            <v>40057</v>
          </cell>
          <cell r="M314">
            <v>3002</v>
          </cell>
          <cell r="N314">
            <v>38718</v>
          </cell>
        </row>
        <row r="315">
          <cell r="A315" t="str">
            <v>07S9333056TAY</v>
          </cell>
          <cell r="B315" t="str">
            <v>BIGAND</v>
          </cell>
          <cell r="C315" t="str">
            <v>Emmanuel</v>
          </cell>
          <cell r="D315">
            <v>38718</v>
          </cell>
          <cell r="E315">
            <v>1</v>
          </cell>
          <cell r="F315" t="str">
            <v>National</v>
          </cell>
          <cell r="G315">
            <v>40057</v>
          </cell>
          <cell r="H315" t="str">
            <v>PR EX1</v>
          </cell>
          <cell r="I315">
            <v>16</v>
          </cell>
          <cell r="J315" t="str">
            <v>U. Dijon</v>
          </cell>
          <cell r="K315" t="str">
            <v>0211237F</v>
          </cell>
          <cell r="L315">
            <v>40057</v>
          </cell>
          <cell r="M315">
            <v>3003</v>
          </cell>
          <cell r="N315">
            <v>38718</v>
          </cell>
        </row>
        <row r="316">
          <cell r="A316" t="str">
            <v>07S9333410CHN</v>
          </cell>
          <cell r="B316" t="str">
            <v>JOUANJAN</v>
          </cell>
          <cell r="C316" t="str">
            <v>Olivier</v>
          </cell>
          <cell r="D316">
            <v>39814</v>
          </cell>
          <cell r="E316">
            <v>1</v>
          </cell>
          <cell r="F316" t="str">
            <v>National</v>
          </cell>
          <cell r="G316">
            <v>40057</v>
          </cell>
          <cell r="H316" t="str">
            <v>PR EX1</v>
          </cell>
          <cell r="I316">
            <v>2</v>
          </cell>
          <cell r="J316" t="str">
            <v>U. de Strasbourg</v>
          </cell>
          <cell r="K316" t="str">
            <v>0673021V</v>
          </cell>
          <cell r="L316">
            <v>40057</v>
          </cell>
          <cell r="M316">
            <v>3003</v>
          </cell>
          <cell r="N316">
            <v>39814</v>
          </cell>
        </row>
        <row r="317">
          <cell r="A317" t="str">
            <v>07S9342736DPC</v>
          </cell>
          <cell r="B317" t="str">
            <v>SERF</v>
          </cell>
          <cell r="C317" t="str">
            <v>Arlette</v>
          </cell>
          <cell r="D317">
            <v>38718</v>
          </cell>
          <cell r="E317">
            <v>1</v>
          </cell>
          <cell r="F317" t="str">
            <v>Local</v>
          </cell>
          <cell r="G317">
            <v>40057</v>
          </cell>
          <cell r="H317" t="str">
            <v>PR EX1</v>
          </cell>
          <cell r="I317">
            <v>1</v>
          </cell>
          <cell r="J317" t="str">
            <v>U. Dijon</v>
          </cell>
          <cell r="K317" t="str">
            <v>0211237F</v>
          </cell>
          <cell r="L317">
            <v>40057</v>
          </cell>
          <cell r="M317">
            <v>3003</v>
          </cell>
          <cell r="N317">
            <v>38718</v>
          </cell>
        </row>
        <row r="318">
          <cell r="A318" t="str">
            <v>07S9343920PSZ</v>
          </cell>
          <cell r="B318" t="str">
            <v>BELLAT</v>
          </cell>
          <cell r="C318" t="str">
            <v>Marie</v>
          </cell>
          <cell r="D318">
            <v>39326</v>
          </cell>
          <cell r="E318">
            <v>1</v>
          </cell>
          <cell r="F318" t="str">
            <v>Local</v>
          </cell>
          <cell r="G318">
            <v>40057</v>
          </cell>
          <cell r="H318" t="str">
            <v>PR EX2</v>
          </cell>
          <cell r="I318">
            <v>19</v>
          </cell>
          <cell r="J318" t="str">
            <v>IEP  Paris</v>
          </cell>
          <cell r="K318" t="str">
            <v>0753431X</v>
          </cell>
          <cell r="L318">
            <v>40057</v>
          </cell>
          <cell r="M318">
            <v>3004</v>
          </cell>
          <cell r="N318">
            <v>39326</v>
          </cell>
        </row>
        <row r="319">
          <cell r="A319" t="str">
            <v>07S9345641OBG</v>
          </cell>
          <cell r="B319" t="str">
            <v>VINTER</v>
          </cell>
          <cell r="C319" t="str">
            <v>Annie</v>
          </cell>
          <cell r="D319">
            <v>38718</v>
          </cell>
          <cell r="E319">
            <v>1</v>
          </cell>
          <cell r="F319" t="str">
            <v>Local</v>
          </cell>
          <cell r="G319">
            <v>40057</v>
          </cell>
          <cell r="H319" t="str">
            <v>PR EX1</v>
          </cell>
          <cell r="I319">
            <v>16</v>
          </cell>
          <cell r="J319" t="str">
            <v>U. Dijon</v>
          </cell>
          <cell r="K319" t="str">
            <v>0211237F</v>
          </cell>
          <cell r="L319">
            <v>40057</v>
          </cell>
          <cell r="M319">
            <v>3003</v>
          </cell>
          <cell r="N319">
            <v>38718</v>
          </cell>
        </row>
        <row r="320">
          <cell r="A320" t="str">
            <v>07S9349170XLD</v>
          </cell>
          <cell r="B320" t="str">
            <v>GUMPLOWICZ</v>
          </cell>
          <cell r="C320" t="str">
            <v>Philippe</v>
          </cell>
          <cell r="D320">
            <v>38718</v>
          </cell>
          <cell r="E320">
            <v>1</v>
          </cell>
          <cell r="F320" t="str">
            <v>National</v>
          </cell>
          <cell r="G320">
            <v>40057</v>
          </cell>
          <cell r="H320" t="str">
            <v>MCF HC</v>
          </cell>
          <cell r="I320">
            <v>18</v>
          </cell>
          <cell r="J320" t="str">
            <v>U. Dijon</v>
          </cell>
          <cell r="K320" t="str">
            <v>0211237F</v>
          </cell>
          <cell r="L320">
            <v>40057</v>
          </cell>
          <cell r="M320">
            <v>3013</v>
          </cell>
          <cell r="N320">
            <v>38718</v>
          </cell>
        </row>
        <row r="321">
          <cell r="A321" t="str">
            <v>07S9349645DSE</v>
          </cell>
          <cell r="B321" t="str">
            <v>LAMBREY</v>
          </cell>
          <cell r="C321" t="str">
            <v>Blandine</v>
          </cell>
          <cell r="D321">
            <v>38718</v>
          </cell>
          <cell r="E321">
            <v>1</v>
          </cell>
          <cell r="F321" t="str">
            <v>Local</v>
          </cell>
          <cell r="G321">
            <v>40057</v>
          </cell>
          <cell r="H321" t="str">
            <v>MCF HC</v>
          </cell>
          <cell r="I321">
            <v>6</v>
          </cell>
          <cell r="J321" t="str">
            <v>U. Dijon</v>
          </cell>
          <cell r="K321" t="str">
            <v>0211237F</v>
          </cell>
          <cell r="L321">
            <v>40057</v>
          </cell>
          <cell r="M321">
            <v>3013</v>
          </cell>
          <cell r="N321">
            <v>38718</v>
          </cell>
        </row>
        <row r="322">
          <cell r="A322" t="str">
            <v>07S9401612MBJ</v>
          </cell>
          <cell r="B322" t="str">
            <v>LAIDIE</v>
          </cell>
          <cell r="C322" t="str">
            <v>Yan</v>
          </cell>
          <cell r="D322">
            <v>38718</v>
          </cell>
          <cell r="E322">
            <v>1</v>
          </cell>
          <cell r="F322" t="str">
            <v>Local</v>
          </cell>
          <cell r="G322">
            <v>40057</v>
          </cell>
          <cell r="H322" t="str">
            <v>PR 1C</v>
          </cell>
          <cell r="I322">
            <v>2</v>
          </cell>
          <cell r="J322" t="str">
            <v>U. Dijon</v>
          </cell>
          <cell r="K322" t="str">
            <v>0211237F</v>
          </cell>
          <cell r="L322">
            <v>40057</v>
          </cell>
          <cell r="M322">
            <v>3002</v>
          </cell>
          <cell r="N322">
            <v>38718</v>
          </cell>
        </row>
        <row r="323">
          <cell r="A323" t="str">
            <v>07S9905145TET</v>
          </cell>
          <cell r="B323" t="str">
            <v>PAPAXANTHIS</v>
          </cell>
          <cell r="C323" t="str">
            <v>Charalambos</v>
          </cell>
          <cell r="D323">
            <v>38961</v>
          </cell>
          <cell r="E323">
            <v>1</v>
          </cell>
          <cell r="F323" t="str">
            <v>National</v>
          </cell>
          <cell r="G323">
            <v>40057</v>
          </cell>
          <cell r="H323" t="str">
            <v>PR 1C</v>
          </cell>
          <cell r="I323">
            <v>74</v>
          </cell>
          <cell r="J323" t="str">
            <v>U. Dijon</v>
          </cell>
          <cell r="K323" t="str">
            <v>0211237F</v>
          </cell>
          <cell r="L323">
            <v>40057</v>
          </cell>
          <cell r="M323">
            <v>3002</v>
          </cell>
          <cell r="N323">
            <v>38961</v>
          </cell>
        </row>
        <row r="324">
          <cell r="A324" t="str">
            <v>08E9204774XJJ</v>
          </cell>
          <cell r="B324" t="str">
            <v>SAUZEAU</v>
          </cell>
          <cell r="C324" t="str">
            <v>Pierre</v>
          </cell>
          <cell r="D324">
            <v>38718</v>
          </cell>
          <cell r="E324">
            <v>1</v>
          </cell>
          <cell r="F324" t="str">
            <v>National</v>
          </cell>
          <cell r="G324">
            <v>40057</v>
          </cell>
          <cell r="H324" t="str">
            <v>PR 1C</v>
          </cell>
          <cell r="I324">
            <v>8</v>
          </cell>
          <cell r="J324" t="str">
            <v>U. Montpellier-III</v>
          </cell>
          <cell r="K324" t="str">
            <v>0341089Z</v>
          </cell>
          <cell r="L324">
            <v>40057</v>
          </cell>
          <cell r="M324">
            <v>3002</v>
          </cell>
          <cell r="N324">
            <v>38718</v>
          </cell>
        </row>
        <row r="325">
          <cell r="A325" t="str">
            <v>08E9206068TOP</v>
          </cell>
          <cell r="B325" t="str">
            <v>COLLE</v>
          </cell>
          <cell r="C325" t="str">
            <v>Pierre</v>
          </cell>
          <cell r="D325">
            <v>38718</v>
          </cell>
          <cell r="E325">
            <v>1</v>
          </cell>
          <cell r="F325" t="str">
            <v>Local</v>
          </cell>
          <cell r="G325">
            <v>40057</v>
          </cell>
          <cell r="H325" t="str">
            <v>MCF HC</v>
          </cell>
          <cell r="I325">
            <v>11</v>
          </cell>
          <cell r="J325" t="str">
            <v>U. Grenoble-I</v>
          </cell>
          <cell r="K325" t="str">
            <v>0381838S</v>
          </cell>
          <cell r="L325">
            <v>40057</v>
          </cell>
          <cell r="M325">
            <v>3013</v>
          </cell>
          <cell r="N325">
            <v>38718</v>
          </cell>
        </row>
        <row r="326">
          <cell r="A326" t="str">
            <v>08E9206193FWF</v>
          </cell>
          <cell r="B326" t="str">
            <v>QUINTON</v>
          </cell>
          <cell r="C326" t="str">
            <v>Philippe</v>
          </cell>
          <cell r="D326">
            <v>38718</v>
          </cell>
          <cell r="E326">
            <v>1</v>
          </cell>
          <cell r="F326" t="str">
            <v>Local</v>
          </cell>
          <cell r="G326">
            <v>40057</v>
          </cell>
          <cell r="H326" t="str">
            <v>PR 1C</v>
          </cell>
          <cell r="I326">
            <v>71</v>
          </cell>
          <cell r="J326" t="str">
            <v>U. Grenoble-III</v>
          </cell>
          <cell r="K326" t="str">
            <v>0381840U</v>
          </cell>
          <cell r="L326">
            <v>40057</v>
          </cell>
          <cell r="M326">
            <v>3002</v>
          </cell>
          <cell r="N326">
            <v>38718</v>
          </cell>
        </row>
        <row r="327">
          <cell r="A327" t="str">
            <v>08E9207853WOX</v>
          </cell>
          <cell r="B327" t="str">
            <v>RASSENDREN</v>
          </cell>
          <cell r="C327" t="str">
            <v>Yves</v>
          </cell>
          <cell r="D327">
            <v>38718</v>
          </cell>
          <cell r="E327">
            <v>1</v>
          </cell>
          <cell r="F327" t="str">
            <v>National</v>
          </cell>
          <cell r="G327">
            <v>40057</v>
          </cell>
          <cell r="H327" t="str">
            <v>MCF HC</v>
          </cell>
          <cell r="I327">
            <v>22</v>
          </cell>
          <cell r="J327" t="str">
            <v>U. Grenoble-II</v>
          </cell>
          <cell r="K327" t="str">
            <v>0381839T</v>
          </cell>
          <cell r="L327">
            <v>40057</v>
          </cell>
          <cell r="M327">
            <v>3013</v>
          </cell>
          <cell r="N327">
            <v>38718</v>
          </cell>
        </row>
        <row r="328">
          <cell r="A328" t="str">
            <v>08E9218170FUI</v>
          </cell>
          <cell r="B328" t="str">
            <v>LAGACHERIE</v>
          </cell>
          <cell r="C328" t="str">
            <v>Odile</v>
          </cell>
          <cell r="D328">
            <v>38718</v>
          </cell>
          <cell r="E328">
            <v>1</v>
          </cell>
          <cell r="F328" t="str">
            <v>Local</v>
          </cell>
          <cell r="G328">
            <v>40057</v>
          </cell>
          <cell r="H328" t="str">
            <v>MCF HC</v>
          </cell>
          <cell r="I328">
            <v>8</v>
          </cell>
          <cell r="J328" t="str">
            <v>U. Grenoble-III</v>
          </cell>
          <cell r="K328" t="str">
            <v>0381840U</v>
          </cell>
          <cell r="L328">
            <v>40057</v>
          </cell>
          <cell r="M328">
            <v>3013</v>
          </cell>
          <cell r="N328">
            <v>38718</v>
          </cell>
        </row>
        <row r="329">
          <cell r="A329" t="str">
            <v>08E9218974HKP</v>
          </cell>
          <cell r="B329" t="str">
            <v>GRANET</v>
          </cell>
          <cell r="C329" t="str">
            <v>Anne Marie</v>
          </cell>
          <cell r="D329">
            <v>38749</v>
          </cell>
          <cell r="E329">
            <v>1</v>
          </cell>
          <cell r="F329" t="str">
            <v>Local</v>
          </cell>
          <cell r="G329">
            <v>40057</v>
          </cell>
          <cell r="H329" t="str">
            <v>PR 1C</v>
          </cell>
          <cell r="I329">
            <v>22</v>
          </cell>
          <cell r="J329" t="str">
            <v>U. Grenoble-II</v>
          </cell>
          <cell r="K329" t="str">
            <v>0381839T</v>
          </cell>
          <cell r="L329">
            <v>40057</v>
          </cell>
          <cell r="M329">
            <v>3002</v>
          </cell>
          <cell r="N329">
            <v>38749</v>
          </cell>
        </row>
        <row r="330">
          <cell r="A330" t="str">
            <v>08E9219470FNI</v>
          </cell>
          <cell r="B330" t="str">
            <v>BACLE</v>
          </cell>
          <cell r="C330" t="str">
            <v>Joelle</v>
          </cell>
          <cell r="D330">
            <v>38718</v>
          </cell>
          <cell r="E330">
            <v>1</v>
          </cell>
          <cell r="F330" t="str">
            <v>Local</v>
          </cell>
          <cell r="G330">
            <v>40057</v>
          </cell>
          <cell r="H330" t="str">
            <v>MCF HC</v>
          </cell>
          <cell r="I330">
            <v>74</v>
          </cell>
          <cell r="J330" t="str">
            <v>U. Grenoble-I (IUFM)</v>
          </cell>
          <cell r="K330" t="str">
            <v>0382955F</v>
          </cell>
          <cell r="L330">
            <v>40057</v>
          </cell>
          <cell r="M330">
            <v>3013</v>
          </cell>
          <cell r="N330">
            <v>38718</v>
          </cell>
        </row>
        <row r="331">
          <cell r="A331" t="str">
            <v>08E9219876FVV</v>
          </cell>
          <cell r="B331" t="str">
            <v>GUERNIER</v>
          </cell>
          <cell r="C331" t="str">
            <v>Marie-Cecile</v>
          </cell>
          <cell r="D331">
            <v>38718</v>
          </cell>
          <cell r="E331">
            <v>1</v>
          </cell>
          <cell r="F331" t="str">
            <v>National</v>
          </cell>
          <cell r="G331">
            <v>40057</v>
          </cell>
          <cell r="H331" t="str">
            <v>MCF HC</v>
          </cell>
          <cell r="I331">
            <v>7</v>
          </cell>
          <cell r="J331" t="str">
            <v>U. Lyon-I (IUFM)</v>
          </cell>
          <cell r="K331" t="str">
            <v>0693480H</v>
          </cell>
          <cell r="L331">
            <v>40057</v>
          </cell>
          <cell r="M331">
            <v>3013</v>
          </cell>
          <cell r="N331">
            <v>38718</v>
          </cell>
        </row>
        <row r="332">
          <cell r="A332" t="str">
            <v>08E9220230DAX</v>
          </cell>
          <cell r="B332" t="str">
            <v>SERVIAN</v>
          </cell>
          <cell r="C332" t="str">
            <v>Claudie</v>
          </cell>
          <cell r="D332">
            <v>38718</v>
          </cell>
          <cell r="E332">
            <v>1</v>
          </cell>
          <cell r="F332" t="str">
            <v>Local</v>
          </cell>
          <cell r="G332">
            <v>40057</v>
          </cell>
          <cell r="H332" t="str">
            <v>MCF HC</v>
          </cell>
          <cell r="I332">
            <v>11</v>
          </cell>
          <cell r="J332" t="str">
            <v>U. Grenoble-III</v>
          </cell>
          <cell r="K332" t="str">
            <v>0381840U</v>
          </cell>
          <cell r="L332">
            <v>40057</v>
          </cell>
          <cell r="M332">
            <v>3013</v>
          </cell>
          <cell r="N332">
            <v>38718</v>
          </cell>
        </row>
        <row r="333">
          <cell r="A333" t="str">
            <v>08E9222017TVS</v>
          </cell>
          <cell r="B333" t="str">
            <v>CARTER</v>
          </cell>
          <cell r="C333" t="str">
            <v>Linda</v>
          </cell>
          <cell r="D333">
            <v>38718</v>
          </cell>
          <cell r="E333">
            <v>1</v>
          </cell>
          <cell r="F333" t="str">
            <v>National</v>
          </cell>
          <cell r="G333">
            <v>40057</v>
          </cell>
          <cell r="H333" t="str">
            <v>MCF HC</v>
          </cell>
          <cell r="I333">
            <v>11</v>
          </cell>
          <cell r="J333" t="str">
            <v>U. Grenoble-III</v>
          </cell>
          <cell r="K333" t="str">
            <v>0381840U</v>
          </cell>
          <cell r="L333">
            <v>40057</v>
          </cell>
          <cell r="M333">
            <v>3013</v>
          </cell>
          <cell r="N333">
            <v>38718</v>
          </cell>
        </row>
        <row r="334">
          <cell r="A334" t="str">
            <v>08E9225277RJP</v>
          </cell>
          <cell r="B334" t="str">
            <v>MOUNET</v>
          </cell>
          <cell r="C334" t="str">
            <v>Jean Pierre</v>
          </cell>
          <cell r="D334">
            <v>38718</v>
          </cell>
          <cell r="E334">
            <v>1</v>
          </cell>
          <cell r="F334" t="str">
            <v>Local</v>
          </cell>
          <cell r="G334">
            <v>40057</v>
          </cell>
          <cell r="H334" t="str">
            <v>MCF HC</v>
          </cell>
          <cell r="I334">
            <v>74</v>
          </cell>
          <cell r="J334" t="str">
            <v>U. Grenoble-I</v>
          </cell>
          <cell r="K334" t="str">
            <v>0381838S</v>
          </cell>
          <cell r="L334">
            <v>40057</v>
          </cell>
          <cell r="M334">
            <v>3013</v>
          </cell>
          <cell r="N334">
            <v>38718</v>
          </cell>
        </row>
        <row r="335">
          <cell r="A335" t="str">
            <v>08E9225313KEG</v>
          </cell>
          <cell r="B335" t="str">
            <v>PAGAND</v>
          </cell>
          <cell r="C335" t="str">
            <v>Bernard</v>
          </cell>
          <cell r="D335">
            <v>38718</v>
          </cell>
          <cell r="E335">
            <v>1</v>
          </cell>
          <cell r="F335" t="str">
            <v>Local</v>
          </cell>
          <cell r="G335">
            <v>40057</v>
          </cell>
          <cell r="H335" t="str">
            <v>MCF HC</v>
          </cell>
          <cell r="I335">
            <v>24</v>
          </cell>
          <cell r="J335" t="str">
            <v>INSA Strasbourg</v>
          </cell>
          <cell r="K335" t="str">
            <v>0670190T</v>
          </cell>
          <cell r="L335">
            <v>40057</v>
          </cell>
          <cell r="M335">
            <v>3013</v>
          </cell>
          <cell r="N335">
            <v>38718</v>
          </cell>
        </row>
        <row r="336">
          <cell r="A336" t="str">
            <v>08E9225365YBF</v>
          </cell>
          <cell r="B336" t="str">
            <v>PUTHOD</v>
          </cell>
          <cell r="C336" t="str">
            <v>Dominique</v>
          </cell>
          <cell r="D336">
            <v>38718</v>
          </cell>
          <cell r="E336">
            <v>1</v>
          </cell>
          <cell r="F336" t="str">
            <v>National</v>
          </cell>
          <cell r="G336">
            <v>40057</v>
          </cell>
          <cell r="H336" t="str">
            <v>MCF HC</v>
          </cell>
          <cell r="I336">
            <v>6</v>
          </cell>
          <cell r="J336" t="str">
            <v>U. ChambＳy (IUT Annecy)</v>
          </cell>
          <cell r="K336" t="str">
            <v>0741133E</v>
          </cell>
          <cell r="L336">
            <v>40057</v>
          </cell>
          <cell r="M336">
            <v>3013</v>
          </cell>
          <cell r="N336">
            <v>38718</v>
          </cell>
        </row>
        <row r="337">
          <cell r="A337" t="str">
            <v>08E9225381SPJ</v>
          </cell>
          <cell r="B337" t="str">
            <v>BACHELET</v>
          </cell>
          <cell r="C337" t="str">
            <v>Catherine</v>
          </cell>
          <cell r="D337">
            <v>38718</v>
          </cell>
          <cell r="E337">
            <v>1</v>
          </cell>
          <cell r="F337" t="str">
            <v>Local</v>
          </cell>
          <cell r="G337">
            <v>40057</v>
          </cell>
          <cell r="H337" t="str">
            <v>MCF HC</v>
          </cell>
          <cell r="I337">
            <v>6</v>
          </cell>
          <cell r="J337" t="str">
            <v>U. ChambＳy</v>
          </cell>
          <cell r="K337" t="str">
            <v>0730858L</v>
          </cell>
          <cell r="L337">
            <v>40057</v>
          </cell>
          <cell r="M337">
            <v>3013</v>
          </cell>
          <cell r="N337">
            <v>38718</v>
          </cell>
        </row>
        <row r="338">
          <cell r="A338" t="str">
            <v>08E9225508YEH</v>
          </cell>
          <cell r="B338" t="str">
            <v>REVEYRON</v>
          </cell>
          <cell r="C338" t="str">
            <v>Monique</v>
          </cell>
          <cell r="D338">
            <v>38718</v>
          </cell>
          <cell r="E338">
            <v>1</v>
          </cell>
          <cell r="F338" t="str">
            <v>National</v>
          </cell>
          <cell r="G338">
            <v>40057</v>
          </cell>
          <cell r="H338" t="str">
            <v>MCF HC</v>
          </cell>
          <cell r="I338">
            <v>6</v>
          </cell>
          <cell r="J338" t="str">
            <v>U. ChambＳy</v>
          </cell>
          <cell r="K338" t="str">
            <v>0730858L</v>
          </cell>
          <cell r="L338">
            <v>40057</v>
          </cell>
          <cell r="M338">
            <v>3013</v>
          </cell>
          <cell r="N338">
            <v>38718</v>
          </cell>
        </row>
        <row r="339">
          <cell r="A339" t="str">
            <v>08E9225827CZM</v>
          </cell>
          <cell r="B339" t="str">
            <v>KLEIN</v>
          </cell>
          <cell r="C339" t="str">
            <v>Catherine</v>
          </cell>
          <cell r="D339">
            <v>38718</v>
          </cell>
          <cell r="E339">
            <v>1</v>
          </cell>
          <cell r="F339" t="str">
            <v>National</v>
          </cell>
          <cell r="G339">
            <v>40057</v>
          </cell>
          <cell r="H339" t="str">
            <v>PR 1C</v>
          </cell>
          <cell r="I339">
            <v>11</v>
          </cell>
          <cell r="J339" t="str">
            <v>U. Grenoble-III</v>
          </cell>
          <cell r="K339" t="str">
            <v>0381840U</v>
          </cell>
          <cell r="L339">
            <v>40057</v>
          </cell>
          <cell r="M339">
            <v>3002</v>
          </cell>
          <cell r="N339">
            <v>38718</v>
          </cell>
        </row>
        <row r="340">
          <cell r="A340" t="str">
            <v>08E9227051NDL</v>
          </cell>
          <cell r="B340" t="str">
            <v>VILA</v>
          </cell>
          <cell r="C340" t="str">
            <v>Juan</v>
          </cell>
          <cell r="D340">
            <v>38718</v>
          </cell>
          <cell r="E340">
            <v>1</v>
          </cell>
          <cell r="F340" t="str">
            <v>Local</v>
          </cell>
          <cell r="G340">
            <v>40057</v>
          </cell>
          <cell r="H340" t="str">
            <v>MCF HC</v>
          </cell>
          <cell r="I340">
            <v>14</v>
          </cell>
          <cell r="J340" t="str">
            <v>U. Grenoble-III</v>
          </cell>
          <cell r="K340" t="str">
            <v>0381840U</v>
          </cell>
          <cell r="L340">
            <v>40057</v>
          </cell>
          <cell r="M340">
            <v>3013</v>
          </cell>
          <cell r="N340">
            <v>38718</v>
          </cell>
        </row>
        <row r="341">
          <cell r="A341" t="str">
            <v>08E9429999TJN</v>
          </cell>
          <cell r="B341" t="str">
            <v>CALVI</v>
          </cell>
          <cell r="C341" t="str">
            <v>Richard</v>
          </cell>
          <cell r="D341">
            <v>38718</v>
          </cell>
          <cell r="E341">
            <v>1</v>
          </cell>
          <cell r="F341" t="str">
            <v>National</v>
          </cell>
          <cell r="G341">
            <v>40057</v>
          </cell>
          <cell r="H341" t="str">
            <v>MCF HC</v>
          </cell>
          <cell r="I341">
            <v>6</v>
          </cell>
          <cell r="J341" t="str">
            <v>U. Grenoble-II</v>
          </cell>
          <cell r="K341" t="str">
            <v>0381839T</v>
          </cell>
          <cell r="L341">
            <v>40057</v>
          </cell>
          <cell r="M341">
            <v>3013</v>
          </cell>
          <cell r="N341">
            <v>38718</v>
          </cell>
        </row>
        <row r="342">
          <cell r="A342" t="str">
            <v>08S0113422WZM</v>
          </cell>
          <cell r="B342" t="str">
            <v>BERNARD</v>
          </cell>
          <cell r="C342" t="str">
            <v>Sebastien</v>
          </cell>
          <cell r="D342">
            <v>38718</v>
          </cell>
          <cell r="E342">
            <v>1</v>
          </cell>
          <cell r="F342" t="str">
            <v>National</v>
          </cell>
          <cell r="G342">
            <v>40057</v>
          </cell>
          <cell r="H342" t="str">
            <v>PR 1C</v>
          </cell>
          <cell r="I342">
            <v>2</v>
          </cell>
          <cell r="J342" t="str">
            <v>U. Grenoble-II</v>
          </cell>
          <cell r="K342" t="str">
            <v>0381839T</v>
          </cell>
          <cell r="L342">
            <v>40057</v>
          </cell>
          <cell r="M342">
            <v>3002</v>
          </cell>
          <cell r="N342">
            <v>38718</v>
          </cell>
        </row>
        <row r="343">
          <cell r="A343" t="str">
            <v>08S9318023GDW</v>
          </cell>
          <cell r="B343" t="str">
            <v>SPINDLER</v>
          </cell>
          <cell r="C343" t="str">
            <v>Jacques</v>
          </cell>
          <cell r="D343">
            <v>38961</v>
          </cell>
          <cell r="E343">
            <v>1</v>
          </cell>
          <cell r="F343" t="str">
            <v>Local</v>
          </cell>
          <cell r="G343">
            <v>40057</v>
          </cell>
          <cell r="H343" t="str">
            <v>PR EX1</v>
          </cell>
          <cell r="I343">
            <v>6</v>
          </cell>
          <cell r="J343" t="str">
            <v>U. Nice</v>
          </cell>
          <cell r="K343" t="str">
            <v>0060931E</v>
          </cell>
          <cell r="L343">
            <v>40057</v>
          </cell>
          <cell r="M343">
            <v>3003</v>
          </cell>
          <cell r="N343">
            <v>38961</v>
          </cell>
        </row>
        <row r="344">
          <cell r="A344" t="str">
            <v>08S9319959OMX</v>
          </cell>
          <cell r="B344" t="str">
            <v>CALVIE</v>
          </cell>
          <cell r="C344" t="str">
            <v>Lucien</v>
          </cell>
          <cell r="D344">
            <v>38718</v>
          </cell>
          <cell r="E344">
            <v>1</v>
          </cell>
          <cell r="F344" t="str">
            <v>National</v>
          </cell>
          <cell r="G344">
            <v>40057</v>
          </cell>
          <cell r="H344" t="str">
            <v>PR EX1</v>
          </cell>
          <cell r="I344">
            <v>12</v>
          </cell>
          <cell r="J344" t="str">
            <v>U. Toulouse-II</v>
          </cell>
          <cell r="K344" t="str">
            <v>0311383K</v>
          </cell>
          <cell r="L344">
            <v>40057</v>
          </cell>
          <cell r="M344">
            <v>3003</v>
          </cell>
          <cell r="N344">
            <v>38718</v>
          </cell>
        </row>
        <row r="345">
          <cell r="A345" t="str">
            <v>08S9320799RDJ</v>
          </cell>
          <cell r="B345" t="str">
            <v>COURTINE</v>
          </cell>
          <cell r="C345" t="str">
            <v>Jean Jacques</v>
          </cell>
          <cell r="D345">
            <v>38718</v>
          </cell>
          <cell r="E345">
            <v>1</v>
          </cell>
          <cell r="F345" t="str">
            <v>Local</v>
          </cell>
          <cell r="G345">
            <v>40057</v>
          </cell>
          <cell r="H345" t="str">
            <v>PR 1C</v>
          </cell>
          <cell r="I345">
            <v>20</v>
          </cell>
          <cell r="J345" t="str">
            <v>U. Paris-III</v>
          </cell>
          <cell r="K345" t="str">
            <v>0751719L</v>
          </cell>
          <cell r="L345">
            <v>40057</v>
          </cell>
          <cell r="M345">
            <v>3002</v>
          </cell>
          <cell r="N345">
            <v>38718</v>
          </cell>
        </row>
        <row r="346">
          <cell r="A346" t="str">
            <v>08S9321702VJR</v>
          </cell>
          <cell r="B346" t="str">
            <v>MAISTRE DU CHAMBON</v>
          </cell>
          <cell r="C346" t="str">
            <v>Patrick</v>
          </cell>
          <cell r="D346">
            <v>38718</v>
          </cell>
          <cell r="E346">
            <v>1</v>
          </cell>
          <cell r="F346" t="str">
            <v>National</v>
          </cell>
          <cell r="G346">
            <v>40057</v>
          </cell>
          <cell r="H346" t="str">
            <v>PR EX1</v>
          </cell>
          <cell r="I346">
            <v>1</v>
          </cell>
          <cell r="J346" t="str">
            <v>U. Grenoble-II</v>
          </cell>
          <cell r="K346" t="str">
            <v>0381839T</v>
          </cell>
          <cell r="L346">
            <v>40057</v>
          </cell>
          <cell r="M346">
            <v>3003</v>
          </cell>
          <cell r="N346">
            <v>38718</v>
          </cell>
        </row>
        <row r="347">
          <cell r="A347" t="str">
            <v>08S9322185ZMP</v>
          </cell>
          <cell r="B347" t="str">
            <v>OBERDORFF</v>
          </cell>
          <cell r="C347" t="str">
            <v>Henri</v>
          </cell>
          <cell r="D347">
            <v>39479</v>
          </cell>
          <cell r="E347">
            <v>1</v>
          </cell>
          <cell r="F347" t="str">
            <v>National</v>
          </cell>
          <cell r="G347">
            <v>40057</v>
          </cell>
          <cell r="H347" t="str">
            <v>PR EX1</v>
          </cell>
          <cell r="I347">
            <v>2</v>
          </cell>
          <cell r="J347" t="str">
            <v>U. Grenoble-II</v>
          </cell>
          <cell r="K347" t="str">
            <v>0381839T</v>
          </cell>
          <cell r="L347">
            <v>40057</v>
          </cell>
          <cell r="M347">
            <v>3003</v>
          </cell>
          <cell r="N347">
            <v>39479</v>
          </cell>
        </row>
        <row r="348">
          <cell r="A348" t="str">
            <v>08S9323932CUT</v>
          </cell>
          <cell r="B348" t="str">
            <v>MEDINA</v>
          </cell>
          <cell r="C348" t="str">
            <v>Jean Yves</v>
          </cell>
          <cell r="D348">
            <v>38718</v>
          </cell>
          <cell r="E348">
            <v>1</v>
          </cell>
          <cell r="F348" t="str">
            <v>Local</v>
          </cell>
          <cell r="G348">
            <v>40057</v>
          </cell>
          <cell r="H348" t="str">
            <v>MCF HC</v>
          </cell>
          <cell r="I348">
            <v>6</v>
          </cell>
          <cell r="J348" t="str">
            <v>U. Grenoble-II (IUT B)</v>
          </cell>
          <cell r="K348" t="str">
            <v>0381775Y</v>
          </cell>
          <cell r="L348">
            <v>40057</v>
          </cell>
          <cell r="M348">
            <v>3013</v>
          </cell>
          <cell r="N348">
            <v>38718</v>
          </cell>
        </row>
        <row r="349">
          <cell r="A349" t="str">
            <v>08S9324225JTR</v>
          </cell>
          <cell r="B349" t="str">
            <v>SCARAFFIOTTI</v>
          </cell>
          <cell r="C349" t="str">
            <v>Jacques</v>
          </cell>
          <cell r="D349">
            <v>38718</v>
          </cell>
          <cell r="E349">
            <v>1</v>
          </cell>
          <cell r="F349" t="str">
            <v>Local</v>
          </cell>
          <cell r="G349">
            <v>40057</v>
          </cell>
          <cell r="H349" t="str">
            <v>MCF HC</v>
          </cell>
          <cell r="I349">
            <v>6</v>
          </cell>
          <cell r="J349" t="str">
            <v>U. ChambＳy (IUT Annecy)</v>
          </cell>
          <cell r="K349" t="str">
            <v>0741133E</v>
          </cell>
          <cell r="L349">
            <v>40057</v>
          </cell>
          <cell r="M349">
            <v>3013</v>
          </cell>
          <cell r="N349">
            <v>38718</v>
          </cell>
        </row>
        <row r="350">
          <cell r="A350" t="str">
            <v>08S9326221BPG</v>
          </cell>
          <cell r="B350" t="str">
            <v>MARENDAZ</v>
          </cell>
          <cell r="C350" t="str">
            <v>Christian</v>
          </cell>
          <cell r="D350">
            <v>38718</v>
          </cell>
          <cell r="E350">
            <v>1</v>
          </cell>
          <cell r="F350" t="str">
            <v>Local</v>
          </cell>
          <cell r="G350">
            <v>40057</v>
          </cell>
          <cell r="H350" t="str">
            <v>PR EX1</v>
          </cell>
          <cell r="I350">
            <v>16</v>
          </cell>
          <cell r="J350" t="str">
            <v>U. Grenoble-II</v>
          </cell>
          <cell r="K350" t="str">
            <v>0381839T</v>
          </cell>
          <cell r="L350">
            <v>40057</v>
          </cell>
          <cell r="M350">
            <v>3003</v>
          </cell>
          <cell r="N350">
            <v>38718</v>
          </cell>
        </row>
        <row r="351">
          <cell r="A351" t="str">
            <v>08S9326587QDW</v>
          </cell>
          <cell r="B351" t="str">
            <v>ANGELIER</v>
          </cell>
          <cell r="C351" t="str">
            <v>Jean Pierre</v>
          </cell>
          <cell r="D351">
            <v>38718</v>
          </cell>
          <cell r="E351">
            <v>1</v>
          </cell>
          <cell r="F351" t="str">
            <v>Local</v>
          </cell>
          <cell r="G351">
            <v>40057</v>
          </cell>
          <cell r="H351" t="str">
            <v>PR 1C</v>
          </cell>
          <cell r="I351">
            <v>5</v>
          </cell>
          <cell r="J351" t="str">
            <v>U. Grenoble-II</v>
          </cell>
          <cell r="K351" t="str">
            <v>0381839T</v>
          </cell>
          <cell r="L351">
            <v>40057</v>
          </cell>
          <cell r="M351">
            <v>3002</v>
          </cell>
          <cell r="N351">
            <v>38718</v>
          </cell>
        </row>
        <row r="352">
          <cell r="A352" t="str">
            <v>08S9327195NWJ</v>
          </cell>
          <cell r="B352" t="str">
            <v>VERGE FRANCESCHI</v>
          </cell>
          <cell r="C352" t="str">
            <v>Michel</v>
          </cell>
          <cell r="D352">
            <v>38718</v>
          </cell>
          <cell r="E352">
            <v>1</v>
          </cell>
          <cell r="F352" t="str">
            <v>National</v>
          </cell>
          <cell r="G352">
            <v>40057</v>
          </cell>
          <cell r="H352" t="str">
            <v>PR EX1</v>
          </cell>
          <cell r="I352">
            <v>22</v>
          </cell>
          <cell r="J352" t="str">
            <v>U. Tours</v>
          </cell>
          <cell r="K352" t="str">
            <v>0370800U</v>
          </cell>
          <cell r="L352">
            <v>40057</v>
          </cell>
          <cell r="M352">
            <v>3003</v>
          </cell>
          <cell r="N352">
            <v>38718</v>
          </cell>
        </row>
        <row r="353">
          <cell r="A353" t="str">
            <v>08S9327196LAD</v>
          </cell>
          <cell r="B353" t="str">
            <v>TILLET</v>
          </cell>
          <cell r="C353" t="str">
            <v>Thierry</v>
          </cell>
          <cell r="D353">
            <v>38718</v>
          </cell>
          <cell r="E353">
            <v>1</v>
          </cell>
          <cell r="F353" t="str">
            <v>National</v>
          </cell>
          <cell r="G353">
            <v>40057</v>
          </cell>
          <cell r="H353" t="str">
            <v>MCF HC</v>
          </cell>
          <cell r="I353">
            <v>20</v>
          </cell>
          <cell r="J353" t="str">
            <v>U. Grenoble-II</v>
          </cell>
          <cell r="K353" t="str">
            <v>0381839T</v>
          </cell>
          <cell r="L353">
            <v>40057</v>
          </cell>
          <cell r="M353">
            <v>3013</v>
          </cell>
          <cell r="N353">
            <v>38718</v>
          </cell>
        </row>
        <row r="354">
          <cell r="A354" t="str">
            <v>08S9328466ONX</v>
          </cell>
          <cell r="B354" t="str">
            <v>BAKRI</v>
          </cell>
          <cell r="C354" t="str">
            <v>Abdelaziz</v>
          </cell>
          <cell r="D354">
            <v>38718</v>
          </cell>
          <cell r="E354">
            <v>1</v>
          </cell>
          <cell r="F354" t="str">
            <v>Local</v>
          </cell>
          <cell r="G354">
            <v>40057</v>
          </cell>
          <cell r="H354" t="str">
            <v>PR 1C</v>
          </cell>
          <cell r="I354">
            <v>85</v>
          </cell>
          <cell r="J354" t="str">
            <v>U. Grenoble-I</v>
          </cell>
          <cell r="K354" t="str">
            <v>0381838S</v>
          </cell>
          <cell r="L354">
            <v>40057</v>
          </cell>
          <cell r="M354">
            <v>3002</v>
          </cell>
          <cell r="N354">
            <v>38718</v>
          </cell>
        </row>
        <row r="355">
          <cell r="A355" t="str">
            <v>08S9328540QBH</v>
          </cell>
          <cell r="B355" t="str">
            <v>DOUMET</v>
          </cell>
          <cell r="C355" t="str">
            <v>Christian</v>
          </cell>
          <cell r="D355">
            <v>38718</v>
          </cell>
          <cell r="E355">
            <v>1</v>
          </cell>
          <cell r="F355" t="str">
            <v>National</v>
          </cell>
          <cell r="G355">
            <v>40057</v>
          </cell>
          <cell r="H355" t="str">
            <v>PR EX1</v>
          </cell>
          <cell r="I355">
            <v>9</v>
          </cell>
          <cell r="J355" t="str">
            <v>U. Paris-VIII</v>
          </cell>
          <cell r="K355" t="str">
            <v>0931827F</v>
          </cell>
          <cell r="L355">
            <v>40057</v>
          </cell>
          <cell r="M355">
            <v>3003</v>
          </cell>
          <cell r="N355">
            <v>38718</v>
          </cell>
        </row>
        <row r="356">
          <cell r="A356" t="str">
            <v>08S9328687ZOT</v>
          </cell>
          <cell r="B356" t="str">
            <v>LAFON</v>
          </cell>
          <cell r="C356" t="str">
            <v>Michel</v>
          </cell>
          <cell r="D356">
            <v>38718</v>
          </cell>
          <cell r="E356">
            <v>1</v>
          </cell>
          <cell r="F356" t="str">
            <v>Local</v>
          </cell>
          <cell r="G356">
            <v>40057</v>
          </cell>
          <cell r="H356" t="str">
            <v>PR EX2</v>
          </cell>
          <cell r="I356">
            <v>14</v>
          </cell>
          <cell r="J356" t="str">
            <v>U. Grenoble-III</v>
          </cell>
          <cell r="K356" t="str">
            <v>0381840U</v>
          </cell>
          <cell r="L356">
            <v>40057</v>
          </cell>
          <cell r="M356">
            <v>3004</v>
          </cell>
          <cell r="N356">
            <v>38718</v>
          </cell>
        </row>
        <row r="357">
          <cell r="A357" t="str">
            <v>08S9330012VWD</v>
          </cell>
          <cell r="B357" t="str">
            <v>DELANNOY</v>
          </cell>
          <cell r="C357" t="str">
            <v>Jean Jacques</v>
          </cell>
          <cell r="D357">
            <v>38718</v>
          </cell>
          <cell r="E357">
            <v>1</v>
          </cell>
          <cell r="F357" t="str">
            <v>Local</v>
          </cell>
          <cell r="G357">
            <v>40057</v>
          </cell>
          <cell r="H357" t="str">
            <v>PR EX1</v>
          </cell>
          <cell r="I357">
            <v>23</v>
          </cell>
          <cell r="J357" t="str">
            <v>U. ChambＳy</v>
          </cell>
          <cell r="K357" t="str">
            <v>0730858L</v>
          </cell>
          <cell r="L357">
            <v>40057</v>
          </cell>
          <cell r="M357">
            <v>3003</v>
          </cell>
          <cell r="N357">
            <v>38718</v>
          </cell>
        </row>
        <row r="358">
          <cell r="A358" t="str">
            <v>08S9330784EZC</v>
          </cell>
          <cell r="B358" t="str">
            <v>TORTONESE</v>
          </cell>
          <cell r="C358" t="str">
            <v>Paolo</v>
          </cell>
          <cell r="D358">
            <v>38961</v>
          </cell>
          <cell r="E358">
            <v>1</v>
          </cell>
          <cell r="F358" t="str">
            <v>National</v>
          </cell>
          <cell r="G358">
            <v>40057</v>
          </cell>
          <cell r="H358" t="str">
            <v>PR 1C</v>
          </cell>
          <cell r="I358">
            <v>9</v>
          </cell>
          <cell r="J358" t="str">
            <v>U. Paris-III</v>
          </cell>
          <cell r="K358" t="str">
            <v>0751719L</v>
          </cell>
          <cell r="L358">
            <v>40057</v>
          </cell>
          <cell r="M358">
            <v>3002</v>
          </cell>
          <cell r="N358">
            <v>38961</v>
          </cell>
        </row>
        <row r="359">
          <cell r="A359" t="str">
            <v>08S9332506DEK</v>
          </cell>
          <cell r="B359" t="str">
            <v>NOUGIER</v>
          </cell>
          <cell r="C359" t="str">
            <v>Vincent</v>
          </cell>
          <cell r="D359">
            <v>38718</v>
          </cell>
          <cell r="E359">
            <v>1</v>
          </cell>
          <cell r="F359" t="str">
            <v>National</v>
          </cell>
          <cell r="G359">
            <v>40057</v>
          </cell>
          <cell r="H359" t="str">
            <v>PR EX1</v>
          </cell>
          <cell r="I359">
            <v>74</v>
          </cell>
          <cell r="J359" t="str">
            <v>U. Grenoble-I</v>
          </cell>
          <cell r="K359" t="str">
            <v>0381838S</v>
          </cell>
          <cell r="L359">
            <v>40057</v>
          </cell>
          <cell r="M359">
            <v>3003</v>
          </cell>
          <cell r="N359">
            <v>38718</v>
          </cell>
        </row>
        <row r="360">
          <cell r="A360" t="str">
            <v>08S9335400UTX</v>
          </cell>
          <cell r="B360" t="str">
            <v>IHL</v>
          </cell>
          <cell r="C360" t="str">
            <v>Olivier</v>
          </cell>
          <cell r="D360">
            <v>38718</v>
          </cell>
          <cell r="E360">
            <v>1</v>
          </cell>
          <cell r="F360" t="str">
            <v>National</v>
          </cell>
          <cell r="G360">
            <v>40057</v>
          </cell>
          <cell r="H360" t="str">
            <v>PR EX1</v>
          </cell>
          <cell r="I360">
            <v>4</v>
          </cell>
          <cell r="J360" t="str">
            <v>IEP Grenoble</v>
          </cell>
          <cell r="K360" t="str">
            <v>0380134P</v>
          </cell>
          <cell r="L360">
            <v>40057</v>
          </cell>
          <cell r="M360">
            <v>3003</v>
          </cell>
          <cell r="N360">
            <v>38718</v>
          </cell>
        </row>
        <row r="361">
          <cell r="A361" t="str">
            <v>08S9342861GTY</v>
          </cell>
          <cell r="B361" t="str">
            <v>VINCENT</v>
          </cell>
          <cell r="C361" t="str">
            <v>Michelle</v>
          </cell>
          <cell r="D361">
            <v>38718</v>
          </cell>
          <cell r="E361">
            <v>1</v>
          </cell>
          <cell r="F361" t="str">
            <v>National</v>
          </cell>
          <cell r="G361">
            <v>40057</v>
          </cell>
          <cell r="H361" t="str">
            <v>PR 1C</v>
          </cell>
          <cell r="I361">
            <v>23</v>
          </cell>
          <cell r="J361" t="str">
            <v>U. Grenoble-I (IUFM)</v>
          </cell>
          <cell r="K361" t="str">
            <v>0382955F</v>
          </cell>
          <cell r="L361">
            <v>40057</v>
          </cell>
          <cell r="M361">
            <v>3002</v>
          </cell>
          <cell r="N361">
            <v>38718</v>
          </cell>
        </row>
        <row r="362">
          <cell r="A362" t="str">
            <v>08S9344918HLV</v>
          </cell>
          <cell r="B362" t="str">
            <v>QUEFFELEC</v>
          </cell>
          <cell r="C362" t="str">
            <v>Lise</v>
          </cell>
          <cell r="D362">
            <v>38718</v>
          </cell>
          <cell r="E362">
            <v>1</v>
          </cell>
          <cell r="F362" t="str">
            <v>Local</v>
          </cell>
          <cell r="G362">
            <v>40057</v>
          </cell>
          <cell r="H362" t="str">
            <v>PR EX1</v>
          </cell>
          <cell r="I362">
            <v>9</v>
          </cell>
          <cell r="J362" t="str">
            <v>U. Grenoble-III</v>
          </cell>
          <cell r="K362" t="str">
            <v>0381840U</v>
          </cell>
          <cell r="L362">
            <v>40057</v>
          </cell>
          <cell r="M362">
            <v>3003</v>
          </cell>
          <cell r="N362">
            <v>38718</v>
          </cell>
        </row>
        <row r="363">
          <cell r="A363" t="str">
            <v>08S9345500IXE</v>
          </cell>
          <cell r="B363" t="str">
            <v>PELLAT</v>
          </cell>
          <cell r="C363" t="str">
            <v>Ghislaine</v>
          </cell>
          <cell r="D363">
            <v>38718</v>
          </cell>
          <cell r="E363">
            <v>1</v>
          </cell>
          <cell r="F363" t="str">
            <v>Local</v>
          </cell>
          <cell r="G363">
            <v>40057</v>
          </cell>
          <cell r="H363" t="str">
            <v>MCF HC</v>
          </cell>
          <cell r="I363">
            <v>6</v>
          </cell>
          <cell r="J363" t="str">
            <v>U. Grenoble-II (IUT B)</v>
          </cell>
          <cell r="K363" t="str">
            <v>0381775Y</v>
          </cell>
          <cell r="L363">
            <v>40057</v>
          </cell>
          <cell r="M363">
            <v>3013</v>
          </cell>
          <cell r="N363">
            <v>38718</v>
          </cell>
        </row>
        <row r="364">
          <cell r="A364" t="str">
            <v>08S9345798MCP</v>
          </cell>
          <cell r="B364" t="str">
            <v>BRESSAND</v>
          </cell>
          <cell r="C364" t="str">
            <v>Florence</v>
          </cell>
          <cell r="D364">
            <v>38718</v>
          </cell>
          <cell r="E364">
            <v>1</v>
          </cell>
          <cell r="F364" t="str">
            <v>Local</v>
          </cell>
          <cell r="G364">
            <v>40057</v>
          </cell>
          <cell r="H364" t="str">
            <v>PR 1C</v>
          </cell>
          <cell r="I364">
            <v>10</v>
          </cell>
          <cell r="J364" t="str">
            <v>U. Grenoble-III</v>
          </cell>
          <cell r="K364" t="str">
            <v>0381840U</v>
          </cell>
          <cell r="L364">
            <v>40057</v>
          </cell>
          <cell r="M364">
            <v>3002</v>
          </cell>
          <cell r="N364">
            <v>38718</v>
          </cell>
        </row>
        <row r="365">
          <cell r="A365" t="str">
            <v>08S9346137DAG</v>
          </cell>
          <cell r="B365" t="str">
            <v>ROUXEL</v>
          </cell>
          <cell r="C365" t="str">
            <v>Sylvie</v>
          </cell>
          <cell r="D365">
            <v>38718</v>
          </cell>
          <cell r="E365">
            <v>1</v>
          </cell>
          <cell r="F365" t="str">
            <v>Local</v>
          </cell>
          <cell r="G365">
            <v>40057</v>
          </cell>
          <cell r="H365" t="str">
            <v>MCF HC</v>
          </cell>
          <cell r="I365">
            <v>1</v>
          </cell>
          <cell r="J365" t="str">
            <v>U. Grenoble-II</v>
          </cell>
          <cell r="K365" t="str">
            <v>0381839T</v>
          </cell>
          <cell r="L365">
            <v>40057</v>
          </cell>
          <cell r="M365">
            <v>3013</v>
          </cell>
          <cell r="N365">
            <v>38718</v>
          </cell>
        </row>
        <row r="366">
          <cell r="A366" t="str">
            <v>08S9349595IDX</v>
          </cell>
          <cell r="B366" t="str">
            <v>NICOLLE</v>
          </cell>
          <cell r="C366" t="str">
            <v>Edwige</v>
          </cell>
          <cell r="D366">
            <v>38718</v>
          </cell>
          <cell r="E366">
            <v>1</v>
          </cell>
          <cell r="F366" t="str">
            <v>National</v>
          </cell>
          <cell r="G366">
            <v>40057</v>
          </cell>
          <cell r="H366" t="str">
            <v>MCF HC</v>
          </cell>
          <cell r="I366">
            <v>86</v>
          </cell>
          <cell r="J366" t="str">
            <v>U. Grenoble-I</v>
          </cell>
          <cell r="K366" t="str">
            <v>0381838S</v>
          </cell>
          <cell r="L366">
            <v>40057</v>
          </cell>
          <cell r="M366">
            <v>3013</v>
          </cell>
          <cell r="N366">
            <v>38718</v>
          </cell>
        </row>
        <row r="367">
          <cell r="A367" t="str">
            <v>08S9400269WYB</v>
          </cell>
          <cell r="B367" t="str">
            <v>GILLARDIN</v>
          </cell>
          <cell r="C367" t="str">
            <v>Michele</v>
          </cell>
          <cell r="D367">
            <v>38718</v>
          </cell>
          <cell r="E367">
            <v>1</v>
          </cell>
          <cell r="F367" t="str">
            <v>Local</v>
          </cell>
          <cell r="G367">
            <v>40057</v>
          </cell>
          <cell r="H367" t="str">
            <v>MCF HC</v>
          </cell>
          <cell r="I367">
            <v>16</v>
          </cell>
          <cell r="J367" t="str">
            <v>U. Grenoble-II</v>
          </cell>
          <cell r="K367" t="str">
            <v>0381839T</v>
          </cell>
          <cell r="L367">
            <v>40057</v>
          </cell>
          <cell r="M367">
            <v>3013</v>
          </cell>
          <cell r="N367">
            <v>38718</v>
          </cell>
        </row>
        <row r="368">
          <cell r="A368" t="str">
            <v>08S9401201QCV</v>
          </cell>
          <cell r="B368" t="str">
            <v>COHET</v>
          </cell>
          <cell r="C368" t="str">
            <v>Frederique</v>
          </cell>
          <cell r="D368">
            <v>38718</v>
          </cell>
          <cell r="E368">
            <v>1</v>
          </cell>
          <cell r="F368" t="str">
            <v>National</v>
          </cell>
          <cell r="G368">
            <v>40057</v>
          </cell>
          <cell r="H368" t="str">
            <v>MCF HC</v>
          </cell>
          <cell r="I368">
            <v>1</v>
          </cell>
          <cell r="J368" t="str">
            <v>U. Grenoble-II</v>
          </cell>
          <cell r="K368" t="str">
            <v>0381839T</v>
          </cell>
          <cell r="L368">
            <v>40057</v>
          </cell>
          <cell r="M368">
            <v>3013</v>
          </cell>
          <cell r="N368">
            <v>38718</v>
          </cell>
        </row>
        <row r="369">
          <cell r="A369" t="str">
            <v>08S9401449HLI</v>
          </cell>
          <cell r="B369" t="str">
            <v>KOLLMANN</v>
          </cell>
          <cell r="C369" t="str">
            <v>Robert</v>
          </cell>
          <cell r="D369">
            <v>39692</v>
          </cell>
          <cell r="E369">
            <v>1</v>
          </cell>
          <cell r="F369" t="str">
            <v>National</v>
          </cell>
          <cell r="G369">
            <v>40057</v>
          </cell>
          <cell r="H369" t="str">
            <v>PR 1C</v>
          </cell>
          <cell r="I369">
            <v>5</v>
          </cell>
          <cell r="J369" t="str">
            <v>U. Paris-XII</v>
          </cell>
          <cell r="K369" t="str">
            <v>0941111X</v>
          </cell>
          <cell r="L369">
            <v>40057</v>
          </cell>
          <cell r="M369">
            <v>3002</v>
          </cell>
          <cell r="N369">
            <v>39692</v>
          </cell>
        </row>
        <row r="370">
          <cell r="A370" t="str">
            <v>08S9502097REY</v>
          </cell>
          <cell r="B370" t="str">
            <v>BOISSIN</v>
          </cell>
          <cell r="C370" t="str">
            <v>Jean Pierre</v>
          </cell>
          <cell r="D370">
            <v>38718</v>
          </cell>
          <cell r="E370">
            <v>1</v>
          </cell>
          <cell r="F370" t="str">
            <v>Local</v>
          </cell>
          <cell r="G370">
            <v>40057</v>
          </cell>
          <cell r="H370" t="str">
            <v>PR 1C</v>
          </cell>
          <cell r="I370">
            <v>6</v>
          </cell>
          <cell r="J370" t="str">
            <v>U. Grenoble-II</v>
          </cell>
          <cell r="K370" t="str">
            <v>0381839T</v>
          </cell>
          <cell r="L370">
            <v>40057</v>
          </cell>
          <cell r="M370">
            <v>3002</v>
          </cell>
          <cell r="N370">
            <v>38718</v>
          </cell>
        </row>
        <row r="371">
          <cell r="A371" t="str">
            <v>08S9503362UKN</v>
          </cell>
          <cell r="B371" t="str">
            <v>BRUNAT</v>
          </cell>
          <cell r="C371" t="str">
            <v>Eric</v>
          </cell>
          <cell r="D371">
            <v>38718</v>
          </cell>
          <cell r="E371">
            <v>1</v>
          </cell>
          <cell r="F371" t="str">
            <v>National</v>
          </cell>
          <cell r="G371">
            <v>40057</v>
          </cell>
          <cell r="H371" t="str">
            <v>MCF HC</v>
          </cell>
          <cell r="I371">
            <v>5</v>
          </cell>
          <cell r="J371" t="str">
            <v>U. ChambＳy</v>
          </cell>
          <cell r="K371" t="str">
            <v>0730858L</v>
          </cell>
          <cell r="L371">
            <v>40057</v>
          </cell>
          <cell r="M371">
            <v>3013</v>
          </cell>
          <cell r="N371">
            <v>38718</v>
          </cell>
        </row>
        <row r="372">
          <cell r="A372" t="str">
            <v>08S9602006EJC</v>
          </cell>
          <cell r="B372" t="str">
            <v>CHANAL</v>
          </cell>
          <cell r="C372" t="str">
            <v>Valerie</v>
          </cell>
          <cell r="D372">
            <v>38718</v>
          </cell>
          <cell r="E372">
            <v>1</v>
          </cell>
          <cell r="F372" t="str">
            <v>National</v>
          </cell>
          <cell r="G372">
            <v>40057</v>
          </cell>
          <cell r="H372" t="str">
            <v>PR 1C</v>
          </cell>
          <cell r="I372">
            <v>6</v>
          </cell>
          <cell r="J372" t="str">
            <v>U. Grenoble-II</v>
          </cell>
          <cell r="K372" t="str">
            <v>0381839T</v>
          </cell>
          <cell r="L372">
            <v>40057</v>
          </cell>
          <cell r="M372">
            <v>3002</v>
          </cell>
          <cell r="N372">
            <v>40057</v>
          </cell>
        </row>
        <row r="373">
          <cell r="A373" t="str">
            <v>08S9602855SDS</v>
          </cell>
          <cell r="B373" t="str">
            <v>PAPA</v>
          </cell>
          <cell r="C373" t="str">
            <v>Francoise</v>
          </cell>
          <cell r="D373">
            <v>38718</v>
          </cell>
          <cell r="E373">
            <v>1</v>
          </cell>
          <cell r="F373" t="str">
            <v>Local</v>
          </cell>
          <cell r="G373">
            <v>40057</v>
          </cell>
          <cell r="H373" t="str">
            <v>MCF HC</v>
          </cell>
          <cell r="I373">
            <v>71</v>
          </cell>
          <cell r="J373" t="str">
            <v>U. Grenoble-III</v>
          </cell>
          <cell r="K373" t="str">
            <v>0381840U</v>
          </cell>
          <cell r="L373">
            <v>40057</v>
          </cell>
          <cell r="M373">
            <v>3013</v>
          </cell>
          <cell r="N373">
            <v>38718</v>
          </cell>
        </row>
        <row r="374">
          <cell r="A374" t="str">
            <v>08S9803098UVT</v>
          </cell>
          <cell r="B374" t="str">
            <v>DECOUT</v>
          </cell>
          <cell r="C374" t="str">
            <v>Jean-Luc</v>
          </cell>
          <cell r="D374">
            <v>38718</v>
          </cell>
          <cell r="E374">
            <v>1</v>
          </cell>
          <cell r="F374" t="str">
            <v>National</v>
          </cell>
          <cell r="G374">
            <v>40057</v>
          </cell>
          <cell r="H374" t="str">
            <v>PR EX1</v>
          </cell>
          <cell r="I374">
            <v>85</v>
          </cell>
          <cell r="J374" t="str">
            <v>U. Grenoble-I</v>
          </cell>
          <cell r="K374" t="str">
            <v>0381838S</v>
          </cell>
          <cell r="L374">
            <v>40057</v>
          </cell>
          <cell r="M374">
            <v>3003</v>
          </cell>
          <cell r="N374">
            <v>38718</v>
          </cell>
        </row>
        <row r="375">
          <cell r="A375" t="str">
            <v>09E9209586XVD</v>
          </cell>
          <cell r="B375" t="str">
            <v>BONNET</v>
          </cell>
          <cell r="C375" t="str">
            <v>Eric</v>
          </cell>
          <cell r="D375">
            <v>40057</v>
          </cell>
          <cell r="E375">
            <v>1</v>
          </cell>
          <cell r="F375" t="str">
            <v>National</v>
          </cell>
          <cell r="G375">
            <v>40057</v>
          </cell>
          <cell r="H375" t="str">
            <v>PR 1C</v>
          </cell>
          <cell r="I375">
            <v>18</v>
          </cell>
          <cell r="J375" t="str">
            <v>U. Paris-VIII</v>
          </cell>
          <cell r="K375" t="str">
            <v>0931827F</v>
          </cell>
          <cell r="L375">
            <v>40057</v>
          </cell>
          <cell r="M375">
            <v>3002</v>
          </cell>
          <cell r="N375">
            <v>40057</v>
          </cell>
        </row>
        <row r="376">
          <cell r="A376" t="str">
            <v>09E9210198RVV</v>
          </cell>
          <cell r="B376" t="str">
            <v>DUTEIL</v>
          </cell>
          <cell r="C376" t="str">
            <v>Jean Pierre</v>
          </cell>
          <cell r="D376">
            <v>38718</v>
          </cell>
          <cell r="E376">
            <v>1</v>
          </cell>
          <cell r="F376" t="str">
            <v>National</v>
          </cell>
          <cell r="G376">
            <v>40057</v>
          </cell>
          <cell r="H376" t="str">
            <v>PR 1C</v>
          </cell>
          <cell r="I376">
            <v>22</v>
          </cell>
          <cell r="J376" t="str">
            <v>U. Paris-VIII</v>
          </cell>
          <cell r="K376" t="str">
            <v>0931827F</v>
          </cell>
          <cell r="L376">
            <v>40057</v>
          </cell>
          <cell r="M376">
            <v>3002</v>
          </cell>
          <cell r="N376">
            <v>38718</v>
          </cell>
        </row>
        <row r="377">
          <cell r="A377" t="str">
            <v>09E9210463LHR</v>
          </cell>
          <cell r="B377" t="str">
            <v>SAMAIN</v>
          </cell>
          <cell r="C377" t="str">
            <v>Didier</v>
          </cell>
          <cell r="D377">
            <v>38718</v>
          </cell>
          <cell r="E377">
            <v>1</v>
          </cell>
          <cell r="F377" t="str">
            <v>National</v>
          </cell>
          <cell r="G377">
            <v>40057</v>
          </cell>
          <cell r="H377" t="str">
            <v>MCF HC</v>
          </cell>
          <cell r="I377">
            <v>7</v>
          </cell>
          <cell r="J377" t="str">
            <v>U. Paris-VII</v>
          </cell>
          <cell r="K377" t="str">
            <v>0751723R</v>
          </cell>
          <cell r="L377">
            <v>40057</v>
          </cell>
          <cell r="M377">
            <v>3013</v>
          </cell>
          <cell r="N377">
            <v>38718</v>
          </cell>
        </row>
        <row r="378">
          <cell r="A378" t="str">
            <v>09E9211200IOW</v>
          </cell>
          <cell r="B378" t="str">
            <v>HEROGUEL</v>
          </cell>
          <cell r="C378" t="str">
            <v>Armand</v>
          </cell>
          <cell r="D378">
            <v>38718</v>
          </cell>
          <cell r="E378">
            <v>1</v>
          </cell>
          <cell r="F378" t="str">
            <v>Local</v>
          </cell>
          <cell r="G378">
            <v>40057</v>
          </cell>
          <cell r="H378" t="str">
            <v>MCF HC</v>
          </cell>
          <cell r="I378">
            <v>12</v>
          </cell>
          <cell r="J378" t="str">
            <v>U. Lille-III</v>
          </cell>
          <cell r="K378" t="str">
            <v>0593561A</v>
          </cell>
          <cell r="L378">
            <v>40057</v>
          </cell>
          <cell r="M378">
            <v>3013</v>
          </cell>
          <cell r="N378">
            <v>38718</v>
          </cell>
        </row>
        <row r="379">
          <cell r="A379" t="str">
            <v>09E9213148JMM</v>
          </cell>
          <cell r="B379" t="str">
            <v>ROUDAUT</v>
          </cell>
          <cell r="C379" t="str">
            <v>Emmanuel</v>
          </cell>
          <cell r="D379">
            <v>38961</v>
          </cell>
          <cell r="E379">
            <v>1</v>
          </cell>
          <cell r="F379" t="str">
            <v>National</v>
          </cell>
          <cell r="G379">
            <v>40057</v>
          </cell>
          <cell r="H379" t="str">
            <v>MCF HC</v>
          </cell>
          <cell r="I379">
            <v>11</v>
          </cell>
          <cell r="J379" t="str">
            <v>IEP Lille</v>
          </cell>
          <cell r="K379" t="str">
            <v>0595876S</v>
          </cell>
          <cell r="L379">
            <v>40057</v>
          </cell>
          <cell r="M379">
            <v>3013</v>
          </cell>
          <cell r="N379">
            <v>38961</v>
          </cell>
        </row>
        <row r="380">
          <cell r="A380" t="str">
            <v>09E9213522BSW</v>
          </cell>
          <cell r="B380" t="str">
            <v>HOLVOET</v>
          </cell>
          <cell r="C380" t="str">
            <v>Patrice</v>
          </cell>
          <cell r="D380">
            <v>38718</v>
          </cell>
          <cell r="E380">
            <v>1</v>
          </cell>
          <cell r="F380" t="str">
            <v>Local</v>
          </cell>
          <cell r="G380">
            <v>40057</v>
          </cell>
          <cell r="H380" t="str">
            <v>MCF HC</v>
          </cell>
          <cell r="I380">
            <v>74</v>
          </cell>
          <cell r="J380" t="str">
            <v>U. Lille-II</v>
          </cell>
          <cell r="K380" t="str">
            <v>0593560Z</v>
          </cell>
          <cell r="L380">
            <v>40057</v>
          </cell>
          <cell r="M380">
            <v>3013</v>
          </cell>
          <cell r="N380">
            <v>38718</v>
          </cell>
        </row>
        <row r="381">
          <cell r="A381" t="str">
            <v>09E9213869DLL</v>
          </cell>
          <cell r="B381" t="str">
            <v>DESMARS</v>
          </cell>
          <cell r="C381" t="str">
            <v>Bernard</v>
          </cell>
          <cell r="D381">
            <v>38718</v>
          </cell>
          <cell r="E381">
            <v>1</v>
          </cell>
          <cell r="F381" t="str">
            <v>Local</v>
          </cell>
          <cell r="G381">
            <v>40057</v>
          </cell>
          <cell r="H381" t="str">
            <v>MCF HC</v>
          </cell>
          <cell r="I381">
            <v>22</v>
          </cell>
          <cell r="J381" t="str">
            <v>U. Metz</v>
          </cell>
          <cell r="K381" t="str">
            <v>0572081C</v>
          </cell>
          <cell r="L381">
            <v>40057</v>
          </cell>
          <cell r="M381">
            <v>3013</v>
          </cell>
          <cell r="N381">
            <v>38718</v>
          </cell>
        </row>
        <row r="382">
          <cell r="A382" t="str">
            <v>09E9214389EBY</v>
          </cell>
          <cell r="B382" t="str">
            <v>JOLLET</v>
          </cell>
          <cell r="C382" t="str">
            <v>Etienne</v>
          </cell>
          <cell r="D382">
            <v>38718</v>
          </cell>
          <cell r="E382">
            <v>1</v>
          </cell>
          <cell r="F382" t="str">
            <v>National</v>
          </cell>
          <cell r="G382">
            <v>40057</v>
          </cell>
          <cell r="H382" t="str">
            <v>PR 1C</v>
          </cell>
          <cell r="I382">
            <v>22</v>
          </cell>
          <cell r="J382" t="str">
            <v>U. Paris-X</v>
          </cell>
          <cell r="K382" t="str">
            <v>0921204J</v>
          </cell>
          <cell r="L382">
            <v>40057</v>
          </cell>
          <cell r="M382">
            <v>3002</v>
          </cell>
          <cell r="N382">
            <v>38718</v>
          </cell>
        </row>
        <row r="383">
          <cell r="A383" t="str">
            <v>09E9222990AWB</v>
          </cell>
          <cell r="B383" t="str">
            <v>FOURNIER</v>
          </cell>
          <cell r="C383" t="str">
            <v>Monique</v>
          </cell>
          <cell r="D383">
            <v>38718</v>
          </cell>
          <cell r="E383">
            <v>1</v>
          </cell>
          <cell r="F383" t="str">
            <v>National</v>
          </cell>
          <cell r="G383">
            <v>40057</v>
          </cell>
          <cell r="H383" t="str">
            <v>MCF HC</v>
          </cell>
          <cell r="I383">
            <v>14</v>
          </cell>
          <cell r="J383" t="str">
            <v>U. Cergy-Pontoise</v>
          </cell>
          <cell r="K383" t="str">
            <v>0951793H</v>
          </cell>
          <cell r="L383">
            <v>40057</v>
          </cell>
          <cell r="M383">
            <v>3013</v>
          </cell>
          <cell r="N383">
            <v>38718</v>
          </cell>
        </row>
        <row r="384">
          <cell r="A384" t="str">
            <v>09E9225872WQS</v>
          </cell>
          <cell r="B384" t="str">
            <v>MANGEOT</v>
          </cell>
          <cell r="C384" t="str">
            <v>Michele</v>
          </cell>
          <cell r="D384">
            <v>38718</v>
          </cell>
          <cell r="E384">
            <v>1</v>
          </cell>
          <cell r="F384" t="str">
            <v>National</v>
          </cell>
          <cell r="G384">
            <v>40057</v>
          </cell>
          <cell r="H384" t="str">
            <v>PR 1C</v>
          </cell>
          <cell r="I384">
            <v>71</v>
          </cell>
          <cell r="J384" t="str">
            <v>U. Lille-III</v>
          </cell>
          <cell r="K384" t="str">
            <v>0593561A</v>
          </cell>
          <cell r="L384">
            <v>40057</v>
          </cell>
          <cell r="M384">
            <v>3002</v>
          </cell>
          <cell r="N384">
            <v>38718</v>
          </cell>
        </row>
        <row r="385">
          <cell r="A385" t="str">
            <v>09E9227653USG</v>
          </cell>
          <cell r="B385" t="str">
            <v>DEFRANCE</v>
          </cell>
          <cell r="C385" t="str">
            <v>Anne</v>
          </cell>
          <cell r="D385">
            <v>38718</v>
          </cell>
          <cell r="E385">
            <v>1</v>
          </cell>
          <cell r="F385" t="str">
            <v>National</v>
          </cell>
          <cell r="G385">
            <v>40057</v>
          </cell>
          <cell r="H385" t="str">
            <v>MCF HC</v>
          </cell>
          <cell r="I385">
            <v>9</v>
          </cell>
          <cell r="J385" t="str">
            <v>U. Bordeaux-III</v>
          </cell>
          <cell r="K385" t="str">
            <v>0331766R</v>
          </cell>
          <cell r="L385">
            <v>40057</v>
          </cell>
          <cell r="M385">
            <v>3013</v>
          </cell>
          <cell r="N385">
            <v>38718</v>
          </cell>
        </row>
        <row r="386">
          <cell r="A386" t="str">
            <v>09E9227862TRP</v>
          </cell>
          <cell r="B386" t="str">
            <v>LEROUSSEAU</v>
          </cell>
          <cell r="C386" t="str">
            <v>Andree</v>
          </cell>
          <cell r="D386">
            <v>38718</v>
          </cell>
          <cell r="E386">
            <v>1</v>
          </cell>
          <cell r="F386" t="str">
            <v>Local</v>
          </cell>
          <cell r="G386">
            <v>40057</v>
          </cell>
          <cell r="H386" t="str">
            <v>MCF HC</v>
          </cell>
          <cell r="I386">
            <v>12</v>
          </cell>
          <cell r="J386" t="str">
            <v>U. Lille-III</v>
          </cell>
          <cell r="K386" t="str">
            <v>0593561A</v>
          </cell>
          <cell r="L386">
            <v>40057</v>
          </cell>
          <cell r="M386">
            <v>3013</v>
          </cell>
          <cell r="N386">
            <v>38718</v>
          </cell>
        </row>
        <row r="387">
          <cell r="A387" t="str">
            <v>09E9228715VZK</v>
          </cell>
          <cell r="B387" t="str">
            <v>BOBLET</v>
          </cell>
          <cell r="C387" t="str">
            <v>Marie Helene</v>
          </cell>
          <cell r="D387">
            <v>38718</v>
          </cell>
          <cell r="E387">
            <v>1</v>
          </cell>
          <cell r="F387" t="str">
            <v>National</v>
          </cell>
          <cell r="G387">
            <v>40057</v>
          </cell>
          <cell r="H387" t="str">
            <v>MCF HC</v>
          </cell>
          <cell r="I387">
            <v>9</v>
          </cell>
          <cell r="J387" t="str">
            <v>U. Paris-III</v>
          </cell>
          <cell r="K387" t="str">
            <v>0751719L</v>
          </cell>
          <cell r="L387">
            <v>40057</v>
          </cell>
          <cell r="M387">
            <v>3013</v>
          </cell>
          <cell r="N387">
            <v>38718</v>
          </cell>
        </row>
        <row r="388">
          <cell r="A388" t="str">
            <v>09E9230698NMM</v>
          </cell>
          <cell r="B388" t="str">
            <v>DONABEDIAN</v>
          </cell>
          <cell r="C388" t="str">
            <v>Anaid Diane</v>
          </cell>
          <cell r="D388">
            <v>38718</v>
          </cell>
          <cell r="E388">
            <v>1</v>
          </cell>
          <cell r="F388" t="str">
            <v>Local</v>
          </cell>
          <cell r="G388">
            <v>40057</v>
          </cell>
          <cell r="H388" t="str">
            <v>PR 1C</v>
          </cell>
          <cell r="I388">
            <v>7</v>
          </cell>
          <cell r="J388" t="str">
            <v>INALCO Paris</v>
          </cell>
          <cell r="K388" t="str">
            <v>0753488J</v>
          </cell>
          <cell r="L388">
            <v>40057</v>
          </cell>
          <cell r="M388">
            <v>3002</v>
          </cell>
          <cell r="N388">
            <v>38718</v>
          </cell>
        </row>
        <row r="389">
          <cell r="A389" t="str">
            <v>09E9233805JOQ</v>
          </cell>
          <cell r="B389" t="str">
            <v>BEAUREPAIRE</v>
          </cell>
          <cell r="C389" t="str">
            <v>Pierre-Yves</v>
          </cell>
          <cell r="D389">
            <v>38718</v>
          </cell>
          <cell r="E389">
            <v>1</v>
          </cell>
          <cell r="F389" t="str">
            <v>Local</v>
          </cell>
          <cell r="G389">
            <v>40057</v>
          </cell>
          <cell r="H389" t="str">
            <v>PR 1C</v>
          </cell>
          <cell r="I389">
            <v>22</v>
          </cell>
          <cell r="J389" t="str">
            <v>U. Nice</v>
          </cell>
          <cell r="K389" t="str">
            <v>0060931E</v>
          </cell>
          <cell r="L389">
            <v>40057</v>
          </cell>
          <cell r="M389">
            <v>3002</v>
          </cell>
          <cell r="N389">
            <v>38718</v>
          </cell>
        </row>
        <row r="390">
          <cell r="A390" t="str">
            <v>09S0113552BVO</v>
          </cell>
          <cell r="B390" t="str">
            <v>GATTI</v>
          </cell>
          <cell r="C390" t="str">
            <v>Donatella</v>
          </cell>
          <cell r="D390">
            <v>38961</v>
          </cell>
          <cell r="E390">
            <v>1</v>
          </cell>
          <cell r="F390" t="str">
            <v>Local</v>
          </cell>
          <cell r="G390">
            <v>40057</v>
          </cell>
          <cell r="H390" t="str">
            <v>PR 1C</v>
          </cell>
          <cell r="I390">
            <v>5</v>
          </cell>
          <cell r="J390" t="str">
            <v>U. Paris-XIII</v>
          </cell>
          <cell r="K390" t="str">
            <v>0931238R</v>
          </cell>
          <cell r="L390">
            <v>40057</v>
          </cell>
          <cell r="M390">
            <v>3002</v>
          </cell>
          <cell r="N390">
            <v>38961</v>
          </cell>
        </row>
        <row r="391">
          <cell r="A391" t="str">
            <v>09S0216800STE</v>
          </cell>
          <cell r="B391" t="str">
            <v>DEPREZ</v>
          </cell>
          <cell r="C391" t="str">
            <v>Benoit</v>
          </cell>
          <cell r="D391">
            <v>38718</v>
          </cell>
          <cell r="E391">
            <v>1</v>
          </cell>
          <cell r="F391" t="str">
            <v>Local</v>
          </cell>
          <cell r="G391">
            <v>40057</v>
          </cell>
          <cell r="H391" t="str">
            <v>PR 1C</v>
          </cell>
          <cell r="I391">
            <v>85</v>
          </cell>
          <cell r="J391" t="str">
            <v>U. Lille-II</v>
          </cell>
          <cell r="K391" t="str">
            <v>0593560Z</v>
          </cell>
          <cell r="L391">
            <v>40057</v>
          </cell>
          <cell r="M391">
            <v>3002</v>
          </cell>
          <cell r="N391">
            <v>38718</v>
          </cell>
        </row>
        <row r="392">
          <cell r="A392" t="str">
            <v>09S0216802ZSV</v>
          </cell>
          <cell r="B392" t="str">
            <v>PILLEBOUE</v>
          </cell>
          <cell r="C392" t="str">
            <v>Patricia</v>
          </cell>
          <cell r="D392">
            <v>38718</v>
          </cell>
          <cell r="E392">
            <v>1</v>
          </cell>
          <cell r="F392" t="str">
            <v>National</v>
          </cell>
          <cell r="G392">
            <v>40057</v>
          </cell>
          <cell r="H392" t="str">
            <v>PR 1C</v>
          </cell>
          <cell r="I392">
            <v>85</v>
          </cell>
          <cell r="J392" t="str">
            <v>U. Lille-II</v>
          </cell>
          <cell r="K392" t="str">
            <v>0593560Z</v>
          </cell>
          <cell r="L392">
            <v>40057</v>
          </cell>
          <cell r="M392">
            <v>3002</v>
          </cell>
          <cell r="N392">
            <v>38718</v>
          </cell>
        </row>
        <row r="393">
          <cell r="A393" t="str">
            <v>09S0317733XYP</v>
          </cell>
          <cell r="B393" t="str">
            <v>DEVAUCHELLE</v>
          </cell>
          <cell r="C393" t="str">
            <v>Didier</v>
          </cell>
          <cell r="D393">
            <v>38718</v>
          </cell>
          <cell r="E393">
            <v>1</v>
          </cell>
          <cell r="F393" t="str">
            <v>Local</v>
          </cell>
          <cell r="G393">
            <v>40057</v>
          </cell>
          <cell r="H393" t="str">
            <v>PR 1C</v>
          </cell>
          <cell r="I393">
            <v>21</v>
          </cell>
          <cell r="J393" t="str">
            <v>U. Lille-III</v>
          </cell>
          <cell r="K393" t="str">
            <v>0593561A</v>
          </cell>
          <cell r="L393">
            <v>40057</v>
          </cell>
          <cell r="M393">
            <v>3002</v>
          </cell>
          <cell r="N393">
            <v>38718</v>
          </cell>
        </row>
        <row r="394">
          <cell r="A394" t="str">
            <v>09S0423208GDW</v>
          </cell>
          <cell r="B394" t="str">
            <v>SIEPMANN</v>
          </cell>
          <cell r="C394" t="str">
            <v>Juergen</v>
          </cell>
          <cell r="D394">
            <v>38718</v>
          </cell>
          <cell r="E394">
            <v>1</v>
          </cell>
          <cell r="F394" t="str">
            <v>National</v>
          </cell>
          <cell r="G394">
            <v>40057</v>
          </cell>
          <cell r="H394" t="str">
            <v>PR 1C</v>
          </cell>
          <cell r="I394">
            <v>85</v>
          </cell>
          <cell r="J394" t="str">
            <v>U. Lille-II</v>
          </cell>
          <cell r="K394" t="str">
            <v>0593560Z</v>
          </cell>
          <cell r="L394">
            <v>40057</v>
          </cell>
          <cell r="M394">
            <v>3002</v>
          </cell>
          <cell r="N394">
            <v>38718</v>
          </cell>
        </row>
        <row r="395">
          <cell r="A395" t="str">
            <v>09S9319448OPW</v>
          </cell>
          <cell r="B395" t="str">
            <v>DELMAS</v>
          </cell>
          <cell r="C395" t="str">
            <v>Bernard</v>
          </cell>
          <cell r="D395">
            <v>38718</v>
          </cell>
          <cell r="E395">
            <v>1</v>
          </cell>
          <cell r="F395" t="str">
            <v>Local</v>
          </cell>
          <cell r="G395">
            <v>40057</v>
          </cell>
          <cell r="H395" t="str">
            <v>MCF HC</v>
          </cell>
          <cell r="I395">
            <v>5</v>
          </cell>
          <cell r="J395" t="str">
            <v>U. Lille-I</v>
          </cell>
          <cell r="K395" t="str">
            <v>0593559Y</v>
          </cell>
          <cell r="L395">
            <v>40057</v>
          </cell>
          <cell r="M395">
            <v>3013</v>
          </cell>
          <cell r="N395">
            <v>38718</v>
          </cell>
        </row>
        <row r="396">
          <cell r="A396" t="str">
            <v>09S9319949BAD</v>
          </cell>
          <cell r="B396" t="str">
            <v>PORTINE</v>
          </cell>
          <cell r="C396" t="str">
            <v>Henri</v>
          </cell>
          <cell r="D396">
            <v>38718</v>
          </cell>
          <cell r="E396">
            <v>1</v>
          </cell>
          <cell r="F396" t="str">
            <v>Local</v>
          </cell>
          <cell r="G396">
            <v>40057</v>
          </cell>
          <cell r="H396" t="str">
            <v>PR EX1</v>
          </cell>
          <cell r="I396">
            <v>7</v>
          </cell>
          <cell r="J396" t="str">
            <v>U. Bordeaux-III</v>
          </cell>
          <cell r="K396" t="str">
            <v>0331766R</v>
          </cell>
          <cell r="L396">
            <v>40057</v>
          </cell>
          <cell r="M396">
            <v>3003</v>
          </cell>
          <cell r="N396">
            <v>38718</v>
          </cell>
        </row>
        <row r="397">
          <cell r="A397" t="str">
            <v>09S9320787VDJ</v>
          </cell>
          <cell r="B397" t="str">
            <v>GOUAZE</v>
          </cell>
          <cell r="C397" t="str">
            <v>Serge</v>
          </cell>
          <cell r="D397">
            <v>38718</v>
          </cell>
          <cell r="E397">
            <v>1</v>
          </cell>
          <cell r="F397" t="str">
            <v>National</v>
          </cell>
          <cell r="G397">
            <v>40057</v>
          </cell>
          <cell r="H397" t="str">
            <v>PR 1C</v>
          </cell>
          <cell r="I397">
            <v>12</v>
          </cell>
          <cell r="J397" t="str">
            <v>U. Valenciennes</v>
          </cell>
          <cell r="K397" t="str">
            <v>0593279U</v>
          </cell>
          <cell r="L397">
            <v>40057</v>
          </cell>
          <cell r="M397">
            <v>3002</v>
          </cell>
          <cell r="N397">
            <v>38718</v>
          </cell>
        </row>
        <row r="398">
          <cell r="A398" t="str">
            <v>09S9322025VRO</v>
          </cell>
          <cell r="B398" t="str">
            <v>LHERMITTE</v>
          </cell>
          <cell r="C398" t="str">
            <v>Michel</v>
          </cell>
          <cell r="D398">
            <v>38718</v>
          </cell>
          <cell r="E398">
            <v>1</v>
          </cell>
          <cell r="F398" t="str">
            <v>Local</v>
          </cell>
          <cell r="G398">
            <v>40057</v>
          </cell>
          <cell r="H398" t="str">
            <v>PR EX1</v>
          </cell>
          <cell r="I398">
            <v>86</v>
          </cell>
          <cell r="J398" t="str">
            <v>U. Lille-II</v>
          </cell>
          <cell r="K398" t="str">
            <v>0593560Z</v>
          </cell>
          <cell r="L398">
            <v>40057</v>
          </cell>
          <cell r="M398">
            <v>3003</v>
          </cell>
          <cell r="N398">
            <v>38718</v>
          </cell>
        </row>
        <row r="399">
          <cell r="A399" t="str">
            <v>09S9323062ZNE</v>
          </cell>
          <cell r="B399" t="str">
            <v>MARCOU</v>
          </cell>
          <cell r="C399" t="str">
            <v>Gerard</v>
          </cell>
          <cell r="D399">
            <v>38718</v>
          </cell>
          <cell r="E399">
            <v>1</v>
          </cell>
          <cell r="F399" t="str">
            <v>Local</v>
          </cell>
          <cell r="G399">
            <v>40057</v>
          </cell>
          <cell r="H399" t="str">
            <v>PR EX2</v>
          </cell>
          <cell r="I399">
            <v>2</v>
          </cell>
          <cell r="J399" t="str">
            <v>U. Paris-I</v>
          </cell>
          <cell r="K399" t="str">
            <v>0751717J</v>
          </cell>
          <cell r="L399">
            <v>40057</v>
          </cell>
          <cell r="M399">
            <v>3004</v>
          </cell>
          <cell r="N399">
            <v>38718</v>
          </cell>
        </row>
        <row r="400">
          <cell r="A400" t="str">
            <v>09S9323997TUH</v>
          </cell>
          <cell r="B400" t="str">
            <v>DEREMBLE</v>
          </cell>
          <cell r="C400" t="str">
            <v>Jean Paul</v>
          </cell>
          <cell r="D400">
            <v>38718</v>
          </cell>
          <cell r="E400">
            <v>1</v>
          </cell>
          <cell r="F400" t="str">
            <v>National</v>
          </cell>
          <cell r="G400">
            <v>40057</v>
          </cell>
          <cell r="H400" t="str">
            <v>MCF HC</v>
          </cell>
          <cell r="I400">
            <v>21</v>
          </cell>
          <cell r="J400" t="str">
            <v>U. Lille-III</v>
          </cell>
          <cell r="K400" t="str">
            <v>0593561A</v>
          </cell>
          <cell r="L400">
            <v>40057</v>
          </cell>
          <cell r="M400">
            <v>3013</v>
          </cell>
          <cell r="N400">
            <v>38718</v>
          </cell>
        </row>
        <row r="401">
          <cell r="A401" t="str">
            <v>09S9324212ULG</v>
          </cell>
          <cell r="B401" t="str">
            <v>DUPAS</v>
          </cell>
          <cell r="C401" t="str">
            <v>Jean Claude</v>
          </cell>
          <cell r="D401">
            <v>38718</v>
          </cell>
          <cell r="E401">
            <v>1</v>
          </cell>
          <cell r="F401" t="str">
            <v>Spécifique</v>
          </cell>
          <cell r="G401">
            <v>40057</v>
          </cell>
          <cell r="H401" t="str">
            <v>PR EX2</v>
          </cell>
          <cell r="I401">
            <v>11</v>
          </cell>
          <cell r="J401" t="str">
            <v>U. Lille-III</v>
          </cell>
          <cell r="K401" t="str">
            <v>0593561A</v>
          </cell>
          <cell r="L401">
            <v>40057</v>
          </cell>
          <cell r="M401">
            <v>3004</v>
          </cell>
          <cell r="N401">
            <v>38718</v>
          </cell>
        </row>
        <row r="402">
          <cell r="A402" t="str">
            <v>09S9324919WKB</v>
          </cell>
          <cell r="B402" t="str">
            <v>MARTINEZ DORRONSORO</v>
          </cell>
          <cell r="C402" t="str">
            <v>Jesus</v>
          </cell>
          <cell r="D402">
            <v>38718</v>
          </cell>
          <cell r="E402">
            <v>1</v>
          </cell>
          <cell r="F402" t="str">
            <v>Local</v>
          </cell>
          <cell r="G402">
            <v>40057</v>
          </cell>
          <cell r="H402" t="str">
            <v>MCF HC</v>
          </cell>
          <cell r="I402">
            <v>14</v>
          </cell>
          <cell r="J402" t="str">
            <v>U. Paris-I</v>
          </cell>
          <cell r="K402" t="str">
            <v>0751717J</v>
          </cell>
          <cell r="L402">
            <v>40057</v>
          </cell>
          <cell r="M402">
            <v>3013</v>
          </cell>
          <cell r="N402">
            <v>38718</v>
          </cell>
        </row>
        <row r="403">
          <cell r="A403" t="str">
            <v>09S9324928VOP</v>
          </cell>
          <cell r="B403" t="str">
            <v>LEFEBVRE</v>
          </cell>
          <cell r="C403" t="str">
            <v>Jean Luc</v>
          </cell>
          <cell r="D403">
            <v>38718</v>
          </cell>
          <cell r="E403">
            <v>1</v>
          </cell>
          <cell r="F403" t="str">
            <v>National</v>
          </cell>
          <cell r="G403">
            <v>40057</v>
          </cell>
          <cell r="H403" t="str">
            <v>MCF HC</v>
          </cell>
          <cell r="I403">
            <v>3</v>
          </cell>
          <cell r="J403" t="str">
            <v>U. Lille-II</v>
          </cell>
          <cell r="K403" t="str">
            <v>0593560Z</v>
          </cell>
          <cell r="L403">
            <v>40057</v>
          </cell>
          <cell r="M403">
            <v>3013</v>
          </cell>
          <cell r="N403">
            <v>38718</v>
          </cell>
        </row>
        <row r="404">
          <cell r="A404" t="str">
            <v>09S9325799QBE</v>
          </cell>
          <cell r="B404" t="str">
            <v>DORVILLE</v>
          </cell>
          <cell r="C404" t="str">
            <v>Christian</v>
          </cell>
          <cell r="D404">
            <v>38718</v>
          </cell>
          <cell r="E404">
            <v>1</v>
          </cell>
          <cell r="F404" t="str">
            <v>Local</v>
          </cell>
          <cell r="G404">
            <v>40057</v>
          </cell>
          <cell r="H404" t="str">
            <v>MCF HC</v>
          </cell>
          <cell r="I404">
            <v>74</v>
          </cell>
          <cell r="J404" t="str">
            <v>U. Lille-II</v>
          </cell>
          <cell r="K404" t="str">
            <v>0593560Z</v>
          </cell>
          <cell r="L404">
            <v>40057</v>
          </cell>
          <cell r="M404">
            <v>3013</v>
          </cell>
          <cell r="N404">
            <v>38718</v>
          </cell>
        </row>
        <row r="405">
          <cell r="A405" t="str">
            <v>09S9326825PRE</v>
          </cell>
          <cell r="B405" t="str">
            <v>YANA</v>
          </cell>
          <cell r="C405" t="str">
            <v>Pierre</v>
          </cell>
          <cell r="D405">
            <v>38718</v>
          </cell>
          <cell r="E405">
            <v>1</v>
          </cell>
          <cell r="F405" t="str">
            <v>Local</v>
          </cell>
          <cell r="G405">
            <v>40057</v>
          </cell>
          <cell r="H405" t="str">
            <v>MCF HC</v>
          </cell>
          <cell r="I405">
            <v>9</v>
          </cell>
          <cell r="J405" t="str">
            <v>U. Lille-I</v>
          </cell>
          <cell r="K405" t="str">
            <v>0593559Y</v>
          </cell>
          <cell r="L405">
            <v>40057</v>
          </cell>
          <cell r="M405">
            <v>3013</v>
          </cell>
          <cell r="N405">
            <v>38718</v>
          </cell>
        </row>
        <row r="406">
          <cell r="A406" t="str">
            <v>09S9327527SPC</v>
          </cell>
          <cell r="B406" t="str">
            <v>HERBIN</v>
          </cell>
          <cell r="C406" t="str">
            <v>Jean Charles</v>
          </cell>
          <cell r="D406">
            <v>38718</v>
          </cell>
          <cell r="E406">
            <v>1</v>
          </cell>
          <cell r="F406" t="str">
            <v>Local</v>
          </cell>
          <cell r="G406">
            <v>40057</v>
          </cell>
          <cell r="H406" t="str">
            <v>PR EX1</v>
          </cell>
          <cell r="I406">
            <v>9</v>
          </cell>
          <cell r="J406" t="str">
            <v>U. Valenciennes</v>
          </cell>
          <cell r="K406" t="str">
            <v>0593279U</v>
          </cell>
          <cell r="L406">
            <v>40057</v>
          </cell>
          <cell r="M406">
            <v>3003</v>
          </cell>
          <cell r="N406">
            <v>38718</v>
          </cell>
        </row>
        <row r="407">
          <cell r="A407" t="str">
            <v>09S9327748WLD</v>
          </cell>
          <cell r="B407" t="str">
            <v>LASCOMBE</v>
          </cell>
          <cell r="C407" t="str">
            <v>Michel</v>
          </cell>
          <cell r="D407">
            <v>38718</v>
          </cell>
          <cell r="E407">
            <v>1</v>
          </cell>
          <cell r="F407" t="str">
            <v>National</v>
          </cell>
          <cell r="G407">
            <v>40057</v>
          </cell>
          <cell r="H407" t="str">
            <v>PR EX1</v>
          </cell>
          <cell r="I407">
            <v>2</v>
          </cell>
          <cell r="J407" t="str">
            <v>IEP Lille</v>
          </cell>
          <cell r="K407" t="str">
            <v>0595876S</v>
          </cell>
          <cell r="L407">
            <v>40057</v>
          </cell>
          <cell r="M407">
            <v>3003</v>
          </cell>
          <cell r="N407">
            <v>38718</v>
          </cell>
        </row>
        <row r="408">
          <cell r="A408" t="str">
            <v>09S9327912DMK</v>
          </cell>
          <cell r="B408" t="str">
            <v>RAYNAUD</v>
          </cell>
          <cell r="C408" t="str">
            <v>Philippe</v>
          </cell>
          <cell r="D408">
            <v>38718</v>
          </cell>
          <cell r="E408">
            <v>1</v>
          </cell>
          <cell r="F408" t="str">
            <v>Local</v>
          </cell>
          <cell r="G408">
            <v>40057</v>
          </cell>
          <cell r="H408" t="str">
            <v>PR EX1</v>
          </cell>
          <cell r="I408">
            <v>4</v>
          </cell>
          <cell r="J408" t="str">
            <v>U. Paris-II</v>
          </cell>
          <cell r="K408" t="str">
            <v>0751718K</v>
          </cell>
          <cell r="L408">
            <v>40057</v>
          </cell>
          <cell r="M408">
            <v>3003</v>
          </cell>
          <cell r="N408">
            <v>38718</v>
          </cell>
        </row>
        <row r="409">
          <cell r="A409" t="str">
            <v>09S9327937VGP</v>
          </cell>
          <cell r="B409" t="str">
            <v>JUDIC</v>
          </cell>
          <cell r="C409" t="str">
            <v>Bruno</v>
          </cell>
          <cell r="D409">
            <v>38718</v>
          </cell>
          <cell r="E409">
            <v>1</v>
          </cell>
          <cell r="F409" t="str">
            <v>National</v>
          </cell>
          <cell r="G409">
            <v>40057</v>
          </cell>
          <cell r="H409" t="str">
            <v>PR 1C</v>
          </cell>
          <cell r="I409">
            <v>21</v>
          </cell>
          <cell r="J409" t="str">
            <v>U. Tours</v>
          </cell>
          <cell r="K409" t="str">
            <v>0370800U</v>
          </cell>
          <cell r="L409">
            <v>40057</v>
          </cell>
          <cell r="M409">
            <v>3002</v>
          </cell>
          <cell r="N409">
            <v>38718</v>
          </cell>
        </row>
        <row r="410">
          <cell r="A410" t="str">
            <v>09S9328192NMD</v>
          </cell>
          <cell r="B410" t="str">
            <v>BARBIER</v>
          </cell>
          <cell r="C410" t="str">
            <v>Jacques</v>
          </cell>
          <cell r="D410">
            <v>38718</v>
          </cell>
          <cell r="E410">
            <v>1</v>
          </cell>
          <cell r="F410" t="str">
            <v>National</v>
          </cell>
          <cell r="G410">
            <v>40057</v>
          </cell>
          <cell r="H410" t="str">
            <v>PR 1C</v>
          </cell>
          <cell r="I410">
            <v>22</v>
          </cell>
          <cell r="J410" t="str">
            <v>U. Tours</v>
          </cell>
          <cell r="K410" t="str">
            <v>0370800U</v>
          </cell>
          <cell r="L410">
            <v>40057</v>
          </cell>
          <cell r="M410">
            <v>3002</v>
          </cell>
          <cell r="N410">
            <v>38718</v>
          </cell>
        </row>
        <row r="411">
          <cell r="A411" t="str">
            <v>09S9328282QNA</v>
          </cell>
          <cell r="B411" t="str">
            <v>DANVERS</v>
          </cell>
          <cell r="C411" t="str">
            <v>Francis</v>
          </cell>
          <cell r="D411">
            <v>38718</v>
          </cell>
          <cell r="E411">
            <v>1</v>
          </cell>
          <cell r="F411" t="str">
            <v>Local</v>
          </cell>
          <cell r="G411">
            <v>40057</v>
          </cell>
          <cell r="H411" t="str">
            <v>PR 1C</v>
          </cell>
          <cell r="I411">
            <v>70</v>
          </cell>
          <cell r="J411" t="str">
            <v>U. Lille-III</v>
          </cell>
          <cell r="K411" t="str">
            <v>0593561A</v>
          </cell>
          <cell r="L411">
            <v>40057</v>
          </cell>
          <cell r="M411">
            <v>3002</v>
          </cell>
          <cell r="N411">
            <v>38718</v>
          </cell>
        </row>
        <row r="412">
          <cell r="A412" t="str">
            <v>09S9328763VOB</v>
          </cell>
          <cell r="B412" t="str">
            <v>HANNA</v>
          </cell>
          <cell r="C412" t="str">
            <v>Joseph</v>
          </cell>
          <cell r="D412">
            <v>38718</v>
          </cell>
          <cell r="E412">
            <v>1</v>
          </cell>
          <cell r="F412" t="str">
            <v>Local</v>
          </cell>
          <cell r="G412">
            <v>40057</v>
          </cell>
          <cell r="H412" t="str">
            <v>MCF HC</v>
          </cell>
          <cell r="I412">
            <v>5</v>
          </cell>
          <cell r="J412" t="str">
            <v>U. Valenciennes</v>
          </cell>
          <cell r="K412" t="str">
            <v>0593279U</v>
          </cell>
          <cell r="L412">
            <v>40057</v>
          </cell>
          <cell r="M412">
            <v>3013</v>
          </cell>
          <cell r="N412">
            <v>38718</v>
          </cell>
        </row>
        <row r="413">
          <cell r="A413" t="str">
            <v>09S9329084VUH</v>
          </cell>
          <cell r="B413" t="str">
            <v>FERREOL</v>
          </cell>
          <cell r="C413" t="str">
            <v>Gilles</v>
          </cell>
          <cell r="D413">
            <v>38961</v>
          </cell>
          <cell r="E413">
            <v>1</v>
          </cell>
          <cell r="F413" t="str">
            <v>National</v>
          </cell>
          <cell r="G413">
            <v>40057</v>
          </cell>
          <cell r="H413" t="str">
            <v>PR EX1</v>
          </cell>
          <cell r="I413">
            <v>19</v>
          </cell>
          <cell r="J413" t="str">
            <v>U. Besan㎜n</v>
          </cell>
          <cell r="K413" t="str">
            <v>0251215K</v>
          </cell>
          <cell r="L413">
            <v>40057</v>
          </cell>
          <cell r="M413">
            <v>3003</v>
          </cell>
          <cell r="N413">
            <v>38961</v>
          </cell>
        </row>
        <row r="414">
          <cell r="A414" t="str">
            <v>09S9329144FQH</v>
          </cell>
          <cell r="B414" t="str">
            <v>PARIS</v>
          </cell>
          <cell r="C414" t="str">
            <v>Didier</v>
          </cell>
          <cell r="D414">
            <v>38718</v>
          </cell>
          <cell r="E414">
            <v>1</v>
          </cell>
          <cell r="F414" t="str">
            <v>Local</v>
          </cell>
          <cell r="G414">
            <v>40057</v>
          </cell>
          <cell r="H414" t="str">
            <v>PR EX1</v>
          </cell>
          <cell r="I414">
            <v>24</v>
          </cell>
          <cell r="J414" t="str">
            <v>U. Lille-I</v>
          </cell>
          <cell r="K414" t="str">
            <v>0593559Y</v>
          </cell>
          <cell r="L414">
            <v>40057</v>
          </cell>
          <cell r="M414">
            <v>3003</v>
          </cell>
          <cell r="N414">
            <v>38718</v>
          </cell>
        </row>
        <row r="415">
          <cell r="A415" t="str">
            <v>09S9329847UGM</v>
          </cell>
          <cell r="B415" t="str">
            <v>COURTECUISSE</v>
          </cell>
          <cell r="C415" t="str">
            <v>Regis</v>
          </cell>
          <cell r="D415">
            <v>38718</v>
          </cell>
          <cell r="E415">
            <v>1</v>
          </cell>
          <cell r="F415" t="str">
            <v>National</v>
          </cell>
          <cell r="G415">
            <v>40057</v>
          </cell>
          <cell r="H415" t="str">
            <v>PR 1C</v>
          </cell>
          <cell r="I415">
            <v>87</v>
          </cell>
          <cell r="J415" t="str">
            <v>U. Lille-II</v>
          </cell>
          <cell r="K415" t="str">
            <v>0593560Z</v>
          </cell>
          <cell r="L415">
            <v>40057</v>
          </cell>
          <cell r="M415">
            <v>3002</v>
          </cell>
          <cell r="N415">
            <v>38718</v>
          </cell>
        </row>
        <row r="416">
          <cell r="A416" t="str">
            <v>09S9330782LYE</v>
          </cell>
          <cell r="B416" t="str">
            <v>ANTOINE</v>
          </cell>
          <cell r="C416" t="str">
            <v>Fabrice</v>
          </cell>
          <cell r="D416">
            <v>38718</v>
          </cell>
          <cell r="E416">
            <v>1</v>
          </cell>
          <cell r="F416" t="str">
            <v>Local</v>
          </cell>
          <cell r="G416">
            <v>40057</v>
          </cell>
          <cell r="H416" t="str">
            <v>PR 1C</v>
          </cell>
          <cell r="I416">
            <v>11</v>
          </cell>
          <cell r="J416" t="str">
            <v>U. Lille-III</v>
          </cell>
          <cell r="K416" t="str">
            <v>0593561A</v>
          </cell>
          <cell r="L416">
            <v>40057</v>
          </cell>
          <cell r="M416">
            <v>3002</v>
          </cell>
          <cell r="N416">
            <v>38718</v>
          </cell>
        </row>
        <row r="417">
          <cell r="A417" t="str">
            <v>09S9331021OTM</v>
          </cell>
          <cell r="B417" t="str">
            <v>CHAVATTE</v>
          </cell>
          <cell r="C417" t="str">
            <v>Philippe</v>
          </cell>
          <cell r="D417">
            <v>38718</v>
          </cell>
          <cell r="E417">
            <v>1</v>
          </cell>
          <cell r="F417" t="str">
            <v>Local</v>
          </cell>
          <cell r="G417">
            <v>40057</v>
          </cell>
          <cell r="H417" t="str">
            <v>PR 1C</v>
          </cell>
          <cell r="I417">
            <v>86</v>
          </cell>
          <cell r="J417" t="str">
            <v>U. Lille-II</v>
          </cell>
          <cell r="K417" t="str">
            <v>0593560Z</v>
          </cell>
          <cell r="L417">
            <v>40057</v>
          </cell>
          <cell r="M417">
            <v>3002</v>
          </cell>
          <cell r="N417">
            <v>38718</v>
          </cell>
        </row>
        <row r="418">
          <cell r="A418" t="str">
            <v>09S9332246TEA</v>
          </cell>
          <cell r="B418" t="str">
            <v>DOKOU</v>
          </cell>
          <cell r="C418" t="str">
            <v>Kokou</v>
          </cell>
          <cell r="D418">
            <v>38718</v>
          </cell>
          <cell r="E418">
            <v>1</v>
          </cell>
          <cell r="F418" t="str">
            <v>Local</v>
          </cell>
          <cell r="G418">
            <v>40057</v>
          </cell>
          <cell r="H418" t="str">
            <v>MCF HC</v>
          </cell>
          <cell r="I418">
            <v>6</v>
          </cell>
          <cell r="J418" t="str">
            <v>U. Littoral (IUT Saint-Omer-Dunkerque)</v>
          </cell>
          <cell r="K418" t="str">
            <v>0624062D</v>
          </cell>
          <cell r="L418">
            <v>40057</v>
          </cell>
          <cell r="M418">
            <v>3013</v>
          </cell>
          <cell r="N418">
            <v>38718</v>
          </cell>
        </row>
        <row r="419">
          <cell r="A419" t="str">
            <v>09S9332707LQL</v>
          </cell>
          <cell r="B419" t="str">
            <v>UZUNIDIS</v>
          </cell>
          <cell r="C419" t="str">
            <v>Dimitrios</v>
          </cell>
          <cell r="D419">
            <v>38718</v>
          </cell>
          <cell r="E419">
            <v>1</v>
          </cell>
          <cell r="F419" t="str">
            <v>National</v>
          </cell>
          <cell r="G419">
            <v>40057</v>
          </cell>
          <cell r="H419" t="str">
            <v>MCF HC</v>
          </cell>
          <cell r="I419">
            <v>5</v>
          </cell>
          <cell r="J419" t="str">
            <v>U. Littoral</v>
          </cell>
          <cell r="K419" t="str">
            <v>0595964M</v>
          </cell>
          <cell r="L419">
            <v>40057</v>
          </cell>
          <cell r="M419">
            <v>3013</v>
          </cell>
          <cell r="N419">
            <v>38718</v>
          </cell>
        </row>
        <row r="420">
          <cell r="A420" t="str">
            <v>09S9333990CHU</v>
          </cell>
          <cell r="B420" t="str">
            <v>VANDENDRIESSCHE</v>
          </cell>
          <cell r="C420" t="str">
            <v>Xavier</v>
          </cell>
          <cell r="D420">
            <v>38718</v>
          </cell>
          <cell r="E420">
            <v>1</v>
          </cell>
          <cell r="F420" t="str">
            <v>Local</v>
          </cell>
          <cell r="G420">
            <v>40057</v>
          </cell>
          <cell r="H420" t="str">
            <v>PR EX1</v>
          </cell>
          <cell r="I420">
            <v>2</v>
          </cell>
          <cell r="J420" t="str">
            <v>U. Lille-II</v>
          </cell>
          <cell r="K420" t="str">
            <v>0593560Z</v>
          </cell>
          <cell r="L420">
            <v>40057</v>
          </cell>
          <cell r="M420">
            <v>3003</v>
          </cell>
          <cell r="N420">
            <v>38718</v>
          </cell>
        </row>
        <row r="421">
          <cell r="A421" t="str">
            <v>09S9341345ATO</v>
          </cell>
          <cell r="B421" t="str">
            <v>LE JAN</v>
          </cell>
          <cell r="C421" t="str">
            <v>Regine</v>
          </cell>
          <cell r="D421">
            <v>38718</v>
          </cell>
          <cell r="E421">
            <v>1</v>
          </cell>
          <cell r="F421" t="str">
            <v>National</v>
          </cell>
          <cell r="G421">
            <v>40057</v>
          </cell>
          <cell r="H421" t="str">
            <v>PR EX2</v>
          </cell>
          <cell r="I421">
            <v>21</v>
          </cell>
          <cell r="J421" t="str">
            <v>U. Paris-I</v>
          </cell>
          <cell r="K421" t="str">
            <v>0751717J</v>
          </cell>
          <cell r="L421">
            <v>40057</v>
          </cell>
          <cell r="M421">
            <v>3004</v>
          </cell>
          <cell r="N421">
            <v>38718</v>
          </cell>
        </row>
        <row r="422">
          <cell r="A422" t="str">
            <v>09S9342647VMH</v>
          </cell>
          <cell r="B422" t="str">
            <v>DUPONT</v>
          </cell>
          <cell r="C422" t="str">
            <v>Monique</v>
          </cell>
          <cell r="D422">
            <v>38718</v>
          </cell>
          <cell r="E422">
            <v>1</v>
          </cell>
          <cell r="F422" t="str">
            <v>National</v>
          </cell>
          <cell r="G422">
            <v>40057</v>
          </cell>
          <cell r="H422" t="str">
            <v>PR EX2</v>
          </cell>
          <cell r="I422">
            <v>87</v>
          </cell>
          <cell r="J422" t="str">
            <v>U. Lille-II</v>
          </cell>
          <cell r="K422" t="str">
            <v>0593560Z</v>
          </cell>
          <cell r="L422">
            <v>40057</v>
          </cell>
          <cell r="M422">
            <v>3004</v>
          </cell>
          <cell r="N422">
            <v>38718</v>
          </cell>
        </row>
        <row r="423">
          <cell r="A423" t="str">
            <v>09S9343908SGQ</v>
          </cell>
          <cell r="B423" t="str">
            <v>ESCUDERO</v>
          </cell>
          <cell r="C423" t="str">
            <v>Lucrecia</v>
          </cell>
          <cell r="D423">
            <v>38718</v>
          </cell>
          <cell r="E423">
            <v>1</v>
          </cell>
          <cell r="F423" t="str">
            <v>National</v>
          </cell>
          <cell r="G423">
            <v>40057</v>
          </cell>
          <cell r="H423" t="str">
            <v>MCF HC</v>
          </cell>
          <cell r="I423">
            <v>71</v>
          </cell>
          <cell r="J423" t="str">
            <v>U. Lille-III (IUT B)</v>
          </cell>
          <cell r="K423" t="str">
            <v>0594366A</v>
          </cell>
          <cell r="L423">
            <v>40057</v>
          </cell>
          <cell r="M423">
            <v>3013</v>
          </cell>
          <cell r="N423">
            <v>38718</v>
          </cell>
        </row>
        <row r="424">
          <cell r="A424" t="str">
            <v>09S9344012BOD</v>
          </cell>
          <cell r="B424" t="str">
            <v>NAPOLI</v>
          </cell>
          <cell r="C424" t="str">
            <v>Joelle</v>
          </cell>
          <cell r="D424">
            <v>38718</v>
          </cell>
          <cell r="E424">
            <v>1</v>
          </cell>
          <cell r="F424" t="str">
            <v>Local</v>
          </cell>
          <cell r="G424">
            <v>40057</v>
          </cell>
          <cell r="H424" t="str">
            <v>PR 1C</v>
          </cell>
          <cell r="I424">
            <v>21</v>
          </cell>
          <cell r="J424" t="str">
            <v>U. Littoral</v>
          </cell>
          <cell r="K424" t="str">
            <v>0595964M</v>
          </cell>
          <cell r="L424">
            <v>40057</v>
          </cell>
          <cell r="M424">
            <v>3002</v>
          </cell>
          <cell r="N424">
            <v>38718</v>
          </cell>
        </row>
        <row r="425">
          <cell r="A425" t="str">
            <v>09S9344619CED</v>
          </cell>
          <cell r="B425" t="str">
            <v>MONTREUIL</v>
          </cell>
          <cell r="C425" t="str">
            <v>Michele</v>
          </cell>
          <cell r="D425">
            <v>38718</v>
          </cell>
          <cell r="E425">
            <v>1</v>
          </cell>
          <cell r="F425" t="str">
            <v>National</v>
          </cell>
          <cell r="G425">
            <v>40057</v>
          </cell>
          <cell r="H425" t="str">
            <v>PR 1C</v>
          </cell>
          <cell r="I425">
            <v>16</v>
          </cell>
          <cell r="J425" t="str">
            <v>U. Paris-VIII</v>
          </cell>
          <cell r="K425" t="str">
            <v>0931827F</v>
          </cell>
          <cell r="L425">
            <v>40057</v>
          </cell>
          <cell r="M425">
            <v>3002</v>
          </cell>
          <cell r="N425">
            <v>38718</v>
          </cell>
        </row>
        <row r="426">
          <cell r="A426" t="str">
            <v>09S9344973TRL</v>
          </cell>
          <cell r="B426" t="str">
            <v>CAULLIER</v>
          </cell>
          <cell r="C426" t="str">
            <v>Joelle</v>
          </cell>
          <cell r="D426">
            <v>38718</v>
          </cell>
          <cell r="E426">
            <v>1</v>
          </cell>
          <cell r="F426" t="str">
            <v>Local</v>
          </cell>
          <cell r="G426">
            <v>40057</v>
          </cell>
          <cell r="H426" t="str">
            <v>PR EX1</v>
          </cell>
          <cell r="I426">
            <v>18</v>
          </cell>
          <cell r="J426" t="str">
            <v>U. Lille-III</v>
          </cell>
          <cell r="K426" t="str">
            <v>0593561A</v>
          </cell>
          <cell r="L426">
            <v>40057</v>
          </cell>
          <cell r="M426">
            <v>3003</v>
          </cell>
          <cell r="N426">
            <v>38718</v>
          </cell>
        </row>
        <row r="427">
          <cell r="A427" t="str">
            <v>09S9345051CFD</v>
          </cell>
          <cell r="B427" t="str">
            <v>LOMBARD</v>
          </cell>
          <cell r="C427" t="str">
            <v>Francoise</v>
          </cell>
          <cell r="D427">
            <v>38718</v>
          </cell>
          <cell r="E427">
            <v>1</v>
          </cell>
          <cell r="F427" t="str">
            <v>National</v>
          </cell>
          <cell r="G427">
            <v>40057</v>
          </cell>
          <cell r="H427" t="str">
            <v>MCF HC</v>
          </cell>
          <cell r="I427">
            <v>1</v>
          </cell>
          <cell r="J427" t="str">
            <v>U. Lille-II</v>
          </cell>
          <cell r="K427" t="str">
            <v>0593560Z</v>
          </cell>
          <cell r="L427">
            <v>40057</v>
          </cell>
          <cell r="M427">
            <v>3013</v>
          </cell>
          <cell r="N427">
            <v>38718</v>
          </cell>
        </row>
        <row r="428">
          <cell r="A428" t="str">
            <v>09S9345363ZST</v>
          </cell>
          <cell r="B428" t="str">
            <v>HABIB</v>
          </cell>
          <cell r="C428" t="str">
            <v>Claude</v>
          </cell>
          <cell r="D428">
            <v>40057</v>
          </cell>
          <cell r="E428">
            <v>1</v>
          </cell>
          <cell r="F428" t="str">
            <v>National</v>
          </cell>
          <cell r="G428">
            <v>40057</v>
          </cell>
          <cell r="H428" t="str">
            <v>PR 1C</v>
          </cell>
          <cell r="I428">
            <v>9</v>
          </cell>
          <cell r="J428" t="str">
            <v>U. Paris-III</v>
          </cell>
          <cell r="K428" t="str">
            <v>0751719L</v>
          </cell>
          <cell r="L428">
            <v>40057</v>
          </cell>
          <cell r="M428">
            <v>3002</v>
          </cell>
          <cell r="N428">
            <v>40057</v>
          </cell>
        </row>
        <row r="429">
          <cell r="A429" t="str">
            <v>09S9345456VWU</v>
          </cell>
          <cell r="B429" t="str">
            <v>DECHARNE</v>
          </cell>
          <cell r="C429" t="str">
            <v>Marie Noelle</v>
          </cell>
          <cell r="D429">
            <v>38718</v>
          </cell>
          <cell r="E429">
            <v>1</v>
          </cell>
          <cell r="F429" t="str">
            <v>Local</v>
          </cell>
          <cell r="G429">
            <v>40057</v>
          </cell>
          <cell r="H429" t="str">
            <v>MCF HC</v>
          </cell>
          <cell r="I429">
            <v>19</v>
          </cell>
          <cell r="J429" t="str">
            <v>U. Lille-III</v>
          </cell>
          <cell r="K429" t="str">
            <v>0593561A</v>
          </cell>
          <cell r="L429">
            <v>40057</v>
          </cell>
          <cell r="M429">
            <v>3013</v>
          </cell>
          <cell r="N429">
            <v>38718</v>
          </cell>
        </row>
        <row r="430">
          <cell r="A430" t="str">
            <v>09S9345462SFU</v>
          </cell>
          <cell r="B430" t="str">
            <v>ANCEAUX</v>
          </cell>
          <cell r="C430" t="str">
            <v>Francoise</v>
          </cell>
          <cell r="D430">
            <v>38718</v>
          </cell>
          <cell r="E430">
            <v>1</v>
          </cell>
          <cell r="F430" t="str">
            <v>National</v>
          </cell>
          <cell r="G430">
            <v>40057</v>
          </cell>
          <cell r="H430" t="str">
            <v>MCF HC</v>
          </cell>
          <cell r="I430">
            <v>16</v>
          </cell>
          <cell r="J430" t="str">
            <v>U. Valenciennes</v>
          </cell>
          <cell r="K430" t="str">
            <v>0593279U</v>
          </cell>
          <cell r="L430">
            <v>40057</v>
          </cell>
          <cell r="M430">
            <v>3013</v>
          </cell>
          <cell r="N430">
            <v>38718</v>
          </cell>
        </row>
        <row r="431">
          <cell r="A431" t="str">
            <v>09S9345607ZKT</v>
          </cell>
          <cell r="B431" t="str">
            <v>GRANDJEAN</v>
          </cell>
          <cell r="C431" t="str">
            <v>Catherine</v>
          </cell>
          <cell r="D431">
            <v>38718</v>
          </cell>
          <cell r="E431">
            <v>1</v>
          </cell>
          <cell r="F431" t="str">
            <v>National</v>
          </cell>
          <cell r="G431">
            <v>40057</v>
          </cell>
          <cell r="H431" t="str">
            <v>PR 1C</v>
          </cell>
          <cell r="I431">
            <v>21</v>
          </cell>
          <cell r="J431" t="str">
            <v>U. Tours</v>
          </cell>
          <cell r="K431" t="str">
            <v>0370800U</v>
          </cell>
          <cell r="L431">
            <v>40057</v>
          </cell>
          <cell r="M431">
            <v>3002</v>
          </cell>
          <cell r="N431">
            <v>38718</v>
          </cell>
        </row>
        <row r="432">
          <cell r="A432" t="str">
            <v>09S9347045PCH</v>
          </cell>
          <cell r="B432" t="str">
            <v>BOTTIAU</v>
          </cell>
          <cell r="C432" t="str">
            <v>Annie</v>
          </cell>
          <cell r="D432">
            <v>38718</v>
          </cell>
          <cell r="E432">
            <v>1</v>
          </cell>
          <cell r="F432" t="str">
            <v>National</v>
          </cell>
          <cell r="G432">
            <v>40057</v>
          </cell>
          <cell r="H432" t="str">
            <v>MCF HC</v>
          </cell>
          <cell r="I432">
            <v>1</v>
          </cell>
          <cell r="J432" t="str">
            <v>U. Lille-II</v>
          </cell>
          <cell r="K432" t="str">
            <v>0593560Z</v>
          </cell>
          <cell r="L432">
            <v>40057</v>
          </cell>
          <cell r="M432">
            <v>3013</v>
          </cell>
          <cell r="N432">
            <v>38718</v>
          </cell>
        </row>
        <row r="433">
          <cell r="A433" t="str">
            <v>09S9347218QDC</v>
          </cell>
          <cell r="B433" t="str">
            <v>BONNOTTE</v>
          </cell>
          <cell r="C433" t="str">
            <v>Isabelle</v>
          </cell>
          <cell r="D433">
            <v>38718</v>
          </cell>
          <cell r="E433">
            <v>1</v>
          </cell>
          <cell r="F433" t="str">
            <v>Local</v>
          </cell>
          <cell r="G433">
            <v>40057</v>
          </cell>
          <cell r="H433" t="str">
            <v>MCF HC</v>
          </cell>
          <cell r="I433">
            <v>16</v>
          </cell>
          <cell r="J433" t="str">
            <v>U. Lille-III</v>
          </cell>
          <cell r="K433" t="str">
            <v>0593561A</v>
          </cell>
          <cell r="L433">
            <v>40057</v>
          </cell>
          <cell r="M433">
            <v>3013</v>
          </cell>
          <cell r="N433">
            <v>38718</v>
          </cell>
        </row>
        <row r="434">
          <cell r="A434" t="str">
            <v>09S9347604ULU</v>
          </cell>
          <cell r="B434" t="str">
            <v>EVERAERT</v>
          </cell>
          <cell r="C434" t="str">
            <v>Dominique</v>
          </cell>
          <cell r="D434">
            <v>38718</v>
          </cell>
          <cell r="E434">
            <v>1</v>
          </cell>
          <cell r="F434" t="str">
            <v>National</v>
          </cell>
          <cell r="G434">
            <v>40057</v>
          </cell>
          <cell r="H434" t="str">
            <v>MCF HC</v>
          </cell>
          <cell r="I434">
            <v>1</v>
          </cell>
          <cell r="J434" t="str">
            <v>U. Lille-II</v>
          </cell>
          <cell r="K434" t="str">
            <v>0593560Z</v>
          </cell>
          <cell r="L434">
            <v>40057</v>
          </cell>
          <cell r="M434">
            <v>3013</v>
          </cell>
          <cell r="N434">
            <v>38718</v>
          </cell>
        </row>
        <row r="435">
          <cell r="A435" t="str">
            <v>09S9348791LEH</v>
          </cell>
          <cell r="B435" t="str">
            <v>HADDADJ</v>
          </cell>
          <cell r="C435" t="str">
            <v>Slimane</v>
          </cell>
          <cell r="D435">
            <v>38718</v>
          </cell>
          <cell r="E435">
            <v>1</v>
          </cell>
          <cell r="F435" t="str">
            <v>National</v>
          </cell>
          <cell r="G435">
            <v>40057</v>
          </cell>
          <cell r="H435" t="str">
            <v>MCF HC</v>
          </cell>
          <cell r="I435">
            <v>6</v>
          </cell>
          <cell r="J435" t="str">
            <v>U. Lille-I</v>
          </cell>
          <cell r="K435" t="str">
            <v>0593559Y</v>
          </cell>
          <cell r="L435">
            <v>40057</v>
          </cell>
          <cell r="M435">
            <v>3013</v>
          </cell>
          <cell r="N435">
            <v>38718</v>
          </cell>
        </row>
        <row r="436">
          <cell r="A436" t="str">
            <v>09S9348962FRU</v>
          </cell>
          <cell r="B436" t="str">
            <v>COR</v>
          </cell>
          <cell r="C436" t="str">
            <v>Nadine</v>
          </cell>
          <cell r="D436">
            <v>40057</v>
          </cell>
          <cell r="E436">
            <v>1</v>
          </cell>
          <cell r="F436" t="str">
            <v>National</v>
          </cell>
          <cell r="G436">
            <v>40057</v>
          </cell>
          <cell r="H436" t="str">
            <v>MCF HC</v>
          </cell>
          <cell r="I436">
            <v>2</v>
          </cell>
          <cell r="J436" t="str">
            <v>U. Metz</v>
          </cell>
          <cell r="K436" t="str">
            <v>0572081C</v>
          </cell>
          <cell r="L436">
            <v>40057</v>
          </cell>
          <cell r="M436">
            <v>3013</v>
          </cell>
          <cell r="N436">
            <v>40057</v>
          </cell>
        </row>
        <row r="437">
          <cell r="A437" t="str">
            <v>09S9349180TRI</v>
          </cell>
          <cell r="B437" t="str">
            <v>CARLIER</v>
          </cell>
          <cell r="C437" t="str">
            <v>Anne-Marie</v>
          </cell>
          <cell r="D437">
            <v>38718</v>
          </cell>
          <cell r="E437">
            <v>1</v>
          </cell>
          <cell r="F437" t="str">
            <v>National</v>
          </cell>
          <cell r="G437">
            <v>40057</v>
          </cell>
          <cell r="H437" t="str">
            <v>MCF HC</v>
          </cell>
          <cell r="I437">
            <v>7</v>
          </cell>
          <cell r="J437" t="str">
            <v>U. Valenciennes</v>
          </cell>
          <cell r="K437" t="str">
            <v>0593279U</v>
          </cell>
          <cell r="L437">
            <v>40057</v>
          </cell>
          <cell r="M437">
            <v>3013</v>
          </cell>
          <cell r="N437">
            <v>38718</v>
          </cell>
        </row>
        <row r="438">
          <cell r="A438" t="str">
            <v>09S9349628LIT</v>
          </cell>
          <cell r="B438" t="str">
            <v>SPARROW</v>
          </cell>
          <cell r="C438" t="str">
            <v>Laurent</v>
          </cell>
          <cell r="D438">
            <v>38718</v>
          </cell>
          <cell r="E438">
            <v>1</v>
          </cell>
          <cell r="F438" t="str">
            <v>Local</v>
          </cell>
          <cell r="G438">
            <v>40057</v>
          </cell>
          <cell r="H438" t="str">
            <v>MCF HC</v>
          </cell>
          <cell r="I438">
            <v>16</v>
          </cell>
          <cell r="J438" t="str">
            <v>U. Lille-III</v>
          </cell>
          <cell r="K438" t="str">
            <v>0593561A</v>
          </cell>
          <cell r="L438">
            <v>40057</v>
          </cell>
          <cell r="M438">
            <v>3013</v>
          </cell>
          <cell r="N438">
            <v>38718</v>
          </cell>
        </row>
        <row r="439">
          <cell r="A439" t="str">
            <v>09S9349749AUF</v>
          </cell>
          <cell r="B439" t="str">
            <v>GALLOUJ</v>
          </cell>
          <cell r="C439" t="str">
            <v>M'Hamed Faiz</v>
          </cell>
          <cell r="D439">
            <v>38718</v>
          </cell>
          <cell r="E439">
            <v>1</v>
          </cell>
          <cell r="F439" t="str">
            <v>National</v>
          </cell>
          <cell r="G439">
            <v>40057</v>
          </cell>
          <cell r="H439" t="str">
            <v>PR 1C</v>
          </cell>
          <cell r="I439">
            <v>5</v>
          </cell>
          <cell r="J439" t="str">
            <v>U. Lille-I</v>
          </cell>
          <cell r="K439" t="str">
            <v>0593559Y</v>
          </cell>
          <cell r="L439">
            <v>40057</v>
          </cell>
          <cell r="M439">
            <v>3002</v>
          </cell>
          <cell r="N439">
            <v>38718</v>
          </cell>
        </row>
        <row r="440">
          <cell r="A440" t="str">
            <v>09S9349811KFJ</v>
          </cell>
          <cell r="B440" t="str">
            <v>TOSCANO</v>
          </cell>
          <cell r="C440" t="str">
            <v>Gennaro</v>
          </cell>
          <cell r="D440">
            <v>38718</v>
          </cell>
          <cell r="E440">
            <v>1</v>
          </cell>
          <cell r="F440" t="str">
            <v>National</v>
          </cell>
          <cell r="G440">
            <v>40057</v>
          </cell>
          <cell r="H440" t="str">
            <v>PR 1C</v>
          </cell>
          <cell r="I440">
            <v>14</v>
          </cell>
          <cell r="J440" t="str">
            <v>U. Lille-III</v>
          </cell>
          <cell r="K440" t="str">
            <v>0593561A</v>
          </cell>
          <cell r="L440">
            <v>40057</v>
          </cell>
          <cell r="M440">
            <v>3002</v>
          </cell>
          <cell r="N440">
            <v>38718</v>
          </cell>
        </row>
        <row r="441">
          <cell r="A441" t="str">
            <v>09S9401144HJI</v>
          </cell>
          <cell r="B441" t="str">
            <v>MONDOU</v>
          </cell>
          <cell r="C441" t="str">
            <v>Christophe</v>
          </cell>
          <cell r="D441">
            <v>38718</v>
          </cell>
          <cell r="E441">
            <v>1</v>
          </cell>
          <cell r="F441" t="str">
            <v>National</v>
          </cell>
          <cell r="G441">
            <v>40057</v>
          </cell>
          <cell r="H441" t="str">
            <v>MCF HC</v>
          </cell>
          <cell r="I441">
            <v>2</v>
          </cell>
          <cell r="J441" t="str">
            <v>U. Lille-II</v>
          </cell>
          <cell r="K441" t="str">
            <v>0593560Z</v>
          </cell>
          <cell r="L441">
            <v>40057</v>
          </cell>
          <cell r="M441">
            <v>3013</v>
          </cell>
          <cell r="N441">
            <v>38718</v>
          </cell>
        </row>
        <row r="442">
          <cell r="A442" t="str">
            <v>09S9401182MYB</v>
          </cell>
          <cell r="B442" t="str">
            <v>CORDONNIER</v>
          </cell>
          <cell r="C442" t="str">
            <v>Laurent</v>
          </cell>
          <cell r="D442">
            <v>38718</v>
          </cell>
          <cell r="E442">
            <v>1</v>
          </cell>
          <cell r="F442" t="str">
            <v>Local</v>
          </cell>
          <cell r="G442">
            <v>40057</v>
          </cell>
          <cell r="H442" t="str">
            <v>MCF HC</v>
          </cell>
          <cell r="I442">
            <v>5</v>
          </cell>
          <cell r="J442" t="str">
            <v>U. Lille-I</v>
          </cell>
          <cell r="K442" t="str">
            <v>0593559Y</v>
          </cell>
          <cell r="L442">
            <v>40057</v>
          </cell>
          <cell r="M442">
            <v>3013</v>
          </cell>
          <cell r="N442">
            <v>38718</v>
          </cell>
        </row>
        <row r="443">
          <cell r="A443" t="str">
            <v>09S9401258AJD</v>
          </cell>
          <cell r="B443" t="str">
            <v>RAUX</v>
          </cell>
          <cell r="C443" t="str">
            <v>Sophie</v>
          </cell>
          <cell r="D443">
            <v>38718</v>
          </cell>
          <cell r="E443">
            <v>1</v>
          </cell>
          <cell r="F443" t="str">
            <v>Local</v>
          </cell>
          <cell r="G443">
            <v>40057</v>
          </cell>
          <cell r="H443" t="str">
            <v>MCF HC</v>
          </cell>
          <cell r="I443">
            <v>22</v>
          </cell>
          <cell r="J443" t="str">
            <v>U. Lille-III</v>
          </cell>
          <cell r="K443" t="str">
            <v>0593561A</v>
          </cell>
          <cell r="L443">
            <v>40057</v>
          </cell>
          <cell r="M443">
            <v>3013</v>
          </cell>
          <cell r="N443">
            <v>38718</v>
          </cell>
        </row>
        <row r="444">
          <cell r="A444" t="str">
            <v>09S9401358DWU</v>
          </cell>
          <cell r="B444" t="str">
            <v>LECLERCQ</v>
          </cell>
          <cell r="C444" t="str">
            <v>Gilles</v>
          </cell>
          <cell r="D444">
            <v>38718</v>
          </cell>
          <cell r="E444">
            <v>1</v>
          </cell>
          <cell r="F444" t="str">
            <v>Local</v>
          </cell>
          <cell r="G444">
            <v>40057</v>
          </cell>
          <cell r="H444" t="str">
            <v>PR 1C</v>
          </cell>
          <cell r="I444">
            <v>70</v>
          </cell>
          <cell r="J444" t="str">
            <v>U. Lille-I</v>
          </cell>
          <cell r="K444" t="str">
            <v>0593559Y</v>
          </cell>
          <cell r="L444">
            <v>40057</v>
          </cell>
          <cell r="M444">
            <v>3002</v>
          </cell>
          <cell r="N444">
            <v>38718</v>
          </cell>
        </row>
        <row r="445">
          <cell r="A445" t="str">
            <v>09S9501940WTA</v>
          </cell>
          <cell r="B445" t="str">
            <v>HELVETIUS</v>
          </cell>
          <cell r="C445" t="str">
            <v>Anne-Marie</v>
          </cell>
          <cell r="D445">
            <v>38718</v>
          </cell>
          <cell r="E445">
            <v>1</v>
          </cell>
          <cell r="F445" t="str">
            <v>Local</v>
          </cell>
          <cell r="G445">
            <v>40057</v>
          </cell>
          <cell r="H445" t="str">
            <v>PR 1C</v>
          </cell>
          <cell r="I445">
            <v>21</v>
          </cell>
          <cell r="J445" t="str">
            <v>U. Paris-VIII</v>
          </cell>
          <cell r="K445" t="str">
            <v>0931827F</v>
          </cell>
          <cell r="L445">
            <v>40057</v>
          </cell>
          <cell r="M445">
            <v>3002</v>
          </cell>
          <cell r="N445">
            <v>38718</v>
          </cell>
        </row>
        <row r="446">
          <cell r="A446" t="str">
            <v>09S9502203TUF</v>
          </cell>
          <cell r="B446" t="str">
            <v>DEPRAETERE</v>
          </cell>
          <cell r="C446" t="str">
            <v>Ilse</v>
          </cell>
          <cell r="D446">
            <v>38718</v>
          </cell>
          <cell r="E446">
            <v>1</v>
          </cell>
          <cell r="F446" t="str">
            <v>Local</v>
          </cell>
          <cell r="G446">
            <v>40057</v>
          </cell>
          <cell r="H446" t="str">
            <v>PR 1C</v>
          </cell>
          <cell r="I446">
            <v>11</v>
          </cell>
          <cell r="J446" t="str">
            <v>U. Lille-III</v>
          </cell>
          <cell r="K446" t="str">
            <v>0593561A</v>
          </cell>
          <cell r="L446">
            <v>40057</v>
          </cell>
          <cell r="M446">
            <v>3002</v>
          </cell>
          <cell r="N446">
            <v>38718</v>
          </cell>
        </row>
        <row r="447">
          <cell r="A447" t="str">
            <v>09S9502368ANT</v>
          </cell>
          <cell r="B447" t="str">
            <v>BOULANGER</v>
          </cell>
          <cell r="C447" t="str">
            <v>David</v>
          </cell>
          <cell r="D447">
            <v>38718</v>
          </cell>
          <cell r="E447">
            <v>1</v>
          </cell>
          <cell r="F447" t="str">
            <v>National</v>
          </cell>
          <cell r="G447">
            <v>40057</v>
          </cell>
          <cell r="H447" t="str">
            <v>MCF HC</v>
          </cell>
          <cell r="I447">
            <v>1</v>
          </cell>
          <cell r="J447" t="str">
            <v>U. Artois</v>
          </cell>
          <cell r="K447" t="str">
            <v>0623957P</v>
          </cell>
          <cell r="L447">
            <v>40057</v>
          </cell>
          <cell r="M447">
            <v>3013</v>
          </cell>
          <cell r="N447">
            <v>38718</v>
          </cell>
        </row>
        <row r="448">
          <cell r="A448" t="str">
            <v>09S9502497HAZ</v>
          </cell>
          <cell r="B448" t="str">
            <v>HAZEBROUCQ</v>
          </cell>
          <cell r="C448" t="str">
            <v>Jean Marie</v>
          </cell>
          <cell r="D448">
            <v>38718</v>
          </cell>
          <cell r="E448">
            <v>1</v>
          </cell>
          <cell r="F448" t="str">
            <v>Local</v>
          </cell>
          <cell r="G448">
            <v>40057</v>
          </cell>
          <cell r="H448" t="str">
            <v>MCF HC</v>
          </cell>
          <cell r="I448">
            <v>6</v>
          </cell>
          <cell r="J448" t="str">
            <v>U. Littoral</v>
          </cell>
          <cell r="K448" t="str">
            <v>0595964M</v>
          </cell>
          <cell r="L448">
            <v>40057</v>
          </cell>
          <cell r="M448">
            <v>3013</v>
          </cell>
          <cell r="N448">
            <v>38718</v>
          </cell>
        </row>
        <row r="449">
          <cell r="A449" t="str">
            <v>09S9702809LWO</v>
          </cell>
          <cell r="B449" t="str">
            <v>PASSA</v>
          </cell>
          <cell r="C449" t="str">
            <v>Jerome</v>
          </cell>
          <cell r="D449">
            <v>39692</v>
          </cell>
          <cell r="E449">
            <v>1</v>
          </cell>
          <cell r="F449" t="str">
            <v>National</v>
          </cell>
          <cell r="G449">
            <v>40057</v>
          </cell>
          <cell r="H449" t="str">
            <v>PR 1C</v>
          </cell>
          <cell r="I449">
            <v>1</v>
          </cell>
          <cell r="J449" t="str">
            <v>U. Paris-II</v>
          </cell>
          <cell r="K449" t="str">
            <v>0751718K</v>
          </cell>
          <cell r="L449">
            <v>40057</v>
          </cell>
          <cell r="M449">
            <v>3002</v>
          </cell>
          <cell r="N449">
            <v>39692</v>
          </cell>
        </row>
        <row r="450">
          <cell r="A450" t="str">
            <v>09S9800040VUZ</v>
          </cell>
          <cell r="B450" t="str">
            <v>JIN</v>
          </cell>
          <cell r="C450" t="str">
            <v>Si Yan</v>
          </cell>
          <cell r="D450">
            <v>38961</v>
          </cell>
          <cell r="E450">
            <v>1</v>
          </cell>
          <cell r="F450" t="str">
            <v>Local</v>
          </cell>
          <cell r="G450">
            <v>40057</v>
          </cell>
          <cell r="H450" t="str">
            <v>PR 1C</v>
          </cell>
          <cell r="I450">
            <v>15</v>
          </cell>
          <cell r="J450" t="str">
            <v>U. Artois</v>
          </cell>
          <cell r="K450" t="str">
            <v>0623957P</v>
          </cell>
          <cell r="L450">
            <v>40057</v>
          </cell>
          <cell r="M450">
            <v>3002</v>
          </cell>
          <cell r="N450">
            <v>38961</v>
          </cell>
        </row>
        <row r="451">
          <cell r="A451" t="str">
            <v>09S9904844NWQ</v>
          </cell>
          <cell r="B451" t="str">
            <v>RAUTENBERG</v>
          </cell>
          <cell r="C451" t="str">
            <v>Michel</v>
          </cell>
          <cell r="D451">
            <v>38961</v>
          </cell>
          <cell r="E451">
            <v>1</v>
          </cell>
          <cell r="F451" t="str">
            <v>Local</v>
          </cell>
          <cell r="G451">
            <v>40057</v>
          </cell>
          <cell r="H451" t="str">
            <v>PR 1C</v>
          </cell>
          <cell r="I451">
            <v>19</v>
          </cell>
          <cell r="J451" t="str">
            <v>U. Saint-Etienne</v>
          </cell>
          <cell r="K451" t="str">
            <v>0421095M</v>
          </cell>
          <cell r="L451">
            <v>40057</v>
          </cell>
          <cell r="M451">
            <v>3002</v>
          </cell>
          <cell r="N451">
            <v>38961</v>
          </cell>
        </row>
        <row r="452">
          <cell r="A452" t="str">
            <v>09S9905195CVJ</v>
          </cell>
          <cell r="B452" t="str">
            <v>LESTAGE</v>
          </cell>
          <cell r="C452" t="str">
            <v>Francoise</v>
          </cell>
          <cell r="D452">
            <v>38991</v>
          </cell>
          <cell r="E452">
            <v>1</v>
          </cell>
          <cell r="F452" t="str">
            <v>Local</v>
          </cell>
          <cell r="G452">
            <v>40057</v>
          </cell>
          <cell r="H452" t="str">
            <v>PR 1C</v>
          </cell>
          <cell r="I452">
            <v>19</v>
          </cell>
          <cell r="J452" t="str">
            <v>U. Paris-VII</v>
          </cell>
          <cell r="K452" t="str">
            <v>0751723R</v>
          </cell>
          <cell r="L452">
            <v>40057</v>
          </cell>
          <cell r="M452">
            <v>3002</v>
          </cell>
          <cell r="N452">
            <v>38991</v>
          </cell>
        </row>
        <row r="453">
          <cell r="A453" t="str">
            <v>10E9204876WFH</v>
          </cell>
          <cell r="B453" t="str">
            <v>SEVE</v>
          </cell>
          <cell r="C453" t="str">
            <v>Bernard</v>
          </cell>
          <cell r="D453">
            <v>39326</v>
          </cell>
          <cell r="E453">
            <v>1</v>
          </cell>
          <cell r="F453" t="str">
            <v>Local</v>
          </cell>
          <cell r="G453">
            <v>40057</v>
          </cell>
          <cell r="H453" t="str">
            <v>PR 1C</v>
          </cell>
          <cell r="I453">
            <v>17</v>
          </cell>
          <cell r="J453" t="str">
            <v>U. Lille-III</v>
          </cell>
          <cell r="K453" t="str">
            <v>0593561A</v>
          </cell>
          <cell r="L453">
            <v>40057</v>
          </cell>
          <cell r="M453">
            <v>3002</v>
          </cell>
          <cell r="N453">
            <v>39326</v>
          </cell>
        </row>
        <row r="454">
          <cell r="A454" t="str">
            <v>10E9206078HKW</v>
          </cell>
          <cell r="B454" t="str">
            <v>VARASCHIN</v>
          </cell>
          <cell r="C454" t="str">
            <v>Denis</v>
          </cell>
          <cell r="D454">
            <v>39326</v>
          </cell>
          <cell r="E454">
            <v>1</v>
          </cell>
          <cell r="F454" t="str">
            <v>Local</v>
          </cell>
          <cell r="G454">
            <v>40057</v>
          </cell>
          <cell r="H454" t="str">
            <v>PR 1C</v>
          </cell>
          <cell r="I454">
            <v>22</v>
          </cell>
          <cell r="J454" t="str">
            <v>U. ChambＳy</v>
          </cell>
          <cell r="K454" t="str">
            <v>0730858L</v>
          </cell>
          <cell r="L454">
            <v>40057</v>
          </cell>
          <cell r="M454">
            <v>3002</v>
          </cell>
          <cell r="N454">
            <v>39326</v>
          </cell>
        </row>
        <row r="455">
          <cell r="A455" t="str">
            <v>10E9213059ORY</v>
          </cell>
          <cell r="B455" t="str">
            <v>MAZA</v>
          </cell>
          <cell r="C455" t="str">
            <v>Monique</v>
          </cell>
          <cell r="D455">
            <v>38718</v>
          </cell>
          <cell r="E455">
            <v>1</v>
          </cell>
          <cell r="F455" t="str">
            <v>Local</v>
          </cell>
          <cell r="G455">
            <v>40057</v>
          </cell>
          <cell r="H455" t="str">
            <v>MCF HC</v>
          </cell>
          <cell r="I455">
            <v>18</v>
          </cell>
          <cell r="J455" t="str">
            <v>U. Saint-Etienne</v>
          </cell>
          <cell r="K455" t="str">
            <v>0421095M</v>
          </cell>
          <cell r="L455">
            <v>40057</v>
          </cell>
          <cell r="M455">
            <v>3013</v>
          </cell>
          <cell r="N455">
            <v>38718</v>
          </cell>
        </row>
        <row r="456">
          <cell r="A456" t="str">
            <v>10E9213955KKI</v>
          </cell>
          <cell r="B456" t="str">
            <v>RUBERRY</v>
          </cell>
          <cell r="C456" t="str">
            <v>Pauline</v>
          </cell>
          <cell r="D456">
            <v>39845</v>
          </cell>
          <cell r="E456">
            <v>1</v>
          </cell>
          <cell r="F456" t="str">
            <v>National</v>
          </cell>
          <cell r="G456">
            <v>40057</v>
          </cell>
          <cell r="H456" t="str">
            <v>MCF HC</v>
          </cell>
          <cell r="I456">
            <v>11</v>
          </cell>
          <cell r="J456" t="str">
            <v>U. Tours</v>
          </cell>
          <cell r="K456" t="str">
            <v>0370800U</v>
          </cell>
          <cell r="L456">
            <v>40057</v>
          </cell>
          <cell r="M456">
            <v>3013</v>
          </cell>
          <cell r="N456">
            <v>39845</v>
          </cell>
        </row>
        <row r="457">
          <cell r="A457" t="str">
            <v>10E9215806XWM</v>
          </cell>
          <cell r="B457" t="str">
            <v>COMTET</v>
          </cell>
          <cell r="C457" t="str">
            <v>Fabienne</v>
          </cell>
          <cell r="D457">
            <v>38718</v>
          </cell>
          <cell r="E457">
            <v>1</v>
          </cell>
          <cell r="F457" t="str">
            <v>Local</v>
          </cell>
          <cell r="G457">
            <v>40057</v>
          </cell>
          <cell r="H457" t="str">
            <v>MCF HC</v>
          </cell>
          <cell r="I457">
            <v>9</v>
          </cell>
          <cell r="J457" t="str">
            <v>U. Lyon-III</v>
          </cell>
          <cell r="K457" t="str">
            <v>0692437Z</v>
          </cell>
          <cell r="L457">
            <v>40057</v>
          </cell>
          <cell r="M457">
            <v>3013</v>
          </cell>
          <cell r="N457">
            <v>38718</v>
          </cell>
        </row>
        <row r="458">
          <cell r="A458" t="str">
            <v>10E9223903YKM</v>
          </cell>
          <cell r="B458" t="str">
            <v>DELESALLE</v>
          </cell>
          <cell r="C458" t="str">
            <v>Catherine</v>
          </cell>
          <cell r="D458">
            <v>38718</v>
          </cell>
          <cell r="E458">
            <v>1</v>
          </cell>
          <cell r="F458" t="str">
            <v>National</v>
          </cell>
          <cell r="G458">
            <v>40057</v>
          </cell>
          <cell r="H458" t="str">
            <v>MCF HC</v>
          </cell>
          <cell r="I458">
            <v>11</v>
          </cell>
          <cell r="J458" t="str">
            <v>U. Lyon-III</v>
          </cell>
          <cell r="K458" t="str">
            <v>0692437Z</v>
          </cell>
          <cell r="L458">
            <v>40057</v>
          </cell>
          <cell r="M458">
            <v>3013</v>
          </cell>
          <cell r="N458">
            <v>38718</v>
          </cell>
        </row>
        <row r="459">
          <cell r="A459" t="str">
            <v>10S0113384GDO</v>
          </cell>
          <cell r="B459" t="str">
            <v>ROZENBLATT</v>
          </cell>
          <cell r="C459" t="str">
            <v>Patrick</v>
          </cell>
          <cell r="D459">
            <v>38718</v>
          </cell>
          <cell r="E459">
            <v>1</v>
          </cell>
          <cell r="F459" t="str">
            <v>Local</v>
          </cell>
          <cell r="G459">
            <v>40057</v>
          </cell>
          <cell r="H459" t="str">
            <v>PR 1C</v>
          </cell>
          <cell r="I459">
            <v>19</v>
          </cell>
          <cell r="J459" t="str">
            <v>U. Lyon-II</v>
          </cell>
          <cell r="K459" t="str">
            <v>0691775E</v>
          </cell>
          <cell r="L459">
            <v>40057</v>
          </cell>
          <cell r="M459">
            <v>3002</v>
          </cell>
          <cell r="N459">
            <v>38718</v>
          </cell>
        </row>
        <row r="460">
          <cell r="A460" t="str">
            <v>10S0217341ZWC</v>
          </cell>
          <cell r="B460" t="str">
            <v>ROULIN</v>
          </cell>
          <cell r="C460" t="str">
            <v>Jean-Marie</v>
          </cell>
          <cell r="D460">
            <v>38718</v>
          </cell>
          <cell r="E460">
            <v>1</v>
          </cell>
          <cell r="F460" t="str">
            <v>National</v>
          </cell>
          <cell r="G460">
            <v>40057</v>
          </cell>
          <cell r="H460" t="str">
            <v>PR 1C</v>
          </cell>
          <cell r="I460">
            <v>9</v>
          </cell>
          <cell r="J460" t="str">
            <v>U. Saint-Etienne</v>
          </cell>
          <cell r="K460" t="str">
            <v>0421095M</v>
          </cell>
          <cell r="L460">
            <v>40057</v>
          </cell>
          <cell r="M460">
            <v>3002</v>
          </cell>
          <cell r="N460">
            <v>38718</v>
          </cell>
        </row>
        <row r="461">
          <cell r="A461" t="str">
            <v>10S9320725AOM</v>
          </cell>
          <cell r="B461" t="str">
            <v>MAYAUD</v>
          </cell>
          <cell r="C461" t="str">
            <v>Yves</v>
          </cell>
          <cell r="D461">
            <v>38718</v>
          </cell>
          <cell r="E461">
            <v>1</v>
          </cell>
          <cell r="F461" t="str">
            <v>Local</v>
          </cell>
          <cell r="G461">
            <v>40057</v>
          </cell>
          <cell r="H461" t="str">
            <v>PR EX2</v>
          </cell>
          <cell r="I461">
            <v>1</v>
          </cell>
          <cell r="J461" t="str">
            <v>U. Paris-II</v>
          </cell>
          <cell r="K461" t="str">
            <v>0751718K</v>
          </cell>
          <cell r="L461">
            <v>40057</v>
          </cell>
          <cell r="M461">
            <v>3004</v>
          </cell>
          <cell r="N461">
            <v>38718</v>
          </cell>
        </row>
        <row r="462">
          <cell r="A462" t="str">
            <v>10S9321875VJC</v>
          </cell>
          <cell r="B462" t="str">
            <v>MATHIAN</v>
          </cell>
          <cell r="C462" t="str">
            <v>Bruno</v>
          </cell>
          <cell r="D462">
            <v>38718</v>
          </cell>
          <cell r="E462">
            <v>1</v>
          </cell>
          <cell r="F462" t="str">
            <v>National</v>
          </cell>
          <cell r="G462">
            <v>40057</v>
          </cell>
          <cell r="H462" t="str">
            <v>MCF HC</v>
          </cell>
          <cell r="I462">
            <v>87</v>
          </cell>
          <cell r="J462" t="str">
            <v>U. Lyon-I</v>
          </cell>
          <cell r="K462" t="str">
            <v>0691774D</v>
          </cell>
          <cell r="L462">
            <v>40057</v>
          </cell>
          <cell r="M462">
            <v>3013</v>
          </cell>
          <cell r="N462">
            <v>38718</v>
          </cell>
        </row>
        <row r="463">
          <cell r="A463" t="str">
            <v>10S9324666EJW</v>
          </cell>
          <cell r="B463" t="str">
            <v>VAN DE CASTEELE</v>
          </cell>
          <cell r="C463" t="str">
            <v>Eric</v>
          </cell>
          <cell r="D463">
            <v>38718</v>
          </cell>
          <cell r="E463">
            <v>1</v>
          </cell>
          <cell r="F463" t="str">
            <v>National</v>
          </cell>
          <cell r="G463">
            <v>40057</v>
          </cell>
          <cell r="H463" t="str">
            <v>PR 1C</v>
          </cell>
          <cell r="I463">
            <v>18</v>
          </cell>
          <cell r="J463" t="str">
            <v>U. Saint-Etienne</v>
          </cell>
          <cell r="K463" t="str">
            <v>0421095M</v>
          </cell>
          <cell r="L463">
            <v>40057</v>
          </cell>
          <cell r="M463">
            <v>3002</v>
          </cell>
          <cell r="N463">
            <v>38718</v>
          </cell>
        </row>
        <row r="464">
          <cell r="A464" t="str">
            <v>10S9325257KPY</v>
          </cell>
          <cell r="B464" t="str">
            <v>ZENATI-CASTAING</v>
          </cell>
          <cell r="C464" t="str">
            <v>Frederic</v>
          </cell>
          <cell r="D464">
            <v>38718</v>
          </cell>
          <cell r="E464">
            <v>1</v>
          </cell>
          <cell r="F464" t="str">
            <v>National</v>
          </cell>
          <cell r="G464">
            <v>40057</v>
          </cell>
          <cell r="H464" t="str">
            <v>PR EX1</v>
          </cell>
          <cell r="I464">
            <v>1</v>
          </cell>
          <cell r="J464" t="str">
            <v>U. Lyon-III</v>
          </cell>
          <cell r="K464" t="str">
            <v>0692437Z</v>
          </cell>
          <cell r="L464">
            <v>40057</v>
          </cell>
          <cell r="M464">
            <v>3003</v>
          </cell>
          <cell r="N464">
            <v>38718</v>
          </cell>
        </row>
        <row r="465">
          <cell r="A465" t="str">
            <v>10S9325292MLO</v>
          </cell>
          <cell r="B465" t="str">
            <v>BADONNEL</v>
          </cell>
          <cell r="C465" t="str">
            <v>Patrick</v>
          </cell>
          <cell r="D465">
            <v>39479</v>
          </cell>
          <cell r="E465">
            <v>1</v>
          </cell>
          <cell r="F465" t="str">
            <v>National</v>
          </cell>
          <cell r="G465">
            <v>40057</v>
          </cell>
          <cell r="H465" t="str">
            <v>PR EX2</v>
          </cell>
          <cell r="I465">
            <v>11</v>
          </cell>
          <cell r="J465" t="str">
            <v>U. Nouvelle-CalＥonie</v>
          </cell>
          <cell r="K465" t="str">
            <v>9830445S</v>
          </cell>
          <cell r="L465">
            <v>40057</v>
          </cell>
          <cell r="M465">
            <v>3004</v>
          </cell>
          <cell r="N465">
            <v>39479</v>
          </cell>
        </row>
        <row r="466">
          <cell r="A466" t="str">
            <v>10S9325523YQU</v>
          </cell>
          <cell r="B466" t="str">
            <v>MEIRIEU</v>
          </cell>
          <cell r="C466" t="str">
            <v>Philippe</v>
          </cell>
          <cell r="D466">
            <v>38718</v>
          </cell>
          <cell r="E466">
            <v>1</v>
          </cell>
          <cell r="F466" t="str">
            <v>National</v>
          </cell>
          <cell r="G466">
            <v>40057</v>
          </cell>
          <cell r="H466" t="str">
            <v>PR EX1</v>
          </cell>
          <cell r="I466">
            <v>70</v>
          </cell>
          <cell r="J466" t="str">
            <v>U. Lyon-II</v>
          </cell>
          <cell r="K466" t="str">
            <v>0691775E</v>
          </cell>
          <cell r="L466">
            <v>40057</v>
          </cell>
          <cell r="M466">
            <v>3003</v>
          </cell>
          <cell r="N466">
            <v>38718</v>
          </cell>
        </row>
        <row r="467">
          <cell r="A467" t="str">
            <v>10S9325685ORA</v>
          </cell>
          <cell r="B467" t="str">
            <v>BENZONI</v>
          </cell>
          <cell r="C467" t="str">
            <v>Daniel</v>
          </cell>
          <cell r="D467">
            <v>38718</v>
          </cell>
          <cell r="E467">
            <v>1</v>
          </cell>
          <cell r="F467" t="str">
            <v>Local</v>
          </cell>
          <cell r="G467">
            <v>40057</v>
          </cell>
          <cell r="H467" t="str">
            <v>PR EX1</v>
          </cell>
          <cell r="I467">
            <v>86</v>
          </cell>
          <cell r="J467" t="str">
            <v>U. Lyon-I</v>
          </cell>
          <cell r="K467" t="str">
            <v>0691774D</v>
          </cell>
          <cell r="L467">
            <v>40057</v>
          </cell>
          <cell r="M467">
            <v>3003</v>
          </cell>
          <cell r="N467">
            <v>38718</v>
          </cell>
        </row>
        <row r="468">
          <cell r="A468" t="str">
            <v>10S9326084QVO</v>
          </cell>
          <cell r="B468" t="str">
            <v>CHAPPOZ</v>
          </cell>
          <cell r="C468" t="str">
            <v>Yves</v>
          </cell>
          <cell r="D468">
            <v>38718</v>
          </cell>
          <cell r="E468">
            <v>1</v>
          </cell>
          <cell r="F468" t="str">
            <v>Local</v>
          </cell>
          <cell r="G468">
            <v>40057</v>
          </cell>
          <cell r="H468" t="str">
            <v>PR 1C</v>
          </cell>
          <cell r="I468">
            <v>6</v>
          </cell>
          <cell r="J468" t="str">
            <v>U. Lyon-III</v>
          </cell>
          <cell r="K468" t="str">
            <v>0692437Z</v>
          </cell>
          <cell r="L468">
            <v>40057</v>
          </cell>
          <cell r="M468">
            <v>3002</v>
          </cell>
          <cell r="N468">
            <v>38718</v>
          </cell>
        </row>
        <row r="469">
          <cell r="A469" t="str">
            <v>10S9326220YDJ</v>
          </cell>
          <cell r="B469" t="str">
            <v>JOURNES</v>
          </cell>
          <cell r="C469" t="str">
            <v>Claude</v>
          </cell>
          <cell r="D469">
            <v>38718</v>
          </cell>
          <cell r="E469">
            <v>1</v>
          </cell>
          <cell r="F469" t="str">
            <v>Local</v>
          </cell>
          <cell r="G469">
            <v>40057</v>
          </cell>
          <cell r="H469" t="str">
            <v>PR EX1</v>
          </cell>
          <cell r="I469">
            <v>4</v>
          </cell>
          <cell r="J469" t="str">
            <v>U. Lyon-II</v>
          </cell>
          <cell r="K469" t="str">
            <v>0691775E</v>
          </cell>
          <cell r="L469">
            <v>40057</v>
          </cell>
          <cell r="M469">
            <v>3003</v>
          </cell>
          <cell r="N469">
            <v>38718</v>
          </cell>
        </row>
        <row r="470">
          <cell r="A470" t="str">
            <v>10S9326745SFZ</v>
          </cell>
          <cell r="B470" t="str">
            <v>BOIS</v>
          </cell>
          <cell r="C470" t="str">
            <v>Bernard</v>
          </cell>
          <cell r="D470">
            <v>38718</v>
          </cell>
          <cell r="E470">
            <v>1</v>
          </cell>
          <cell r="F470" t="str">
            <v>Local</v>
          </cell>
          <cell r="G470">
            <v>40057</v>
          </cell>
          <cell r="H470" t="str">
            <v>MCF HC</v>
          </cell>
          <cell r="I470">
            <v>5</v>
          </cell>
          <cell r="J470" t="str">
            <v>U. Lyon-III</v>
          </cell>
          <cell r="K470" t="str">
            <v>0692437Z</v>
          </cell>
          <cell r="L470">
            <v>40057</v>
          </cell>
          <cell r="M470">
            <v>3013</v>
          </cell>
          <cell r="N470">
            <v>38718</v>
          </cell>
        </row>
        <row r="471">
          <cell r="A471" t="str">
            <v>10S9326991TYR</v>
          </cell>
          <cell r="B471" t="str">
            <v>CHARLE</v>
          </cell>
          <cell r="C471" t="str">
            <v>Christophe</v>
          </cell>
          <cell r="D471">
            <v>38718</v>
          </cell>
          <cell r="E471">
            <v>1</v>
          </cell>
          <cell r="F471" t="str">
            <v>National</v>
          </cell>
          <cell r="G471">
            <v>40057</v>
          </cell>
          <cell r="H471" t="str">
            <v>PR EX1</v>
          </cell>
          <cell r="I471">
            <v>22</v>
          </cell>
          <cell r="J471" t="str">
            <v>U. Paris-I</v>
          </cell>
          <cell r="K471" t="str">
            <v>0751717J</v>
          </cell>
          <cell r="L471">
            <v>40057</v>
          </cell>
          <cell r="M471">
            <v>3003</v>
          </cell>
          <cell r="N471">
            <v>38718</v>
          </cell>
        </row>
        <row r="472">
          <cell r="A472" t="str">
            <v>10S9327811WLQ</v>
          </cell>
          <cell r="B472" t="str">
            <v>LAFOUGE</v>
          </cell>
          <cell r="C472" t="str">
            <v>Thierry</v>
          </cell>
          <cell r="D472">
            <v>38718</v>
          </cell>
          <cell r="E472">
            <v>1</v>
          </cell>
          <cell r="F472" t="str">
            <v>National</v>
          </cell>
          <cell r="G472">
            <v>40057</v>
          </cell>
          <cell r="H472" t="str">
            <v>PR 1C</v>
          </cell>
          <cell r="I472">
            <v>71</v>
          </cell>
          <cell r="J472" t="str">
            <v>U. Lyon-I</v>
          </cell>
          <cell r="K472" t="str">
            <v>0691774D</v>
          </cell>
          <cell r="L472">
            <v>40057</v>
          </cell>
          <cell r="M472">
            <v>3002</v>
          </cell>
          <cell r="N472">
            <v>38718</v>
          </cell>
        </row>
        <row r="473">
          <cell r="A473" t="str">
            <v>10S9328442WNA</v>
          </cell>
          <cell r="B473" t="str">
            <v>JANIN</v>
          </cell>
          <cell r="C473" t="str">
            <v>Patrick</v>
          </cell>
          <cell r="D473">
            <v>38718</v>
          </cell>
          <cell r="E473">
            <v>1</v>
          </cell>
          <cell r="F473" t="str">
            <v>National</v>
          </cell>
          <cell r="G473">
            <v>40057</v>
          </cell>
          <cell r="H473" t="str">
            <v>MCF HC</v>
          </cell>
          <cell r="I473">
            <v>2</v>
          </cell>
          <cell r="J473" t="str">
            <v>U. Lyon-II</v>
          </cell>
          <cell r="K473" t="str">
            <v>0691775E</v>
          </cell>
          <cell r="L473">
            <v>40057</v>
          </cell>
          <cell r="M473">
            <v>3013</v>
          </cell>
          <cell r="N473">
            <v>38718</v>
          </cell>
        </row>
        <row r="474">
          <cell r="A474" t="str">
            <v>10S9330767XLY</v>
          </cell>
          <cell r="B474" t="str">
            <v>MANIEZ</v>
          </cell>
          <cell r="C474" t="str">
            <v>Francois</v>
          </cell>
          <cell r="D474">
            <v>38718</v>
          </cell>
          <cell r="E474">
            <v>1</v>
          </cell>
          <cell r="F474" t="str">
            <v>Local</v>
          </cell>
          <cell r="G474">
            <v>40057</v>
          </cell>
          <cell r="H474" t="str">
            <v>PR 1C</v>
          </cell>
          <cell r="I474">
            <v>11</v>
          </cell>
          <cell r="J474" t="str">
            <v>U. Lyon-II</v>
          </cell>
          <cell r="K474" t="str">
            <v>0691775E</v>
          </cell>
          <cell r="L474">
            <v>40057</v>
          </cell>
          <cell r="M474">
            <v>3002</v>
          </cell>
          <cell r="N474">
            <v>38718</v>
          </cell>
        </row>
        <row r="475">
          <cell r="A475" t="str">
            <v>10S9332622TFI</v>
          </cell>
          <cell r="B475" t="str">
            <v>CORCUFF</v>
          </cell>
          <cell r="C475" t="str">
            <v>Philippe</v>
          </cell>
          <cell r="D475">
            <v>38718</v>
          </cell>
          <cell r="E475">
            <v>1</v>
          </cell>
          <cell r="F475" t="str">
            <v>National</v>
          </cell>
          <cell r="G475">
            <v>40057</v>
          </cell>
          <cell r="H475" t="str">
            <v>MCF HC</v>
          </cell>
          <cell r="I475">
            <v>4</v>
          </cell>
          <cell r="J475" t="str">
            <v>IEP Lyon</v>
          </cell>
          <cell r="K475" t="str">
            <v>0690173N</v>
          </cell>
          <cell r="L475">
            <v>40057</v>
          </cell>
          <cell r="M475">
            <v>3013</v>
          </cell>
          <cell r="N475">
            <v>38718</v>
          </cell>
        </row>
        <row r="476">
          <cell r="A476" t="str">
            <v>10S9333050ZSD</v>
          </cell>
          <cell r="B476" t="str">
            <v>HALPERIN</v>
          </cell>
          <cell r="C476" t="str">
            <v>Jean Louis</v>
          </cell>
          <cell r="D476">
            <v>38718</v>
          </cell>
          <cell r="E476">
            <v>1</v>
          </cell>
          <cell r="F476" t="str">
            <v>National</v>
          </cell>
          <cell r="G476">
            <v>40057</v>
          </cell>
          <cell r="H476" t="str">
            <v>PR EX1</v>
          </cell>
          <cell r="I476">
            <v>3</v>
          </cell>
          <cell r="J476" t="str">
            <v>ENS Paris</v>
          </cell>
          <cell r="K476" t="str">
            <v>0753455Y</v>
          </cell>
          <cell r="L476">
            <v>40057</v>
          </cell>
          <cell r="M476">
            <v>3003</v>
          </cell>
          <cell r="N476">
            <v>38718</v>
          </cell>
        </row>
        <row r="477">
          <cell r="A477" t="str">
            <v>10S9333420UTW</v>
          </cell>
          <cell r="B477" t="str">
            <v>BADOR</v>
          </cell>
          <cell r="C477" t="str">
            <v>Pascal</v>
          </cell>
          <cell r="D477">
            <v>38718</v>
          </cell>
          <cell r="E477">
            <v>1</v>
          </cell>
          <cell r="F477" t="str">
            <v>National</v>
          </cell>
          <cell r="G477">
            <v>40057</v>
          </cell>
          <cell r="H477" t="str">
            <v>MCF HC</v>
          </cell>
          <cell r="I477">
            <v>86</v>
          </cell>
          <cell r="J477" t="str">
            <v>U. Lyon-I</v>
          </cell>
          <cell r="K477" t="str">
            <v>0691774D</v>
          </cell>
          <cell r="L477">
            <v>40057</v>
          </cell>
          <cell r="M477">
            <v>3013</v>
          </cell>
          <cell r="N477">
            <v>38718</v>
          </cell>
        </row>
        <row r="478">
          <cell r="A478" t="str">
            <v>10S9334704LYE</v>
          </cell>
          <cell r="B478" t="str">
            <v>BOURNOIS</v>
          </cell>
          <cell r="C478" t="str">
            <v>Frank</v>
          </cell>
          <cell r="D478">
            <v>38718</v>
          </cell>
          <cell r="E478">
            <v>1</v>
          </cell>
          <cell r="F478" t="str">
            <v>National</v>
          </cell>
          <cell r="G478">
            <v>40057</v>
          </cell>
          <cell r="H478" t="str">
            <v>PR EX1</v>
          </cell>
          <cell r="I478">
            <v>6</v>
          </cell>
          <cell r="J478" t="str">
            <v>U. Paris-II</v>
          </cell>
          <cell r="K478" t="str">
            <v>0751718K</v>
          </cell>
          <cell r="L478">
            <v>40057</v>
          </cell>
          <cell r="M478">
            <v>3003</v>
          </cell>
          <cell r="N478">
            <v>38718</v>
          </cell>
        </row>
        <row r="479">
          <cell r="A479" t="str">
            <v>10S9342410JGM</v>
          </cell>
          <cell r="B479" t="str">
            <v>ROUBI</v>
          </cell>
          <cell r="C479" t="str">
            <v>Blanche</v>
          </cell>
          <cell r="D479">
            <v>38718</v>
          </cell>
          <cell r="E479">
            <v>1</v>
          </cell>
          <cell r="F479" t="str">
            <v>Local</v>
          </cell>
          <cell r="G479">
            <v>40057</v>
          </cell>
          <cell r="H479" t="str">
            <v>PR EX1</v>
          </cell>
          <cell r="I479">
            <v>1</v>
          </cell>
          <cell r="J479" t="str">
            <v>U. Lyon-III</v>
          </cell>
          <cell r="K479" t="str">
            <v>0692437Z</v>
          </cell>
          <cell r="L479">
            <v>40057</v>
          </cell>
          <cell r="M479">
            <v>3003</v>
          </cell>
          <cell r="N479">
            <v>38718</v>
          </cell>
        </row>
        <row r="480">
          <cell r="A480" t="str">
            <v>10S9344547PQA</v>
          </cell>
          <cell r="B480" t="str">
            <v>ZAKHARIA</v>
          </cell>
          <cell r="C480" t="str">
            <v>Katia</v>
          </cell>
          <cell r="D480">
            <v>38718</v>
          </cell>
          <cell r="E480">
            <v>1</v>
          </cell>
          <cell r="F480" t="str">
            <v>Local</v>
          </cell>
          <cell r="G480">
            <v>40057</v>
          </cell>
          <cell r="H480" t="str">
            <v>PR 1C</v>
          </cell>
          <cell r="I480">
            <v>15</v>
          </cell>
          <cell r="J480" t="str">
            <v>U. Lyon-II</v>
          </cell>
          <cell r="K480" t="str">
            <v>0691775E</v>
          </cell>
          <cell r="L480">
            <v>40057</v>
          </cell>
          <cell r="M480">
            <v>3002</v>
          </cell>
          <cell r="N480">
            <v>38718</v>
          </cell>
        </row>
        <row r="481">
          <cell r="A481" t="str">
            <v>10S9344599HUD</v>
          </cell>
          <cell r="B481" t="str">
            <v>RENAUD</v>
          </cell>
          <cell r="C481" t="str">
            <v>Joelle</v>
          </cell>
          <cell r="D481">
            <v>38718</v>
          </cell>
          <cell r="E481">
            <v>1</v>
          </cell>
          <cell r="F481" t="str">
            <v>Local</v>
          </cell>
          <cell r="G481">
            <v>40057</v>
          </cell>
          <cell r="H481" t="str">
            <v>PR 1C</v>
          </cell>
          <cell r="I481">
            <v>86</v>
          </cell>
          <cell r="J481" t="str">
            <v>U. Lyon-I</v>
          </cell>
          <cell r="K481" t="str">
            <v>0691774D</v>
          </cell>
          <cell r="L481">
            <v>40057</v>
          </cell>
          <cell r="M481">
            <v>3002</v>
          </cell>
          <cell r="N481">
            <v>38718</v>
          </cell>
        </row>
        <row r="482">
          <cell r="A482" t="str">
            <v>10S9344893WFI</v>
          </cell>
          <cell r="B482" t="str">
            <v>FOREL</v>
          </cell>
          <cell r="C482" t="str">
            <v>Odile</v>
          </cell>
          <cell r="D482">
            <v>38718</v>
          </cell>
          <cell r="E482">
            <v>1</v>
          </cell>
          <cell r="F482" t="str">
            <v>National</v>
          </cell>
          <cell r="G482">
            <v>40057</v>
          </cell>
          <cell r="H482" t="str">
            <v>MCF HC</v>
          </cell>
          <cell r="I482">
            <v>7</v>
          </cell>
          <cell r="J482" t="str">
            <v>U. Lyon-II</v>
          </cell>
          <cell r="K482" t="str">
            <v>0691775E</v>
          </cell>
          <cell r="L482">
            <v>40057</v>
          </cell>
          <cell r="M482">
            <v>3013</v>
          </cell>
          <cell r="N482">
            <v>38718</v>
          </cell>
        </row>
        <row r="483">
          <cell r="A483" t="str">
            <v>10S9345642FTR</v>
          </cell>
          <cell r="B483" t="str">
            <v>MAYERE</v>
          </cell>
          <cell r="C483" t="str">
            <v>Anne</v>
          </cell>
          <cell r="D483">
            <v>38718</v>
          </cell>
          <cell r="E483">
            <v>1</v>
          </cell>
          <cell r="F483" t="str">
            <v>Local</v>
          </cell>
          <cell r="G483">
            <v>40057</v>
          </cell>
          <cell r="H483" t="str">
            <v>PR 1C</v>
          </cell>
          <cell r="I483">
            <v>71</v>
          </cell>
          <cell r="J483" t="str">
            <v>U. Toulouse-III (IUT A)</v>
          </cell>
          <cell r="K483" t="str">
            <v>0311086M</v>
          </cell>
          <cell r="L483">
            <v>40057</v>
          </cell>
          <cell r="M483">
            <v>3002</v>
          </cell>
          <cell r="N483">
            <v>38718</v>
          </cell>
        </row>
        <row r="484">
          <cell r="A484" t="str">
            <v>10S9346094EUN</v>
          </cell>
          <cell r="B484" t="str">
            <v>SIBUET</v>
          </cell>
          <cell r="C484" t="str">
            <v>Elisabeth</v>
          </cell>
          <cell r="D484">
            <v>38718</v>
          </cell>
          <cell r="E484">
            <v>1</v>
          </cell>
          <cell r="F484" t="str">
            <v>Local</v>
          </cell>
          <cell r="G484">
            <v>40057</v>
          </cell>
          <cell r="H484" t="str">
            <v>MCF HC</v>
          </cell>
          <cell r="I484">
            <v>1</v>
          </cell>
          <cell r="J484" t="str">
            <v>U. Lyon-III</v>
          </cell>
          <cell r="K484" t="str">
            <v>0692437Z</v>
          </cell>
          <cell r="L484">
            <v>40057</v>
          </cell>
          <cell r="M484">
            <v>3013</v>
          </cell>
          <cell r="N484">
            <v>38718</v>
          </cell>
        </row>
        <row r="485">
          <cell r="A485" t="str">
            <v>10S9348122DFE</v>
          </cell>
          <cell r="B485" t="str">
            <v>MONTEIL</v>
          </cell>
          <cell r="C485" t="str">
            <v>Karine</v>
          </cell>
          <cell r="D485">
            <v>38718</v>
          </cell>
          <cell r="E485">
            <v>1</v>
          </cell>
          <cell r="F485" t="str">
            <v>Local</v>
          </cell>
          <cell r="G485">
            <v>40057</v>
          </cell>
          <cell r="H485" t="str">
            <v>MCF HC</v>
          </cell>
          <cell r="I485">
            <v>74</v>
          </cell>
          <cell r="J485" t="str">
            <v>U. Lyon-I</v>
          </cell>
          <cell r="K485" t="str">
            <v>0691774D</v>
          </cell>
          <cell r="L485">
            <v>40057</v>
          </cell>
          <cell r="M485">
            <v>3013</v>
          </cell>
          <cell r="N485">
            <v>38718</v>
          </cell>
        </row>
        <row r="486">
          <cell r="A486" t="str">
            <v>10S9348642TGM</v>
          </cell>
          <cell r="B486" t="str">
            <v>BOUAZIZ</v>
          </cell>
          <cell r="C486" t="str">
            <v>Zouhair</v>
          </cell>
          <cell r="D486">
            <v>38718</v>
          </cell>
          <cell r="E486">
            <v>1</v>
          </cell>
          <cell r="F486" t="str">
            <v>Local</v>
          </cell>
          <cell r="G486">
            <v>40057</v>
          </cell>
          <cell r="H486" t="str">
            <v>MCF HC</v>
          </cell>
          <cell r="I486">
            <v>86</v>
          </cell>
          <cell r="J486" t="str">
            <v>U. Lyon-I</v>
          </cell>
          <cell r="K486" t="str">
            <v>0691774D</v>
          </cell>
          <cell r="L486">
            <v>40057</v>
          </cell>
          <cell r="M486">
            <v>3013</v>
          </cell>
          <cell r="N486">
            <v>38718</v>
          </cell>
        </row>
        <row r="487">
          <cell r="A487" t="str">
            <v>10S9400944KFZ</v>
          </cell>
          <cell r="B487" t="str">
            <v>NICOUD</v>
          </cell>
          <cell r="C487" t="str">
            <v>Marie-Odile</v>
          </cell>
          <cell r="D487">
            <v>38718</v>
          </cell>
          <cell r="E487">
            <v>1</v>
          </cell>
          <cell r="F487" t="str">
            <v>Local</v>
          </cell>
          <cell r="G487">
            <v>40057</v>
          </cell>
          <cell r="H487" t="str">
            <v>MCF HC</v>
          </cell>
          <cell r="I487">
            <v>2</v>
          </cell>
          <cell r="J487" t="str">
            <v>U. Lyon-II</v>
          </cell>
          <cell r="K487" t="str">
            <v>0691775E</v>
          </cell>
          <cell r="L487">
            <v>40057</v>
          </cell>
          <cell r="M487">
            <v>3013</v>
          </cell>
          <cell r="N487">
            <v>38718</v>
          </cell>
        </row>
        <row r="488">
          <cell r="A488" t="str">
            <v>10S9401254LUH</v>
          </cell>
          <cell r="B488" t="str">
            <v>VERGEAT</v>
          </cell>
          <cell r="C488" t="str">
            <v>Beatrice</v>
          </cell>
          <cell r="D488">
            <v>38718</v>
          </cell>
          <cell r="E488">
            <v>1</v>
          </cell>
          <cell r="F488" t="str">
            <v>National</v>
          </cell>
          <cell r="G488">
            <v>40057</v>
          </cell>
          <cell r="H488" t="str">
            <v>MCF HC</v>
          </cell>
          <cell r="I488">
            <v>1</v>
          </cell>
          <cell r="J488" t="str">
            <v>U. Saint-Etienne</v>
          </cell>
          <cell r="K488" t="str">
            <v>0421095M</v>
          </cell>
          <cell r="L488">
            <v>40057</v>
          </cell>
          <cell r="M488">
            <v>3013</v>
          </cell>
          <cell r="N488">
            <v>38718</v>
          </cell>
        </row>
        <row r="489">
          <cell r="A489" t="str">
            <v>10S9500347WYL</v>
          </cell>
          <cell r="B489" t="str">
            <v>CERCLET</v>
          </cell>
          <cell r="C489" t="str">
            <v>Denis</v>
          </cell>
          <cell r="D489">
            <v>38718</v>
          </cell>
          <cell r="E489">
            <v>1</v>
          </cell>
          <cell r="F489" t="str">
            <v>Local</v>
          </cell>
          <cell r="G489">
            <v>40057</v>
          </cell>
          <cell r="H489" t="str">
            <v>MCF HC</v>
          </cell>
          <cell r="I489">
            <v>20</v>
          </cell>
          <cell r="J489" t="str">
            <v>U. Lyon-II</v>
          </cell>
          <cell r="K489" t="str">
            <v>0691775E</v>
          </cell>
          <cell r="L489">
            <v>40057</v>
          </cell>
          <cell r="M489">
            <v>3013</v>
          </cell>
          <cell r="N489">
            <v>38718</v>
          </cell>
        </row>
        <row r="490">
          <cell r="A490" t="str">
            <v>10S9500363KWE</v>
          </cell>
          <cell r="B490" t="str">
            <v>SEMILLA</v>
          </cell>
          <cell r="C490" t="str">
            <v>Maria Angelica</v>
          </cell>
          <cell r="D490">
            <v>38718</v>
          </cell>
          <cell r="E490">
            <v>1</v>
          </cell>
          <cell r="F490" t="str">
            <v>National</v>
          </cell>
          <cell r="G490">
            <v>40057</v>
          </cell>
          <cell r="H490" t="str">
            <v>PR 1C</v>
          </cell>
          <cell r="I490">
            <v>14</v>
          </cell>
          <cell r="J490" t="str">
            <v>U. Lyon-II</v>
          </cell>
          <cell r="K490" t="str">
            <v>0691775E</v>
          </cell>
          <cell r="L490">
            <v>40057</v>
          </cell>
          <cell r="M490">
            <v>3002</v>
          </cell>
          <cell r="N490">
            <v>38718</v>
          </cell>
        </row>
        <row r="491">
          <cell r="A491" t="str">
            <v>10S9500438FKM</v>
          </cell>
          <cell r="B491" t="str">
            <v>VACHERAND</v>
          </cell>
          <cell r="C491" t="str">
            <v>Jacqueline</v>
          </cell>
          <cell r="D491">
            <v>38718</v>
          </cell>
          <cell r="E491">
            <v>1</v>
          </cell>
          <cell r="F491" t="str">
            <v>Local</v>
          </cell>
          <cell r="G491">
            <v>40057</v>
          </cell>
          <cell r="H491" t="str">
            <v>MCF HC</v>
          </cell>
          <cell r="I491">
            <v>16</v>
          </cell>
          <cell r="J491" t="str">
            <v>Ecole centrale Lyon</v>
          </cell>
          <cell r="K491" t="str">
            <v>0690187D</v>
          </cell>
          <cell r="L491">
            <v>40057</v>
          </cell>
          <cell r="M491">
            <v>3013</v>
          </cell>
          <cell r="N491">
            <v>38718</v>
          </cell>
        </row>
        <row r="492">
          <cell r="A492" t="str">
            <v>10S9500480KFL</v>
          </cell>
          <cell r="B492" t="str">
            <v>TOUSSAINT</v>
          </cell>
          <cell r="C492" t="str">
            <v>Jean-Yves</v>
          </cell>
          <cell r="D492">
            <v>38718</v>
          </cell>
          <cell r="E492">
            <v>1</v>
          </cell>
          <cell r="F492" t="str">
            <v>Local</v>
          </cell>
          <cell r="G492">
            <v>40057</v>
          </cell>
          <cell r="H492" t="str">
            <v>PR 1C</v>
          </cell>
          <cell r="I492">
            <v>24</v>
          </cell>
          <cell r="J492" t="str">
            <v>INSA Lyon</v>
          </cell>
          <cell r="K492" t="str">
            <v>0690192J</v>
          </cell>
          <cell r="L492">
            <v>40057</v>
          </cell>
          <cell r="M492">
            <v>3002</v>
          </cell>
          <cell r="N492">
            <v>38718</v>
          </cell>
        </row>
        <row r="493">
          <cell r="A493" t="str">
            <v>10S9500635JST</v>
          </cell>
          <cell r="B493" t="str">
            <v>RABENSTEIN</v>
          </cell>
          <cell r="C493" t="str">
            <v>Ingeborg</v>
          </cell>
          <cell r="D493">
            <v>38718</v>
          </cell>
          <cell r="E493">
            <v>1</v>
          </cell>
          <cell r="F493" t="str">
            <v>Local</v>
          </cell>
          <cell r="G493">
            <v>40057</v>
          </cell>
          <cell r="H493" t="str">
            <v>MCF HC</v>
          </cell>
          <cell r="I493">
            <v>12</v>
          </cell>
          <cell r="J493" t="str">
            <v>U. Lyon-I (IUFM)</v>
          </cell>
          <cell r="K493" t="str">
            <v>0693480H</v>
          </cell>
          <cell r="L493">
            <v>40057</v>
          </cell>
          <cell r="M493">
            <v>3013</v>
          </cell>
          <cell r="N493">
            <v>38718</v>
          </cell>
        </row>
        <row r="494">
          <cell r="A494" t="str">
            <v>10S9502050YPM</v>
          </cell>
          <cell r="B494" t="str">
            <v>DURIF-VAREMBONT</v>
          </cell>
          <cell r="C494" t="str">
            <v>Jean-Pierre</v>
          </cell>
          <cell r="D494">
            <v>38718</v>
          </cell>
          <cell r="E494">
            <v>1</v>
          </cell>
          <cell r="F494" t="str">
            <v>Local</v>
          </cell>
          <cell r="G494">
            <v>40057</v>
          </cell>
          <cell r="H494" t="str">
            <v>MCF HC</v>
          </cell>
          <cell r="I494">
            <v>16</v>
          </cell>
          <cell r="J494" t="str">
            <v>U. Lyon-II</v>
          </cell>
          <cell r="K494" t="str">
            <v>0691775E</v>
          </cell>
          <cell r="L494">
            <v>40057</v>
          </cell>
          <cell r="M494">
            <v>3013</v>
          </cell>
          <cell r="N494">
            <v>38718</v>
          </cell>
        </row>
        <row r="495">
          <cell r="A495" t="str">
            <v>10S9502442UTS</v>
          </cell>
          <cell r="B495" t="str">
            <v>BAZZOLI</v>
          </cell>
          <cell r="C495" t="str">
            <v>Laure</v>
          </cell>
          <cell r="D495">
            <v>38718</v>
          </cell>
          <cell r="E495">
            <v>1</v>
          </cell>
          <cell r="F495" t="str">
            <v>National</v>
          </cell>
          <cell r="G495">
            <v>40057</v>
          </cell>
          <cell r="H495" t="str">
            <v>MCF HC</v>
          </cell>
          <cell r="I495">
            <v>5</v>
          </cell>
          <cell r="J495" t="str">
            <v>U. Lyon-II</v>
          </cell>
          <cell r="K495" t="str">
            <v>0691775E</v>
          </cell>
          <cell r="L495">
            <v>40057</v>
          </cell>
          <cell r="M495">
            <v>3013</v>
          </cell>
          <cell r="N495">
            <v>38718</v>
          </cell>
        </row>
        <row r="496">
          <cell r="A496" t="str">
            <v>10S9602293GZI</v>
          </cell>
          <cell r="B496" t="str">
            <v>PIROTTE</v>
          </cell>
          <cell r="C496" t="str">
            <v>Alain</v>
          </cell>
          <cell r="D496">
            <v>38718</v>
          </cell>
          <cell r="E496">
            <v>1</v>
          </cell>
          <cell r="F496" t="str">
            <v>National</v>
          </cell>
          <cell r="G496">
            <v>40057</v>
          </cell>
          <cell r="H496" t="str">
            <v>PR 1C</v>
          </cell>
          <cell r="I496">
            <v>5</v>
          </cell>
          <cell r="J496" t="str">
            <v>U. Paris-II</v>
          </cell>
          <cell r="K496" t="str">
            <v>0751718K</v>
          </cell>
          <cell r="L496">
            <v>40057</v>
          </cell>
          <cell r="M496">
            <v>3002</v>
          </cell>
          <cell r="N496">
            <v>38718</v>
          </cell>
        </row>
        <row r="497">
          <cell r="A497" t="str">
            <v>10S9700648XMT</v>
          </cell>
          <cell r="B497" t="str">
            <v>LAHLOUH</v>
          </cell>
          <cell r="C497" t="str">
            <v>Mohamed</v>
          </cell>
          <cell r="D497">
            <v>38718</v>
          </cell>
          <cell r="E497">
            <v>1</v>
          </cell>
          <cell r="F497" t="str">
            <v>Local</v>
          </cell>
          <cell r="G497">
            <v>40057</v>
          </cell>
          <cell r="H497" t="str">
            <v>PR 1C</v>
          </cell>
          <cell r="I497">
            <v>16</v>
          </cell>
          <cell r="J497" t="str">
            <v>U. Lyon-II</v>
          </cell>
          <cell r="K497" t="str">
            <v>0691775E</v>
          </cell>
          <cell r="L497">
            <v>40057</v>
          </cell>
          <cell r="M497">
            <v>3002</v>
          </cell>
          <cell r="N497">
            <v>38718</v>
          </cell>
        </row>
        <row r="498">
          <cell r="A498" t="str">
            <v>10S9902962BWE</v>
          </cell>
          <cell r="B498" t="str">
            <v>FAIVRE D'ARCIER</v>
          </cell>
          <cell r="C498" t="str">
            <v>Bruno</v>
          </cell>
          <cell r="D498">
            <v>38718</v>
          </cell>
          <cell r="E498">
            <v>1</v>
          </cell>
          <cell r="F498" t="str">
            <v>National</v>
          </cell>
          <cell r="G498">
            <v>40057</v>
          </cell>
          <cell r="H498" t="str">
            <v>PR 1C</v>
          </cell>
          <cell r="I498">
            <v>24</v>
          </cell>
          <cell r="J498" t="str">
            <v>U. Lyon-II</v>
          </cell>
          <cell r="K498" t="str">
            <v>0691775E</v>
          </cell>
          <cell r="L498">
            <v>40057</v>
          </cell>
          <cell r="M498">
            <v>3002</v>
          </cell>
          <cell r="N498">
            <v>38718</v>
          </cell>
        </row>
        <row r="499">
          <cell r="A499" t="str">
            <v>10S9904628QMJ</v>
          </cell>
          <cell r="B499" t="str">
            <v>SOLAL</v>
          </cell>
          <cell r="C499" t="str">
            <v>Philippe</v>
          </cell>
          <cell r="D499">
            <v>38718</v>
          </cell>
          <cell r="E499">
            <v>1</v>
          </cell>
          <cell r="F499" t="str">
            <v>National</v>
          </cell>
          <cell r="G499">
            <v>40057</v>
          </cell>
          <cell r="H499" t="str">
            <v>PR 1C</v>
          </cell>
          <cell r="I499">
            <v>5</v>
          </cell>
          <cell r="J499" t="str">
            <v>U. Saint-Etienne</v>
          </cell>
          <cell r="K499" t="str">
            <v>0421095M</v>
          </cell>
          <cell r="L499">
            <v>40057</v>
          </cell>
          <cell r="M499">
            <v>3002</v>
          </cell>
          <cell r="N499">
            <v>38718</v>
          </cell>
        </row>
        <row r="500">
          <cell r="A500" t="str">
            <v>11E9205207GZE</v>
          </cell>
          <cell r="B500" t="str">
            <v>MONJO</v>
          </cell>
          <cell r="C500" t="str">
            <v>Roger</v>
          </cell>
          <cell r="D500">
            <v>38718</v>
          </cell>
          <cell r="E500">
            <v>1</v>
          </cell>
          <cell r="F500" t="str">
            <v>National</v>
          </cell>
          <cell r="G500">
            <v>40057</v>
          </cell>
          <cell r="H500" t="str">
            <v>MCF HC</v>
          </cell>
          <cell r="I500">
            <v>70</v>
          </cell>
          <cell r="J500" t="str">
            <v>U. Montpellier-III</v>
          </cell>
          <cell r="K500" t="str">
            <v>0341089Z</v>
          </cell>
          <cell r="L500">
            <v>40057</v>
          </cell>
          <cell r="M500">
            <v>3013</v>
          </cell>
          <cell r="N500">
            <v>38718</v>
          </cell>
        </row>
        <row r="501">
          <cell r="A501" t="str">
            <v>11E9205580MCY</v>
          </cell>
          <cell r="B501" t="str">
            <v>LAURICHESSE</v>
          </cell>
          <cell r="C501" t="str">
            <v>Jean Yves</v>
          </cell>
          <cell r="D501">
            <v>38718</v>
          </cell>
          <cell r="E501">
            <v>1</v>
          </cell>
          <cell r="F501" t="str">
            <v>Local</v>
          </cell>
          <cell r="G501">
            <v>40057</v>
          </cell>
          <cell r="H501" t="str">
            <v>PR 1C</v>
          </cell>
          <cell r="I501">
            <v>9</v>
          </cell>
          <cell r="J501" t="str">
            <v>U. Toulouse-II</v>
          </cell>
          <cell r="K501" t="str">
            <v>0311383K</v>
          </cell>
          <cell r="L501">
            <v>40057</v>
          </cell>
          <cell r="M501">
            <v>3002</v>
          </cell>
          <cell r="N501">
            <v>38718</v>
          </cell>
        </row>
        <row r="502">
          <cell r="A502" t="str">
            <v>11E9206124RJH</v>
          </cell>
          <cell r="B502" t="str">
            <v>GALINIER</v>
          </cell>
          <cell r="C502" t="str">
            <v>Martin</v>
          </cell>
          <cell r="D502">
            <v>38718</v>
          </cell>
          <cell r="E502">
            <v>1</v>
          </cell>
          <cell r="F502" t="str">
            <v>Local</v>
          </cell>
          <cell r="G502">
            <v>40057</v>
          </cell>
          <cell r="H502" t="str">
            <v>PR 1C</v>
          </cell>
          <cell r="I502">
            <v>21</v>
          </cell>
          <cell r="J502" t="str">
            <v>U. Perpignan</v>
          </cell>
          <cell r="K502" t="str">
            <v>0660437S</v>
          </cell>
          <cell r="L502">
            <v>40057</v>
          </cell>
          <cell r="M502">
            <v>3002</v>
          </cell>
          <cell r="N502">
            <v>38718</v>
          </cell>
        </row>
        <row r="503">
          <cell r="A503" t="str">
            <v>11E9210363HSF</v>
          </cell>
          <cell r="B503" t="str">
            <v>CHAPEL</v>
          </cell>
          <cell r="C503" t="str">
            <v>Monique</v>
          </cell>
          <cell r="D503">
            <v>38718</v>
          </cell>
          <cell r="E503">
            <v>1</v>
          </cell>
          <cell r="F503" t="str">
            <v>Local</v>
          </cell>
          <cell r="G503">
            <v>40057</v>
          </cell>
          <cell r="H503" t="str">
            <v>PR EX1</v>
          </cell>
          <cell r="I503">
            <v>6</v>
          </cell>
          <cell r="J503" t="str">
            <v>U. Montpellier-I</v>
          </cell>
          <cell r="K503" t="str">
            <v>0341087X</v>
          </cell>
          <cell r="L503">
            <v>40057</v>
          </cell>
          <cell r="M503">
            <v>3003</v>
          </cell>
          <cell r="N503">
            <v>38718</v>
          </cell>
        </row>
        <row r="504">
          <cell r="A504" t="str">
            <v>11E9212652XGG</v>
          </cell>
          <cell r="B504" t="str">
            <v>DENJEAN</v>
          </cell>
          <cell r="C504" t="str">
            <v>Claude</v>
          </cell>
          <cell r="D504">
            <v>38718</v>
          </cell>
          <cell r="E504">
            <v>1</v>
          </cell>
          <cell r="F504" t="str">
            <v>National</v>
          </cell>
          <cell r="G504">
            <v>40057</v>
          </cell>
          <cell r="H504" t="str">
            <v>MCF HC</v>
          </cell>
          <cell r="I504">
            <v>21</v>
          </cell>
          <cell r="J504" t="str">
            <v>U. Toulouse-II</v>
          </cell>
          <cell r="K504" t="str">
            <v>0311383K</v>
          </cell>
          <cell r="L504">
            <v>40057</v>
          </cell>
          <cell r="M504">
            <v>3013</v>
          </cell>
          <cell r="N504">
            <v>38718</v>
          </cell>
        </row>
        <row r="505">
          <cell r="A505" t="str">
            <v>11E9212747AJO</v>
          </cell>
          <cell r="B505" t="str">
            <v>MOREAU</v>
          </cell>
          <cell r="C505" t="str">
            <v>Agnes</v>
          </cell>
          <cell r="D505">
            <v>38718</v>
          </cell>
          <cell r="E505">
            <v>1</v>
          </cell>
          <cell r="F505" t="str">
            <v>National</v>
          </cell>
          <cell r="G505">
            <v>40057</v>
          </cell>
          <cell r="H505" t="str">
            <v>MCF HC</v>
          </cell>
          <cell r="I505">
            <v>7</v>
          </cell>
          <cell r="J505" t="str">
            <v>U. Aix-Marseille-I</v>
          </cell>
          <cell r="K505" t="str">
            <v>0131842G</v>
          </cell>
          <cell r="L505">
            <v>40057</v>
          </cell>
          <cell r="M505">
            <v>3013</v>
          </cell>
          <cell r="N505">
            <v>38718</v>
          </cell>
        </row>
        <row r="506">
          <cell r="A506" t="str">
            <v>11E9215101UMN</v>
          </cell>
          <cell r="B506" t="str">
            <v>MARTY</v>
          </cell>
          <cell r="C506" t="str">
            <v>Philippe</v>
          </cell>
          <cell r="D506">
            <v>38718</v>
          </cell>
          <cell r="E506">
            <v>1</v>
          </cell>
          <cell r="F506" t="str">
            <v>National</v>
          </cell>
          <cell r="G506">
            <v>40057</v>
          </cell>
          <cell r="H506" t="str">
            <v>MCF HC</v>
          </cell>
          <cell r="I506">
            <v>10</v>
          </cell>
          <cell r="J506" t="str">
            <v>U. Nice</v>
          </cell>
          <cell r="K506" t="str">
            <v>0060931E</v>
          </cell>
          <cell r="L506">
            <v>40057</v>
          </cell>
          <cell r="M506">
            <v>3013</v>
          </cell>
          <cell r="N506">
            <v>38718</v>
          </cell>
        </row>
        <row r="507">
          <cell r="A507" t="str">
            <v>11E9216589EBG</v>
          </cell>
          <cell r="B507" t="str">
            <v>PRINCE</v>
          </cell>
          <cell r="C507" t="str">
            <v>Peter</v>
          </cell>
          <cell r="D507">
            <v>38718</v>
          </cell>
          <cell r="E507">
            <v>1</v>
          </cell>
          <cell r="F507" t="str">
            <v>National</v>
          </cell>
          <cell r="G507">
            <v>40057</v>
          </cell>
          <cell r="H507" t="str">
            <v>MCF HC</v>
          </cell>
          <cell r="I507">
            <v>11</v>
          </cell>
          <cell r="J507" t="str">
            <v>U. Aix-Marseille-I</v>
          </cell>
          <cell r="K507" t="str">
            <v>0131842G</v>
          </cell>
          <cell r="L507">
            <v>40057</v>
          </cell>
          <cell r="M507">
            <v>3013</v>
          </cell>
          <cell r="N507">
            <v>38718</v>
          </cell>
        </row>
        <row r="508">
          <cell r="A508" t="str">
            <v>11E9418749GCP</v>
          </cell>
          <cell r="B508" t="str">
            <v>IVARNEZ</v>
          </cell>
          <cell r="C508" t="str">
            <v>Corinne</v>
          </cell>
          <cell r="D508">
            <v>38718</v>
          </cell>
          <cell r="E508">
            <v>1</v>
          </cell>
          <cell r="F508" t="str">
            <v>Local</v>
          </cell>
          <cell r="G508">
            <v>40057</v>
          </cell>
          <cell r="H508" t="str">
            <v>MCF HC</v>
          </cell>
          <cell r="I508">
            <v>6</v>
          </cell>
          <cell r="J508" t="str">
            <v>U. Montpellier-II</v>
          </cell>
          <cell r="K508" t="str">
            <v>0341088Y</v>
          </cell>
          <cell r="L508">
            <v>40057</v>
          </cell>
          <cell r="M508">
            <v>3013</v>
          </cell>
          <cell r="N508">
            <v>38718</v>
          </cell>
        </row>
        <row r="509">
          <cell r="A509" t="str">
            <v>11S9322689BXM</v>
          </cell>
          <cell r="B509" t="str">
            <v>PLANCHE</v>
          </cell>
          <cell r="C509" t="str">
            <v>Frederic</v>
          </cell>
          <cell r="D509">
            <v>38718</v>
          </cell>
          <cell r="E509">
            <v>1</v>
          </cell>
          <cell r="F509" t="str">
            <v>Local</v>
          </cell>
          <cell r="G509">
            <v>40057</v>
          </cell>
          <cell r="H509" t="str">
            <v>MCF HC</v>
          </cell>
          <cell r="I509">
            <v>6</v>
          </cell>
          <cell r="J509" t="str">
            <v>U. Montpellier-III</v>
          </cell>
          <cell r="K509" t="str">
            <v>0341089Z</v>
          </cell>
          <cell r="L509">
            <v>40057</v>
          </cell>
          <cell r="M509">
            <v>3013</v>
          </cell>
          <cell r="N509">
            <v>38718</v>
          </cell>
        </row>
        <row r="510">
          <cell r="A510" t="str">
            <v>11S9322713FTA</v>
          </cell>
          <cell r="B510" t="str">
            <v>THOMAS</v>
          </cell>
          <cell r="C510" t="str">
            <v>Joel</v>
          </cell>
          <cell r="D510">
            <v>38718</v>
          </cell>
          <cell r="E510">
            <v>1</v>
          </cell>
          <cell r="F510" t="str">
            <v>Local</v>
          </cell>
          <cell r="G510">
            <v>40057</v>
          </cell>
          <cell r="H510" t="str">
            <v>PR EX2</v>
          </cell>
          <cell r="I510">
            <v>8</v>
          </cell>
          <cell r="J510" t="str">
            <v>U. Perpignan</v>
          </cell>
          <cell r="K510" t="str">
            <v>0660437S</v>
          </cell>
          <cell r="L510">
            <v>40057</v>
          </cell>
          <cell r="M510">
            <v>3004</v>
          </cell>
          <cell r="N510">
            <v>38718</v>
          </cell>
        </row>
        <row r="511">
          <cell r="A511" t="str">
            <v>11S9324297GYZ</v>
          </cell>
          <cell r="B511" t="str">
            <v>PHILIPPE</v>
          </cell>
          <cell r="C511" t="str">
            <v>Bernard</v>
          </cell>
          <cell r="D511">
            <v>38718</v>
          </cell>
          <cell r="E511">
            <v>1</v>
          </cell>
          <cell r="F511" t="str">
            <v>National</v>
          </cell>
          <cell r="G511">
            <v>40057</v>
          </cell>
          <cell r="H511" t="str">
            <v>MCF HC</v>
          </cell>
          <cell r="I511">
            <v>5</v>
          </cell>
          <cell r="J511" t="str">
            <v>U. Perpignan</v>
          </cell>
          <cell r="K511" t="str">
            <v>0660437S</v>
          </cell>
          <cell r="L511">
            <v>40057</v>
          </cell>
          <cell r="M511">
            <v>3013</v>
          </cell>
          <cell r="N511">
            <v>38718</v>
          </cell>
        </row>
        <row r="512">
          <cell r="A512" t="str">
            <v>11S9325561DAG</v>
          </cell>
          <cell r="B512" t="str">
            <v>ROUSSEAU</v>
          </cell>
          <cell r="C512" t="str">
            <v>Dominique</v>
          </cell>
          <cell r="D512">
            <v>38718</v>
          </cell>
          <cell r="E512">
            <v>1</v>
          </cell>
          <cell r="F512" t="str">
            <v>National</v>
          </cell>
          <cell r="G512">
            <v>40057</v>
          </cell>
          <cell r="H512" t="str">
            <v>PR EX2</v>
          </cell>
          <cell r="I512">
            <v>2</v>
          </cell>
          <cell r="J512" t="str">
            <v>U. Montpellier-I</v>
          </cell>
          <cell r="K512" t="str">
            <v>0341087X</v>
          </cell>
          <cell r="L512">
            <v>40057</v>
          </cell>
          <cell r="M512">
            <v>3004</v>
          </cell>
          <cell r="N512">
            <v>38718</v>
          </cell>
        </row>
        <row r="513">
          <cell r="A513" t="str">
            <v>11S9326822GRL</v>
          </cell>
          <cell r="B513" t="str">
            <v>PAU</v>
          </cell>
          <cell r="C513" t="str">
            <v>Bernard</v>
          </cell>
          <cell r="D513">
            <v>38869</v>
          </cell>
          <cell r="E513">
            <v>1</v>
          </cell>
          <cell r="F513" t="str">
            <v>National</v>
          </cell>
          <cell r="G513">
            <v>40057</v>
          </cell>
          <cell r="H513" t="str">
            <v>PR EX1</v>
          </cell>
          <cell r="I513">
            <v>87</v>
          </cell>
          <cell r="J513" t="str">
            <v>U. Montpellier-I</v>
          </cell>
          <cell r="K513" t="str">
            <v>0341087X</v>
          </cell>
          <cell r="L513">
            <v>40057</v>
          </cell>
          <cell r="M513">
            <v>3003</v>
          </cell>
          <cell r="N513">
            <v>38869</v>
          </cell>
        </row>
        <row r="514">
          <cell r="A514" t="str">
            <v>11S9329597SRK</v>
          </cell>
          <cell r="B514" t="str">
            <v>BATAILLE</v>
          </cell>
          <cell r="C514" t="str">
            <v>Bernard</v>
          </cell>
          <cell r="D514">
            <v>38718</v>
          </cell>
          <cell r="E514">
            <v>1</v>
          </cell>
          <cell r="F514" t="str">
            <v>Local</v>
          </cell>
          <cell r="G514">
            <v>40057</v>
          </cell>
          <cell r="H514" t="str">
            <v>PR 1C</v>
          </cell>
          <cell r="I514">
            <v>85</v>
          </cell>
          <cell r="J514" t="str">
            <v>U. Montpellier-I</v>
          </cell>
          <cell r="K514" t="str">
            <v>0341087X</v>
          </cell>
          <cell r="L514">
            <v>40057</v>
          </cell>
          <cell r="M514">
            <v>3002</v>
          </cell>
          <cell r="N514">
            <v>38718</v>
          </cell>
        </row>
        <row r="515">
          <cell r="A515" t="str">
            <v>11S9329817LSU</v>
          </cell>
          <cell r="B515" t="str">
            <v>TACUSSEL</v>
          </cell>
          <cell r="C515" t="str">
            <v>Patrick</v>
          </cell>
          <cell r="D515">
            <v>38718</v>
          </cell>
          <cell r="E515">
            <v>1</v>
          </cell>
          <cell r="F515" t="str">
            <v>National</v>
          </cell>
          <cell r="G515">
            <v>40057</v>
          </cell>
          <cell r="H515" t="str">
            <v>PR EX1</v>
          </cell>
          <cell r="I515">
            <v>19</v>
          </cell>
          <cell r="J515" t="str">
            <v>U. Montpellier-III</v>
          </cell>
          <cell r="K515" t="str">
            <v>0341089Z</v>
          </cell>
          <cell r="L515">
            <v>40057</v>
          </cell>
          <cell r="M515">
            <v>3003</v>
          </cell>
          <cell r="N515">
            <v>38718</v>
          </cell>
        </row>
        <row r="516">
          <cell r="A516" t="str">
            <v>11S9331913APK</v>
          </cell>
          <cell r="B516" t="str">
            <v>LAVIGNE</v>
          </cell>
          <cell r="C516" t="str">
            <v>Jean Francois</v>
          </cell>
          <cell r="D516">
            <v>38718</v>
          </cell>
          <cell r="E516">
            <v>1</v>
          </cell>
          <cell r="F516" t="str">
            <v>National</v>
          </cell>
          <cell r="G516">
            <v>40057</v>
          </cell>
          <cell r="H516" t="str">
            <v>PR 1C</v>
          </cell>
          <cell r="I516">
            <v>17</v>
          </cell>
          <cell r="J516" t="str">
            <v>U. Nice</v>
          </cell>
          <cell r="K516" t="str">
            <v>0060931E</v>
          </cell>
          <cell r="L516">
            <v>40057</v>
          </cell>
          <cell r="M516">
            <v>3002</v>
          </cell>
          <cell r="N516">
            <v>38718</v>
          </cell>
        </row>
        <row r="517">
          <cell r="A517" t="str">
            <v>11S9332214REK</v>
          </cell>
          <cell r="B517" t="str">
            <v>BOURRET</v>
          </cell>
          <cell r="C517" t="str">
            <v>Michel Francois</v>
          </cell>
          <cell r="D517">
            <v>40057</v>
          </cell>
          <cell r="E517">
            <v>1</v>
          </cell>
          <cell r="F517" t="str">
            <v>Local</v>
          </cell>
          <cell r="G517">
            <v>40057</v>
          </cell>
          <cell r="H517" t="str">
            <v>PR 1C</v>
          </cell>
          <cell r="I517">
            <v>14</v>
          </cell>
          <cell r="J517" t="str">
            <v>U. Montpellier-III</v>
          </cell>
          <cell r="K517" t="str">
            <v>0341089Z</v>
          </cell>
          <cell r="L517">
            <v>40057</v>
          </cell>
          <cell r="M517">
            <v>3002</v>
          </cell>
          <cell r="N517">
            <v>40057</v>
          </cell>
        </row>
        <row r="518">
          <cell r="A518" t="str">
            <v>11S9333240TNK</v>
          </cell>
          <cell r="B518" t="str">
            <v>AURIER</v>
          </cell>
          <cell r="C518" t="str">
            <v>Philippe</v>
          </cell>
          <cell r="D518">
            <v>38718</v>
          </cell>
          <cell r="E518">
            <v>1</v>
          </cell>
          <cell r="F518" t="str">
            <v>National</v>
          </cell>
          <cell r="G518">
            <v>40057</v>
          </cell>
          <cell r="H518" t="str">
            <v>PR EX1</v>
          </cell>
          <cell r="I518">
            <v>6</v>
          </cell>
          <cell r="J518" t="str">
            <v>U. Montpellier-II</v>
          </cell>
          <cell r="K518" t="str">
            <v>0341088Y</v>
          </cell>
          <cell r="L518">
            <v>40057</v>
          </cell>
          <cell r="M518">
            <v>3003</v>
          </cell>
          <cell r="N518">
            <v>38718</v>
          </cell>
        </row>
        <row r="519">
          <cell r="A519" t="str">
            <v>11S9333449ETN</v>
          </cell>
          <cell r="B519" t="str">
            <v>LAURENS</v>
          </cell>
          <cell r="C519" t="str">
            <v>Paul</v>
          </cell>
          <cell r="D519">
            <v>38718</v>
          </cell>
          <cell r="E519">
            <v>1</v>
          </cell>
          <cell r="F519" t="str">
            <v>Local</v>
          </cell>
          <cell r="G519">
            <v>40057</v>
          </cell>
          <cell r="H519" t="str">
            <v>MCF HC</v>
          </cell>
          <cell r="I519">
            <v>19</v>
          </cell>
          <cell r="J519" t="str">
            <v>U. Montpellier-III</v>
          </cell>
          <cell r="K519" t="str">
            <v>0341089Z</v>
          </cell>
          <cell r="L519">
            <v>40057</v>
          </cell>
          <cell r="M519">
            <v>3013</v>
          </cell>
          <cell r="N519">
            <v>38718</v>
          </cell>
        </row>
        <row r="520">
          <cell r="A520" t="str">
            <v>11S9334990LYE</v>
          </cell>
          <cell r="B520" t="str">
            <v>ANTONMATTEI</v>
          </cell>
          <cell r="C520" t="str">
            <v>Paul Henri</v>
          </cell>
          <cell r="D520">
            <v>38718</v>
          </cell>
          <cell r="E520">
            <v>1</v>
          </cell>
          <cell r="F520" t="str">
            <v>Local</v>
          </cell>
          <cell r="G520">
            <v>40057</v>
          </cell>
          <cell r="H520" t="str">
            <v>PR EX1</v>
          </cell>
          <cell r="I520">
            <v>1</v>
          </cell>
          <cell r="J520" t="str">
            <v>U. Montpellier-I</v>
          </cell>
          <cell r="K520" t="str">
            <v>0341087X</v>
          </cell>
          <cell r="L520">
            <v>40057</v>
          </cell>
          <cell r="M520">
            <v>3003</v>
          </cell>
          <cell r="N520">
            <v>38718</v>
          </cell>
        </row>
        <row r="521">
          <cell r="A521" t="str">
            <v>11S9341574JHK</v>
          </cell>
          <cell r="B521" t="str">
            <v>TRUONG</v>
          </cell>
          <cell r="C521" t="str">
            <v>Tuyet Nga</v>
          </cell>
          <cell r="D521">
            <v>38718</v>
          </cell>
          <cell r="E521">
            <v>1</v>
          </cell>
          <cell r="F521" t="str">
            <v>Local</v>
          </cell>
          <cell r="G521">
            <v>40057</v>
          </cell>
          <cell r="H521" t="str">
            <v>MCF HC</v>
          </cell>
          <cell r="I521">
            <v>85</v>
          </cell>
          <cell r="J521" t="str">
            <v>U. Montpellier-I</v>
          </cell>
          <cell r="K521" t="str">
            <v>0341087X</v>
          </cell>
          <cell r="L521">
            <v>40057</v>
          </cell>
          <cell r="M521">
            <v>3013</v>
          </cell>
          <cell r="N521">
            <v>38718</v>
          </cell>
        </row>
        <row r="522">
          <cell r="A522" t="str">
            <v>11S9345182HWJ</v>
          </cell>
          <cell r="B522" t="str">
            <v>PEROCHON</v>
          </cell>
          <cell r="C522" t="str">
            <v>Francoise</v>
          </cell>
          <cell r="D522">
            <v>38718</v>
          </cell>
          <cell r="E522">
            <v>1</v>
          </cell>
          <cell r="F522" t="str">
            <v>National</v>
          </cell>
          <cell r="G522">
            <v>40057</v>
          </cell>
          <cell r="H522" t="str">
            <v>PR EX1</v>
          </cell>
          <cell r="I522">
            <v>1</v>
          </cell>
          <cell r="J522" t="str">
            <v>U. Montpellier-I</v>
          </cell>
          <cell r="K522" t="str">
            <v>0341087X</v>
          </cell>
          <cell r="L522">
            <v>40057</v>
          </cell>
          <cell r="M522">
            <v>3003</v>
          </cell>
          <cell r="N522">
            <v>38718</v>
          </cell>
        </row>
        <row r="523">
          <cell r="A523" t="str">
            <v>11S9345650OBZ</v>
          </cell>
          <cell r="B523" t="str">
            <v>VIGNON</v>
          </cell>
          <cell r="C523" t="str">
            <v>Francoise</v>
          </cell>
          <cell r="D523">
            <v>38718</v>
          </cell>
          <cell r="E523">
            <v>1</v>
          </cell>
          <cell r="F523" t="str">
            <v>National</v>
          </cell>
          <cell r="G523">
            <v>40057</v>
          </cell>
          <cell r="H523" t="str">
            <v>MCF HC</v>
          </cell>
          <cell r="I523">
            <v>13</v>
          </cell>
          <cell r="J523" t="str">
            <v>U. Montpellier-III</v>
          </cell>
          <cell r="K523" t="str">
            <v>0341089Z</v>
          </cell>
          <cell r="L523">
            <v>40057</v>
          </cell>
          <cell r="M523">
            <v>3013</v>
          </cell>
          <cell r="N523">
            <v>38718</v>
          </cell>
        </row>
        <row r="524">
          <cell r="A524" t="str">
            <v>11S9346934DOB</v>
          </cell>
          <cell r="B524" t="str">
            <v>PANCKHURST</v>
          </cell>
          <cell r="C524" t="str">
            <v>Rachel</v>
          </cell>
          <cell r="D524">
            <v>38718</v>
          </cell>
          <cell r="E524">
            <v>1</v>
          </cell>
          <cell r="F524" t="str">
            <v>Local</v>
          </cell>
          <cell r="G524">
            <v>40057</v>
          </cell>
          <cell r="H524" t="str">
            <v>MCF HC</v>
          </cell>
          <cell r="I524">
            <v>7</v>
          </cell>
          <cell r="J524" t="str">
            <v>U. Montpellier-III</v>
          </cell>
          <cell r="K524" t="str">
            <v>0341089Z</v>
          </cell>
          <cell r="L524">
            <v>40057</v>
          </cell>
          <cell r="M524">
            <v>3013</v>
          </cell>
          <cell r="N524">
            <v>38718</v>
          </cell>
        </row>
        <row r="525">
          <cell r="A525" t="str">
            <v>11S9348537VYQ</v>
          </cell>
          <cell r="B525" t="str">
            <v>FIASCHI</v>
          </cell>
          <cell r="C525" t="str">
            <v>Annick</v>
          </cell>
          <cell r="D525">
            <v>38718</v>
          </cell>
          <cell r="E525">
            <v>1</v>
          </cell>
          <cell r="F525" t="str">
            <v>Local</v>
          </cell>
          <cell r="G525">
            <v>40057</v>
          </cell>
          <cell r="H525" t="str">
            <v>MCF HC</v>
          </cell>
          <cell r="I525">
            <v>18</v>
          </cell>
          <cell r="J525" t="str">
            <v>U. Nice</v>
          </cell>
          <cell r="K525" t="str">
            <v>0060931E</v>
          </cell>
          <cell r="L525">
            <v>40057</v>
          </cell>
          <cell r="M525">
            <v>3013</v>
          </cell>
          <cell r="N525">
            <v>38718</v>
          </cell>
        </row>
        <row r="526">
          <cell r="A526" t="str">
            <v>11S9349117HWF</v>
          </cell>
          <cell r="B526" t="str">
            <v>PENDELIAU</v>
          </cell>
          <cell r="C526" t="str">
            <v>Guy</v>
          </cell>
          <cell r="D526">
            <v>38718</v>
          </cell>
          <cell r="E526">
            <v>1</v>
          </cell>
          <cell r="F526" t="str">
            <v>National</v>
          </cell>
          <cell r="G526">
            <v>40057</v>
          </cell>
          <cell r="H526" t="str">
            <v>MCF HC</v>
          </cell>
          <cell r="I526">
            <v>6</v>
          </cell>
          <cell r="J526" t="str">
            <v>U. Montpellier-I</v>
          </cell>
          <cell r="K526" t="str">
            <v>0341087X</v>
          </cell>
          <cell r="L526">
            <v>40057</v>
          </cell>
          <cell r="M526">
            <v>3013</v>
          </cell>
          <cell r="N526">
            <v>38718</v>
          </cell>
        </row>
        <row r="527">
          <cell r="A527" t="str">
            <v>11S9501724KXR</v>
          </cell>
          <cell r="B527" t="str">
            <v>REY</v>
          </cell>
          <cell r="C527" t="str">
            <v>Helene</v>
          </cell>
          <cell r="D527">
            <v>38718</v>
          </cell>
          <cell r="E527">
            <v>1</v>
          </cell>
          <cell r="F527" t="str">
            <v>National</v>
          </cell>
          <cell r="G527">
            <v>40057</v>
          </cell>
          <cell r="H527" t="str">
            <v>MCF HC</v>
          </cell>
          <cell r="I527">
            <v>5</v>
          </cell>
          <cell r="J527" t="str">
            <v>U. Montpellier-I</v>
          </cell>
          <cell r="K527" t="str">
            <v>0341087X</v>
          </cell>
          <cell r="L527">
            <v>40057</v>
          </cell>
          <cell r="M527">
            <v>3013</v>
          </cell>
          <cell r="N527">
            <v>38718</v>
          </cell>
        </row>
        <row r="528">
          <cell r="A528" t="str">
            <v>11S9602916LFQ</v>
          </cell>
          <cell r="B528" t="str">
            <v>GALAS</v>
          </cell>
          <cell r="C528" t="str">
            <v>Simon</v>
          </cell>
          <cell r="D528">
            <v>38718</v>
          </cell>
          <cell r="E528">
            <v>1</v>
          </cell>
          <cell r="F528" t="str">
            <v>Local</v>
          </cell>
          <cell r="G528">
            <v>40057</v>
          </cell>
          <cell r="H528" t="str">
            <v>PR 1C</v>
          </cell>
          <cell r="I528">
            <v>87</v>
          </cell>
          <cell r="J528" t="str">
            <v>U. Montpellier-I</v>
          </cell>
          <cell r="K528" t="str">
            <v>0341087X</v>
          </cell>
          <cell r="L528">
            <v>40057</v>
          </cell>
          <cell r="M528">
            <v>3002</v>
          </cell>
          <cell r="N528">
            <v>38718</v>
          </cell>
        </row>
        <row r="529">
          <cell r="A529" t="str">
            <v>11S9801336OZK</v>
          </cell>
          <cell r="B529" t="str">
            <v>PALPACUER</v>
          </cell>
          <cell r="C529" t="str">
            <v>Florence</v>
          </cell>
          <cell r="D529">
            <v>38718</v>
          </cell>
          <cell r="E529">
            <v>1</v>
          </cell>
          <cell r="F529" t="str">
            <v>National</v>
          </cell>
          <cell r="G529">
            <v>40057</v>
          </cell>
          <cell r="H529" t="str">
            <v>PR 1C</v>
          </cell>
          <cell r="I529">
            <v>6</v>
          </cell>
          <cell r="J529" t="str">
            <v>U. Montpellier-I</v>
          </cell>
          <cell r="K529" t="str">
            <v>0341087X</v>
          </cell>
          <cell r="L529">
            <v>40057</v>
          </cell>
          <cell r="M529">
            <v>3002</v>
          </cell>
          <cell r="N529">
            <v>38718</v>
          </cell>
        </row>
        <row r="530">
          <cell r="A530" t="str">
            <v>11S9905094QCS</v>
          </cell>
          <cell r="B530" t="str">
            <v>SEUBE</v>
          </cell>
          <cell r="C530" t="str">
            <v>Jean Baptiste</v>
          </cell>
          <cell r="D530">
            <v>38718</v>
          </cell>
          <cell r="E530">
            <v>1</v>
          </cell>
          <cell r="F530" t="str">
            <v>National</v>
          </cell>
          <cell r="G530">
            <v>40057</v>
          </cell>
          <cell r="H530" t="str">
            <v>PR 1C</v>
          </cell>
          <cell r="I530">
            <v>1</v>
          </cell>
          <cell r="J530" t="str">
            <v>U. La RＶnion</v>
          </cell>
          <cell r="K530" t="str">
            <v>9740478B</v>
          </cell>
          <cell r="L530">
            <v>40057</v>
          </cell>
          <cell r="M530">
            <v>3002</v>
          </cell>
          <cell r="N530">
            <v>38718</v>
          </cell>
        </row>
        <row r="531">
          <cell r="A531" t="str">
            <v>12E9204406MKY</v>
          </cell>
          <cell r="B531" t="str">
            <v>BOLMONT</v>
          </cell>
          <cell r="C531" t="str">
            <v>Etienne</v>
          </cell>
          <cell r="D531">
            <v>38718</v>
          </cell>
          <cell r="E531">
            <v>1</v>
          </cell>
          <cell r="F531" t="str">
            <v>Local</v>
          </cell>
          <cell r="G531">
            <v>40057</v>
          </cell>
          <cell r="H531" t="str">
            <v>MCF HC</v>
          </cell>
          <cell r="I531">
            <v>72</v>
          </cell>
          <cell r="J531" t="str">
            <v>U. Nancy-I (IUFM)</v>
          </cell>
          <cell r="K531" t="str">
            <v>0542255H</v>
          </cell>
          <cell r="L531">
            <v>40057</v>
          </cell>
          <cell r="M531">
            <v>3013</v>
          </cell>
          <cell r="N531">
            <v>38718</v>
          </cell>
        </row>
        <row r="532">
          <cell r="A532" t="str">
            <v>12E9205720HFD</v>
          </cell>
          <cell r="B532" t="str">
            <v>PEDOT</v>
          </cell>
          <cell r="C532" t="str">
            <v>Richard</v>
          </cell>
          <cell r="D532">
            <v>38718</v>
          </cell>
          <cell r="E532">
            <v>1</v>
          </cell>
          <cell r="F532" t="str">
            <v>National</v>
          </cell>
          <cell r="G532">
            <v>40057</v>
          </cell>
          <cell r="H532" t="str">
            <v>PR 1C</v>
          </cell>
          <cell r="I532">
            <v>11</v>
          </cell>
          <cell r="J532" t="str">
            <v>U. Paris-X</v>
          </cell>
          <cell r="K532" t="str">
            <v>0921204J</v>
          </cell>
          <cell r="L532">
            <v>40057</v>
          </cell>
          <cell r="M532">
            <v>3002</v>
          </cell>
          <cell r="N532">
            <v>38718</v>
          </cell>
        </row>
        <row r="533">
          <cell r="A533" t="str">
            <v>12E9206330TDT</v>
          </cell>
          <cell r="B533" t="str">
            <v>RABATEL</v>
          </cell>
          <cell r="C533" t="str">
            <v>Alain</v>
          </cell>
          <cell r="D533">
            <v>38718</v>
          </cell>
          <cell r="E533">
            <v>1</v>
          </cell>
          <cell r="F533" t="str">
            <v>National</v>
          </cell>
          <cell r="G533">
            <v>40057</v>
          </cell>
          <cell r="H533" t="str">
            <v>PR 1C</v>
          </cell>
          <cell r="I533">
            <v>7</v>
          </cell>
          <cell r="J533" t="str">
            <v>U. Lyon-I (IUFM)</v>
          </cell>
          <cell r="K533" t="str">
            <v>0693480H</v>
          </cell>
          <cell r="L533">
            <v>40057</v>
          </cell>
          <cell r="M533">
            <v>3002</v>
          </cell>
          <cell r="N533">
            <v>38718</v>
          </cell>
        </row>
        <row r="534">
          <cell r="A534" t="str">
            <v>12E9208420DBO</v>
          </cell>
          <cell r="B534" t="str">
            <v>EDELBLUTTE</v>
          </cell>
          <cell r="C534" t="str">
            <v>Simon</v>
          </cell>
          <cell r="D534">
            <v>38718</v>
          </cell>
          <cell r="E534">
            <v>1</v>
          </cell>
          <cell r="F534" t="str">
            <v>Local</v>
          </cell>
          <cell r="G534">
            <v>40057</v>
          </cell>
          <cell r="H534" t="str">
            <v>MCF HC</v>
          </cell>
          <cell r="I534">
            <v>23</v>
          </cell>
          <cell r="J534" t="str">
            <v>U. Nancy-II</v>
          </cell>
          <cell r="K534" t="str">
            <v>0541508W</v>
          </cell>
          <cell r="L534">
            <v>40057</v>
          </cell>
          <cell r="M534">
            <v>3013</v>
          </cell>
          <cell r="N534">
            <v>38718</v>
          </cell>
        </row>
        <row r="535">
          <cell r="A535" t="str">
            <v>12E9208427QDL</v>
          </cell>
          <cell r="B535" t="str">
            <v>WITTMANN</v>
          </cell>
          <cell r="C535" t="str">
            <v>Jean-Michel</v>
          </cell>
          <cell r="D535">
            <v>38718</v>
          </cell>
          <cell r="E535">
            <v>1</v>
          </cell>
          <cell r="F535" t="str">
            <v>Local</v>
          </cell>
          <cell r="G535">
            <v>40057</v>
          </cell>
          <cell r="H535" t="str">
            <v>PR 1C</v>
          </cell>
          <cell r="I535">
            <v>9</v>
          </cell>
          <cell r="J535" t="str">
            <v>U. Metz</v>
          </cell>
          <cell r="K535" t="str">
            <v>0572081C</v>
          </cell>
          <cell r="L535">
            <v>40057</v>
          </cell>
          <cell r="M535">
            <v>3002</v>
          </cell>
          <cell r="N535">
            <v>38718</v>
          </cell>
        </row>
        <row r="536">
          <cell r="A536" t="str">
            <v>12E9214328QMZ</v>
          </cell>
          <cell r="B536" t="str">
            <v>MOINEL</v>
          </cell>
          <cell r="C536" t="str">
            <v>Marie-Josephe</v>
          </cell>
          <cell r="D536">
            <v>38718</v>
          </cell>
          <cell r="E536">
            <v>1</v>
          </cell>
          <cell r="F536" t="str">
            <v>Local</v>
          </cell>
          <cell r="G536">
            <v>40057</v>
          </cell>
          <cell r="H536" t="str">
            <v>MCF HC</v>
          </cell>
          <cell r="I536">
            <v>71</v>
          </cell>
          <cell r="J536" t="str">
            <v>U. Nancy-II</v>
          </cell>
          <cell r="K536" t="str">
            <v>0541508W</v>
          </cell>
          <cell r="L536">
            <v>40057</v>
          </cell>
          <cell r="M536">
            <v>3013</v>
          </cell>
          <cell r="N536">
            <v>38718</v>
          </cell>
        </row>
        <row r="537">
          <cell r="A537" t="str">
            <v>12E9214831ZAB</v>
          </cell>
          <cell r="B537" t="str">
            <v>WILLMANN</v>
          </cell>
          <cell r="C537" t="str">
            <v>Francoise</v>
          </cell>
          <cell r="D537">
            <v>38718</v>
          </cell>
          <cell r="E537">
            <v>1</v>
          </cell>
          <cell r="F537" t="str">
            <v>Local</v>
          </cell>
          <cell r="G537">
            <v>40057</v>
          </cell>
          <cell r="H537" t="str">
            <v>MCF HC</v>
          </cell>
          <cell r="I537">
            <v>12</v>
          </cell>
          <cell r="J537" t="str">
            <v>U. Nancy-II</v>
          </cell>
          <cell r="K537" t="str">
            <v>0541508W</v>
          </cell>
          <cell r="L537">
            <v>40057</v>
          </cell>
          <cell r="M537">
            <v>3013</v>
          </cell>
          <cell r="N537">
            <v>38718</v>
          </cell>
        </row>
        <row r="538">
          <cell r="A538" t="str">
            <v>12E9216552XAL</v>
          </cell>
          <cell r="B538" t="str">
            <v>PETAMENT</v>
          </cell>
          <cell r="C538" t="str">
            <v>Claire</v>
          </cell>
          <cell r="D538">
            <v>38718</v>
          </cell>
          <cell r="E538">
            <v>1</v>
          </cell>
          <cell r="F538" t="str">
            <v>National</v>
          </cell>
          <cell r="G538">
            <v>40057</v>
          </cell>
          <cell r="H538" t="str">
            <v>MCF HC</v>
          </cell>
          <cell r="I538">
            <v>74</v>
          </cell>
          <cell r="J538" t="str">
            <v>U. Lyon-I</v>
          </cell>
          <cell r="K538" t="str">
            <v>0691774D</v>
          </cell>
          <cell r="L538">
            <v>40057</v>
          </cell>
          <cell r="M538">
            <v>3013</v>
          </cell>
          <cell r="N538">
            <v>38718</v>
          </cell>
        </row>
        <row r="539">
          <cell r="A539" t="str">
            <v>12E9219661MHP</v>
          </cell>
          <cell r="B539" t="str">
            <v>PRAIRAT</v>
          </cell>
          <cell r="C539" t="str">
            <v>Eirick</v>
          </cell>
          <cell r="D539">
            <v>38718</v>
          </cell>
          <cell r="E539">
            <v>1</v>
          </cell>
          <cell r="F539" t="str">
            <v>Local</v>
          </cell>
          <cell r="G539">
            <v>40057</v>
          </cell>
          <cell r="H539" t="str">
            <v>PR 1C</v>
          </cell>
          <cell r="I539">
            <v>70</v>
          </cell>
          <cell r="J539" t="str">
            <v>U. Nancy-II</v>
          </cell>
          <cell r="K539" t="str">
            <v>0541508W</v>
          </cell>
          <cell r="L539">
            <v>40057</v>
          </cell>
          <cell r="M539">
            <v>3002</v>
          </cell>
          <cell r="N539">
            <v>38718</v>
          </cell>
        </row>
        <row r="540">
          <cell r="A540" t="str">
            <v>12E9314451QMZ</v>
          </cell>
          <cell r="B540" t="str">
            <v>PEREIRO</v>
          </cell>
          <cell r="C540" t="str">
            <v>Myriam</v>
          </cell>
          <cell r="D540">
            <v>38718</v>
          </cell>
          <cell r="E540">
            <v>1</v>
          </cell>
          <cell r="F540" t="str">
            <v>National</v>
          </cell>
          <cell r="G540">
            <v>40057</v>
          </cell>
          <cell r="H540" t="str">
            <v>MCF HC</v>
          </cell>
          <cell r="I540">
            <v>11</v>
          </cell>
          <cell r="J540" t="str">
            <v>U. Nancy-II</v>
          </cell>
          <cell r="K540" t="str">
            <v>0541508W</v>
          </cell>
          <cell r="L540">
            <v>40057</v>
          </cell>
          <cell r="M540">
            <v>3013</v>
          </cell>
          <cell r="N540">
            <v>38718</v>
          </cell>
        </row>
        <row r="541">
          <cell r="A541" t="str">
            <v>12S0009764ZON</v>
          </cell>
          <cell r="B541" t="str">
            <v>APOTHELOZ</v>
          </cell>
          <cell r="C541" t="str">
            <v>Denis</v>
          </cell>
          <cell r="D541">
            <v>38718</v>
          </cell>
          <cell r="E541">
            <v>1</v>
          </cell>
          <cell r="F541" t="str">
            <v>National</v>
          </cell>
          <cell r="G541">
            <v>40057</v>
          </cell>
          <cell r="H541" t="str">
            <v>PR 1C</v>
          </cell>
          <cell r="I541">
            <v>7</v>
          </cell>
          <cell r="J541" t="str">
            <v>U. Nancy-II</v>
          </cell>
          <cell r="K541" t="str">
            <v>0541508W</v>
          </cell>
          <cell r="L541">
            <v>40057</v>
          </cell>
          <cell r="M541">
            <v>3002</v>
          </cell>
          <cell r="N541">
            <v>38718</v>
          </cell>
        </row>
        <row r="542">
          <cell r="A542" t="str">
            <v>12S0113118VIO</v>
          </cell>
          <cell r="B542" t="str">
            <v>BOULMIER</v>
          </cell>
          <cell r="C542" t="str">
            <v>Daniel</v>
          </cell>
          <cell r="D542">
            <v>38718</v>
          </cell>
          <cell r="E542">
            <v>1</v>
          </cell>
          <cell r="F542" t="str">
            <v>Spécifique</v>
          </cell>
          <cell r="G542">
            <v>40057</v>
          </cell>
          <cell r="H542" t="str">
            <v>MCF HC</v>
          </cell>
          <cell r="I542">
            <v>1</v>
          </cell>
          <cell r="J542" t="str">
            <v>U. Nancy-II</v>
          </cell>
          <cell r="K542" t="str">
            <v>0541508W</v>
          </cell>
          <cell r="L542">
            <v>40057</v>
          </cell>
          <cell r="M542">
            <v>3013</v>
          </cell>
          <cell r="N542">
            <v>38718</v>
          </cell>
        </row>
        <row r="543">
          <cell r="A543" t="str">
            <v>12S0424579QIV</v>
          </cell>
          <cell r="B543" t="str">
            <v>MERLIN</v>
          </cell>
          <cell r="C543" t="str">
            <v>Jean-Louis</v>
          </cell>
          <cell r="D543">
            <v>38718</v>
          </cell>
          <cell r="E543">
            <v>1</v>
          </cell>
          <cell r="F543" t="str">
            <v>National</v>
          </cell>
          <cell r="G543">
            <v>40057</v>
          </cell>
          <cell r="H543" t="str">
            <v>PR 1C</v>
          </cell>
          <cell r="I543">
            <v>87</v>
          </cell>
          <cell r="J543" t="str">
            <v>U. Nancy-I</v>
          </cell>
          <cell r="K543" t="str">
            <v>0541507V</v>
          </cell>
          <cell r="L543">
            <v>40057</v>
          </cell>
          <cell r="M543">
            <v>3002</v>
          </cell>
          <cell r="N543">
            <v>38718</v>
          </cell>
        </row>
        <row r="544">
          <cell r="A544" t="str">
            <v>12S9319406SFX</v>
          </cell>
          <cell r="B544" t="str">
            <v>HUMBLEY</v>
          </cell>
          <cell r="C544" t="str">
            <v>Jean Louis</v>
          </cell>
          <cell r="D544">
            <v>38718</v>
          </cell>
          <cell r="E544">
            <v>1</v>
          </cell>
          <cell r="F544" t="str">
            <v>National</v>
          </cell>
          <cell r="G544">
            <v>40057</v>
          </cell>
          <cell r="H544" t="str">
            <v>PR EX1</v>
          </cell>
          <cell r="I544">
            <v>11</v>
          </cell>
          <cell r="J544" t="str">
            <v>U. Paris-VII</v>
          </cell>
          <cell r="K544" t="str">
            <v>0751723R</v>
          </cell>
          <cell r="L544">
            <v>40057</v>
          </cell>
          <cell r="M544">
            <v>3003</v>
          </cell>
          <cell r="N544">
            <v>38718</v>
          </cell>
        </row>
        <row r="545">
          <cell r="A545" t="str">
            <v>12S9319445NLS</v>
          </cell>
          <cell r="B545" t="str">
            <v>CAHN</v>
          </cell>
          <cell r="C545" t="str">
            <v>Jean Paul</v>
          </cell>
          <cell r="D545">
            <v>38718</v>
          </cell>
          <cell r="E545">
            <v>1</v>
          </cell>
          <cell r="F545" t="str">
            <v>National</v>
          </cell>
          <cell r="G545">
            <v>40057</v>
          </cell>
          <cell r="H545" t="str">
            <v>PR EX1</v>
          </cell>
          <cell r="I545">
            <v>12</v>
          </cell>
          <cell r="J545" t="str">
            <v>U. Paris-IV</v>
          </cell>
          <cell r="K545" t="str">
            <v>0751720M</v>
          </cell>
          <cell r="L545">
            <v>40057</v>
          </cell>
          <cell r="M545">
            <v>3003</v>
          </cell>
          <cell r="N545">
            <v>38718</v>
          </cell>
        </row>
        <row r="546">
          <cell r="A546" t="str">
            <v>12S9320579QVO</v>
          </cell>
          <cell r="B546" t="str">
            <v>CHAROLLES</v>
          </cell>
          <cell r="C546" t="str">
            <v>Michel</v>
          </cell>
          <cell r="D546">
            <v>38718</v>
          </cell>
          <cell r="E546">
            <v>1</v>
          </cell>
          <cell r="F546" t="str">
            <v>National</v>
          </cell>
          <cell r="G546">
            <v>40057</v>
          </cell>
          <cell r="H546" t="str">
            <v>PR EX1</v>
          </cell>
          <cell r="I546">
            <v>7</v>
          </cell>
          <cell r="J546" t="str">
            <v>U. Paris-III</v>
          </cell>
          <cell r="K546" t="str">
            <v>0751719L</v>
          </cell>
          <cell r="L546">
            <v>40057</v>
          </cell>
          <cell r="M546">
            <v>3003</v>
          </cell>
          <cell r="N546">
            <v>38718</v>
          </cell>
        </row>
        <row r="547">
          <cell r="A547" t="str">
            <v>12S9321322SEB</v>
          </cell>
          <cell r="B547" t="str">
            <v>COLLY</v>
          </cell>
          <cell r="C547" t="str">
            <v>Francois</v>
          </cell>
          <cell r="D547">
            <v>38718</v>
          </cell>
          <cell r="E547">
            <v>1</v>
          </cell>
          <cell r="F547" t="str">
            <v>Local</v>
          </cell>
          <cell r="G547">
            <v>40057</v>
          </cell>
          <cell r="H547" t="str">
            <v>PR EX1</v>
          </cell>
          <cell r="I547">
            <v>2</v>
          </cell>
          <cell r="J547" t="str">
            <v>U. Evry</v>
          </cell>
          <cell r="K547" t="str">
            <v>0911975C</v>
          </cell>
          <cell r="L547">
            <v>40057</v>
          </cell>
          <cell r="M547">
            <v>3003</v>
          </cell>
          <cell r="N547">
            <v>38718</v>
          </cell>
        </row>
        <row r="548">
          <cell r="A548" t="str">
            <v>12S9322118QPC</v>
          </cell>
          <cell r="B548" t="str">
            <v>FERRATON</v>
          </cell>
          <cell r="C548" t="str">
            <v>Yves</v>
          </cell>
          <cell r="D548">
            <v>38718</v>
          </cell>
          <cell r="E548">
            <v>1</v>
          </cell>
          <cell r="F548" t="str">
            <v>National</v>
          </cell>
          <cell r="G548">
            <v>40057</v>
          </cell>
          <cell r="H548" t="str">
            <v>PR EX1</v>
          </cell>
          <cell r="I548">
            <v>22</v>
          </cell>
          <cell r="J548" t="str">
            <v>U. Nancy-II</v>
          </cell>
          <cell r="K548" t="str">
            <v>0541508W</v>
          </cell>
          <cell r="L548">
            <v>40057</v>
          </cell>
          <cell r="M548">
            <v>3003</v>
          </cell>
          <cell r="N548">
            <v>38718</v>
          </cell>
        </row>
        <row r="549">
          <cell r="A549" t="str">
            <v>12S9324607LJA</v>
          </cell>
          <cell r="B549" t="str">
            <v>CARLIER</v>
          </cell>
          <cell r="C549" t="str">
            <v>Pierre</v>
          </cell>
          <cell r="D549">
            <v>38718</v>
          </cell>
          <cell r="E549">
            <v>1</v>
          </cell>
          <cell r="F549" t="str">
            <v>National</v>
          </cell>
          <cell r="G549">
            <v>40057</v>
          </cell>
          <cell r="H549" t="str">
            <v>PR EX1</v>
          </cell>
          <cell r="I549">
            <v>21</v>
          </cell>
          <cell r="J549" t="str">
            <v>U. Paris-X</v>
          </cell>
          <cell r="K549" t="str">
            <v>0921204J</v>
          </cell>
          <cell r="L549">
            <v>40057</v>
          </cell>
          <cell r="M549">
            <v>3003</v>
          </cell>
          <cell r="N549">
            <v>38718</v>
          </cell>
        </row>
        <row r="550">
          <cell r="A550" t="str">
            <v>12S9327889DAY</v>
          </cell>
          <cell r="B550" t="str">
            <v>ROMANO</v>
          </cell>
          <cell r="C550" t="str">
            <v>Joseph</v>
          </cell>
          <cell r="D550">
            <v>38718</v>
          </cell>
          <cell r="E550">
            <v>1</v>
          </cell>
          <cell r="F550" t="str">
            <v>Local</v>
          </cell>
          <cell r="G550">
            <v>40057</v>
          </cell>
          <cell r="H550" t="str">
            <v>MCF HC</v>
          </cell>
          <cell r="I550">
            <v>19</v>
          </cell>
          <cell r="J550" t="str">
            <v>U. Nancy-II</v>
          </cell>
          <cell r="K550" t="str">
            <v>0541508W</v>
          </cell>
          <cell r="L550">
            <v>40057</v>
          </cell>
          <cell r="M550">
            <v>3013</v>
          </cell>
          <cell r="N550">
            <v>38718</v>
          </cell>
        </row>
        <row r="551">
          <cell r="A551" t="str">
            <v>12S9328188WAQ</v>
          </cell>
          <cell r="B551" t="str">
            <v>KOEHL</v>
          </cell>
          <cell r="C551" t="str">
            <v>Jacky</v>
          </cell>
          <cell r="D551">
            <v>38718</v>
          </cell>
          <cell r="E551">
            <v>1</v>
          </cell>
          <cell r="F551" t="str">
            <v>National</v>
          </cell>
          <cell r="G551">
            <v>40057</v>
          </cell>
          <cell r="H551" t="str">
            <v>MCF HC</v>
          </cell>
          <cell r="I551">
            <v>6</v>
          </cell>
          <cell r="J551" t="str">
            <v>U. Nancy-II</v>
          </cell>
          <cell r="K551" t="str">
            <v>0541508W</v>
          </cell>
          <cell r="L551">
            <v>40057</v>
          </cell>
          <cell r="M551">
            <v>3013</v>
          </cell>
          <cell r="N551">
            <v>38718</v>
          </cell>
        </row>
        <row r="552">
          <cell r="A552" t="str">
            <v>12S9328415NEG</v>
          </cell>
          <cell r="B552" t="str">
            <v>ARTUR</v>
          </cell>
          <cell r="C552" t="str">
            <v>Yves</v>
          </cell>
          <cell r="D552">
            <v>38718</v>
          </cell>
          <cell r="E552">
            <v>1</v>
          </cell>
          <cell r="F552" t="str">
            <v>Local</v>
          </cell>
          <cell r="G552">
            <v>40057</v>
          </cell>
          <cell r="H552" t="str">
            <v>PR EX1</v>
          </cell>
          <cell r="I552">
            <v>87</v>
          </cell>
          <cell r="J552" t="str">
            <v>U. Dijon</v>
          </cell>
          <cell r="K552" t="str">
            <v>0211237F</v>
          </cell>
          <cell r="L552">
            <v>40057</v>
          </cell>
          <cell r="M552">
            <v>3003</v>
          </cell>
          <cell r="N552">
            <v>38718</v>
          </cell>
        </row>
        <row r="553">
          <cell r="A553" t="str">
            <v>12S9329102SHY</v>
          </cell>
          <cell r="B553" t="str">
            <v>CRIQUI</v>
          </cell>
          <cell r="C553" t="str">
            <v>Etienne</v>
          </cell>
          <cell r="D553">
            <v>38718</v>
          </cell>
          <cell r="E553">
            <v>1</v>
          </cell>
          <cell r="F553" t="str">
            <v>Local</v>
          </cell>
          <cell r="G553">
            <v>40057</v>
          </cell>
          <cell r="H553" t="str">
            <v>PR EX1</v>
          </cell>
          <cell r="I553">
            <v>4</v>
          </cell>
          <cell r="J553" t="str">
            <v>U. Nancy-II</v>
          </cell>
          <cell r="K553" t="str">
            <v>0541508W</v>
          </cell>
          <cell r="L553">
            <v>40057</v>
          </cell>
          <cell r="M553">
            <v>3003</v>
          </cell>
          <cell r="N553">
            <v>38718</v>
          </cell>
        </row>
        <row r="554">
          <cell r="A554" t="str">
            <v>12S9330279WTO</v>
          </cell>
          <cell r="B554" t="str">
            <v>DAVID</v>
          </cell>
          <cell r="C554" t="str">
            <v>Amos</v>
          </cell>
          <cell r="D554">
            <v>38718</v>
          </cell>
          <cell r="E554">
            <v>1</v>
          </cell>
          <cell r="F554" t="str">
            <v>Local</v>
          </cell>
          <cell r="G554">
            <v>40057</v>
          </cell>
          <cell r="H554" t="str">
            <v>PR 1C</v>
          </cell>
          <cell r="I554">
            <v>71</v>
          </cell>
          <cell r="J554" t="str">
            <v>U. Nancy-II</v>
          </cell>
          <cell r="K554" t="str">
            <v>0541508W</v>
          </cell>
          <cell r="L554">
            <v>40057</v>
          </cell>
          <cell r="M554">
            <v>3002</v>
          </cell>
          <cell r="N554">
            <v>38718</v>
          </cell>
        </row>
        <row r="555">
          <cell r="A555" t="str">
            <v>12S9330683WTZ</v>
          </cell>
          <cell r="B555" t="str">
            <v>LIOGER</v>
          </cell>
          <cell r="C555" t="str">
            <v>Richard</v>
          </cell>
          <cell r="D555">
            <v>38718</v>
          </cell>
          <cell r="E555">
            <v>1</v>
          </cell>
          <cell r="F555" t="str">
            <v>Local</v>
          </cell>
          <cell r="G555">
            <v>40057</v>
          </cell>
          <cell r="H555" t="str">
            <v>PR EX1</v>
          </cell>
          <cell r="I555">
            <v>20</v>
          </cell>
          <cell r="J555" t="str">
            <v>U. Metz</v>
          </cell>
          <cell r="K555" t="str">
            <v>0572081C</v>
          </cell>
          <cell r="L555">
            <v>40057</v>
          </cell>
          <cell r="M555">
            <v>3003</v>
          </cell>
          <cell r="N555">
            <v>38718</v>
          </cell>
        </row>
        <row r="556">
          <cell r="A556" t="str">
            <v>12S9331338PNF</v>
          </cell>
          <cell r="B556" t="str">
            <v>CASIN</v>
          </cell>
          <cell r="C556" t="str">
            <v>Philippe</v>
          </cell>
          <cell r="D556">
            <v>38718</v>
          </cell>
          <cell r="E556">
            <v>1</v>
          </cell>
          <cell r="F556" t="str">
            <v>Local</v>
          </cell>
          <cell r="G556">
            <v>40057</v>
          </cell>
          <cell r="H556" t="str">
            <v>PR 1C</v>
          </cell>
          <cell r="I556">
            <v>5</v>
          </cell>
          <cell r="J556" t="str">
            <v>U. Metz</v>
          </cell>
          <cell r="K556" t="str">
            <v>0572081C</v>
          </cell>
          <cell r="L556">
            <v>40057</v>
          </cell>
          <cell r="M556">
            <v>3002</v>
          </cell>
          <cell r="N556">
            <v>38718</v>
          </cell>
        </row>
        <row r="557">
          <cell r="A557" t="str">
            <v>12S9334475UJV</v>
          </cell>
          <cell r="B557" t="str">
            <v>LAMBERT</v>
          </cell>
          <cell r="C557" t="str">
            <v>Thierry</v>
          </cell>
          <cell r="D557">
            <v>38718</v>
          </cell>
          <cell r="E557">
            <v>1</v>
          </cell>
          <cell r="F557" t="str">
            <v>Local</v>
          </cell>
          <cell r="G557">
            <v>40057</v>
          </cell>
          <cell r="H557" t="str">
            <v>PR 1C</v>
          </cell>
          <cell r="I557">
            <v>1</v>
          </cell>
          <cell r="J557" t="str">
            <v>U. Nancy-II</v>
          </cell>
          <cell r="K557" t="str">
            <v>0541508W</v>
          </cell>
          <cell r="L557">
            <v>40057</v>
          </cell>
          <cell r="M557">
            <v>3002</v>
          </cell>
          <cell r="N557">
            <v>38718</v>
          </cell>
        </row>
        <row r="558">
          <cell r="A558" t="str">
            <v>12S9341191JOG</v>
          </cell>
          <cell r="B558" t="str">
            <v>VASSEUR</v>
          </cell>
          <cell r="C558" t="str">
            <v>Paule</v>
          </cell>
          <cell r="D558">
            <v>38718</v>
          </cell>
          <cell r="E558">
            <v>1</v>
          </cell>
          <cell r="F558" t="str">
            <v>National</v>
          </cell>
          <cell r="G558">
            <v>40057</v>
          </cell>
          <cell r="H558" t="str">
            <v>PR EX1</v>
          </cell>
          <cell r="I558">
            <v>86</v>
          </cell>
          <cell r="J558" t="str">
            <v>U. Metz</v>
          </cell>
          <cell r="K558" t="str">
            <v>0572081C</v>
          </cell>
          <cell r="L558">
            <v>40057</v>
          </cell>
          <cell r="M558">
            <v>3003</v>
          </cell>
          <cell r="N558">
            <v>38718</v>
          </cell>
        </row>
        <row r="559">
          <cell r="A559" t="str">
            <v>12S9341914VUH</v>
          </cell>
          <cell r="B559" t="str">
            <v>FERY</v>
          </cell>
          <cell r="C559" t="str">
            <v>Andree</v>
          </cell>
          <cell r="D559">
            <v>38718</v>
          </cell>
          <cell r="E559">
            <v>1</v>
          </cell>
          <cell r="F559" t="str">
            <v>Local</v>
          </cell>
          <cell r="G559">
            <v>40057</v>
          </cell>
          <cell r="H559" t="str">
            <v>PR EX1</v>
          </cell>
          <cell r="I559">
            <v>1</v>
          </cell>
          <cell r="J559" t="str">
            <v>U. Tech. Paris-Dauphine</v>
          </cell>
          <cell r="K559" t="str">
            <v>0750736T</v>
          </cell>
          <cell r="L559">
            <v>40057</v>
          </cell>
          <cell r="M559">
            <v>3003</v>
          </cell>
          <cell r="N559">
            <v>38718</v>
          </cell>
        </row>
        <row r="560">
          <cell r="A560" t="str">
            <v>12S9345493FXK</v>
          </cell>
          <cell r="B560" t="str">
            <v>MERY</v>
          </cell>
          <cell r="C560" t="str">
            <v>Marie Claire</v>
          </cell>
          <cell r="D560">
            <v>38718</v>
          </cell>
          <cell r="E560">
            <v>1</v>
          </cell>
          <cell r="F560" t="str">
            <v>Local</v>
          </cell>
          <cell r="G560">
            <v>40057</v>
          </cell>
          <cell r="H560" t="str">
            <v>MCF HC</v>
          </cell>
          <cell r="I560">
            <v>12</v>
          </cell>
          <cell r="J560" t="str">
            <v>U. Dijon</v>
          </cell>
          <cell r="K560" t="str">
            <v>0211237F</v>
          </cell>
          <cell r="L560">
            <v>40057</v>
          </cell>
          <cell r="M560">
            <v>3013</v>
          </cell>
          <cell r="N560">
            <v>38718</v>
          </cell>
        </row>
        <row r="561">
          <cell r="A561" t="str">
            <v>12S9345987OCZ</v>
          </cell>
          <cell r="B561" t="str">
            <v>DROUIN</v>
          </cell>
          <cell r="C561" t="str">
            <v>Elisabeth</v>
          </cell>
          <cell r="D561">
            <v>38718</v>
          </cell>
          <cell r="E561">
            <v>1</v>
          </cell>
          <cell r="F561" t="str">
            <v>Local</v>
          </cell>
          <cell r="G561">
            <v>40057</v>
          </cell>
          <cell r="H561" t="str">
            <v>MCF HC</v>
          </cell>
          <cell r="I561">
            <v>5</v>
          </cell>
          <cell r="J561" t="str">
            <v>U. Metz</v>
          </cell>
          <cell r="K561" t="str">
            <v>0572081C</v>
          </cell>
          <cell r="L561">
            <v>40057</v>
          </cell>
          <cell r="M561">
            <v>3013</v>
          </cell>
          <cell r="N561">
            <v>38718</v>
          </cell>
        </row>
        <row r="562">
          <cell r="A562" t="str">
            <v>12S9346426BQE</v>
          </cell>
          <cell r="B562" t="str">
            <v>PESME</v>
          </cell>
          <cell r="C562" t="str">
            <v>Virginie</v>
          </cell>
          <cell r="D562">
            <v>38718</v>
          </cell>
          <cell r="E562">
            <v>1</v>
          </cell>
          <cell r="F562" t="str">
            <v>National</v>
          </cell>
          <cell r="G562">
            <v>40057</v>
          </cell>
          <cell r="H562" t="str">
            <v>MCF HC</v>
          </cell>
          <cell r="I562">
            <v>85</v>
          </cell>
          <cell r="J562" t="str">
            <v>U. Nancy-I</v>
          </cell>
          <cell r="K562" t="str">
            <v>0541507V</v>
          </cell>
          <cell r="L562">
            <v>40057</v>
          </cell>
          <cell r="M562">
            <v>3013</v>
          </cell>
          <cell r="N562">
            <v>38718</v>
          </cell>
        </row>
        <row r="563">
          <cell r="A563" t="str">
            <v>12S9348918QNK</v>
          </cell>
          <cell r="B563" t="str">
            <v>OLIVIER</v>
          </cell>
          <cell r="C563" t="str">
            <v>Laurent</v>
          </cell>
          <cell r="D563">
            <v>38718</v>
          </cell>
          <cell r="E563">
            <v>1</v>
          </cell>
          <cell r="F563" t="str">
            <v>National</v>
          </cell>
          <cell r="G563">
            <v>40057</v>
          </cell>
          <cell r="H563" t="str">
            <v>MCF HC</v>
          </cell>
          <cell r="I563">
            <v>4</v>
          </cell>
          <cell r="J563" t="str">
            <v>U. Nancy-II</v>
          </cell>
          <cell r="K563" t="str">
            <v>0541508W</v>
          </cell>
          <cell r="L563">
            <v>40057</v>
          </cell>
          <cell r="M563">
            <v>3013</v>
          </cell>
          <cell r="N563">
            <v>38718</v>
          </cell>
        </row>
        <row r="564">
          <cell r="A564" t="str">
            <v>12S9349473NWF</v>
          </cell>
          <cell r="B564" t="str">
            <v>VENTURINO</v>
          </cell>
          <cell r="C564" t="str">
            <v>Diego</v>
          </cell>
          <cell r="D564">
            <v>38718</v>
          </cell>
          <cell r="E564">
            <v>1</v>
          </cell>
          <cell r="F564" t="str">
            <v>National</v>
          </cell>
          <cell r="G564">
            <v>40057</v>
          </cell>
          <cell r="H564" t="str">
            <v>MCF HC</v>
          </cell>
          <cell r="I564">
            <v>22</v>
          </cell>
          <cell r="J564" t="str">
            <v>U. Metz</v>
          </cell>
          <cell r="K564" t="str">
            <v>0572081C</v>
          </cell>
          <cell r="L564">
            <v>40057</v>
          </cell>
          <cell r="M564">
            <v>3013</v>
          </cell>
          <cell r="N564">
            <v>38718</v>
          </cell>
        </row>
        <row r="565">
          <cell r="A565" t="str">
            <v>12S9349493HKF</v>
          </cell>
          <cell r="B565" t="str">
            <v>KNITTEL</v>
          </cell>
          <cell r="C565" t="str">
            <v>Marie-Laurence</v>
          </cell>
          <cell r="D565">
            <v>38718</v>
          </cell>
          <cell r="E565">
            <v>1</v>
          </cell>
          <cell r="F565" t="str">
            <v>Local</v>
          </cell>
          <cell r="G565">
            <v>40057</v>
          </cell>
          <cell r="H565" t="str">
            <v>MCF HC</v>
          </cell>
          <cell r="I565">
            <v>7</v>
          </cell>
          <cell r="J565" t="str">
            <v>U. Nancy-II</v>
          </cell>
          <cell r="K565" t="str">
            <v>0541508W</v>
          </cell>
          <cell r="L565">
            <v>40057</v>
          </cell>
          <cell r="M565">
            <v>3013</v>
          </cell>
          <cell r="N565">
            <v>38718</v>
          </cell>
        </row>
        <row r="566">
          <cell r="A566" t="str">
            <v>12S9349598LHE</v>
          </cell>
          <cell r="B566" t="str">
            <v>LHERBIER</v>
          </cell>
          <cell r="C566" t="str">
            <v>Brigitte</v>
          </cell>
          <cell r="D566">
            <v>38718</v>
          </cell>
          <cell r="E566">
            <v>1</v>
          </cell>
          <cell r="F566" t="str">
            <v>Local</v>
          </cell>
          <cell r="G566">
            <v>40057</v>
          </cell>
          <cell r="H566" t="str">
            <v>MCF HC</v>
          </cell>
          <cell r="I566">
            <v>85</v>
          </cell>
          <cell r="J566" t="str">
            <v>U. Nancy-I (IUT Nancy-Brabois)</v>
          </cell>
          <cell r="K566" t="str">
            <v>0541205S</v>
          </cell>
          <cell r="L566">
            <v>40057</v>
          </cell>
          <cell r="M566">
            <v>3013</v>
          </cell>
          <cell r="N566">
            <v>38718</v>
          </cell>
        </row>
        <row r="567">
          <cell r="A567" t="str">
            <v>12S9349599XCI</v>
          </cell>
          <cell r="B567" t="str">
            <v>JOUZEAU</v>
          </cell>
          <cell r="C567" t="str">
            <v>Jean Yves</v>
          </cell>
          <cell r="D567">
            <v>38718</v>
          </cell>
          <cell r="E567">
            <v>1</v>
          </cell>
          <cell r="F567" t="str">
            <v>Local</v>
          </cell>
          <cell r="G567">
            <v>40057</v>
          </cell>
          <cell r="H567" t="str">
            <v>PR 1C</v>
          </cell>
          <cell r="I567">
            <v>85</v>
          </cell>
          <cell r="J567" t="str">
            <v>U. Nancy-I</v>
          </cell>
          <cell r="K567" t="str">
            <v>0541507V</v>
          </cell>
          <cell r="L567">
            <v>40057</v>
          </cell>
          <cell r="M567">
            <v>3002</v>
          </cell>
          <cell r="N567">
            <v>38718</v>
          </cell>
        </row>
        <row r="568">
          <cell r="A568" t="str">
            <v>12S9349706ULG</v>
          </cell>
          <cell r="B568" t="str">
            <v>DUPUIS</v>
          </cell>
          <cell r="C568" t="str">
            <v>Xavier</v>
          </cell>
          <cell r="D568">
            <v>38718</v>
          </cell>
          <cell r="E568">
            <v>1</v>
          </cell>
          <cell r="F568" t="str">
            <v>Local</v>
          </cell>
          <cell r="G568">
            <v>40057</v>
          </cell>
          <cell r="H568" t="str">
            <v>MCF HC</v>
          </cell>
          <cell r="I568">
            <v>21</v>
          </cell>
          <cell r="J568" t="str">
            <v>U. Paris-X</v>
          </cell>
          <cell r="K568" t="str">
            <v>0921204J</v>
          </cell>
          <cell r="L568">
            <v>40057</v>
          </cell>
          <cell r="M568">
            <v>3013</v>
          </cell>
          <cell r="N568">
            <v>38718</v>
          </cell>
        </row>
        <row r="569">
          <cell r="A569" t="str">
            <v>12S9602003ELZ</v>
          </cell>
          <cell r="B569" t="str">
            <v>HOCQUET</v>
          </cell>
          <cell r="C569" t="str">
            <v>Sophie</v>
          </cell>
          <cell r="D569">
            <v>38718</v>
          </cell>
          <cell r="E569">
            <v>1</v>
          </cell>
          <cell r="F569" t="str">
            <v>National</v>
          </cell>
          <cell r="G569">
            <v>40057</v>
          </cell>
          <cell r="H569" t="str">
            <v>MCF HC</v>
          </cell>
          <cell r="I569">
            <v>1</v>
          </cell>
          <cell r="J569" t="str">
            <v>U. Metz</v>
          </cell>
          <cell r="K569" t="str">
            <v>0572081C</v>
          </cell>
          <cell r="L569">
            <v>40057</v>
          </cell>
          <cell r="M569">
            <v>3013</v>
          </cell>
          <cell r="N569">
            <v>38718</v>
          </cell>
        </row>
        <row r="570">
          <cell r="A570" t="str">
            <v>12S9602723AOW</v>
          </cell>
          <cell r="B570" t="str">
            <v>MAITRE</v>
          </cell>
          <cell r="C570" t="str">
            <v>Philippe</v>
          </cell>
          <cell r="D570">
            <v>38718</v>
          </cell>
          <cell r="E570">
            <v>1</v>
          </cell>
          <cell r="F570" t="str">
            <v>Local</v>
          </cell>
          <cell r="G570">
            <v>40057</v>
          </cell>
          <cell r="H570" t="str">
            <v>PR 1C</v>
          </cell>
          <cell r="I570">
            <v>5</v>
          </cell>
          <cell r="J570" t="str">
            <v>U. Aix-Marseille-III</v>
          </cell>
          <cell r="K570" t="str">
            <v>0132364Z</v>
          </cell>
          <cell r="L570">
            <v>40057</v>
          </cell>
          <cell r="M570">
            <v>3002</v>
          </cell>
          <cell r="N570">
            <v>38718</v>
          </cell>
        </row>
        <row r="571">
          <cell r="A571" t="str">
            <v>12S9603014LQJ</v>
          </cell>
          <cell r="B571" t="str">
            <v>CHABROLLE</v>
          </cell>
          <cell r="C571" t="str">
            <v>Anne-Marie</v>
          </cell>
          <cell r="D571">
            <v>38718</v>
          </cell>
          <cell r="E571">
            <v>1</v>
          </cell>
          <cell r="F571" t="str">
            <v>Local</v>
          </cell>
          <cell r="G571">
            <v>40057</v>
          </cell>
          <cell r="H571" t="str">
            <v>MCF HC</v>
          </cell>
          <cell r="I571">
            <v>7</v>
          </cell>
          <cell r="J571" t="str">
            <v>U. Metz</v>
          </cell>
          <cell r="K571" t="str">
            <v>0572081C</v>
          </cell>
          <cell r="L571">
            <v>40057</v>
          </cell>
          <cell r="M571">
            <v>3013</v>
          </cell>
          <cell r="N571">
            <v>38718</v>
          </cell>
        </row>
        <row r="572">
          <cell r="A572" t="str">
            <v>12S9603096RFG</v>
          </cell>
          <cell r="B572" t="str">
            <v>THIEL</v>
          </cell>
          <cell r="C572" t="str">
            <v>Marie-Jo</v>
          </cell>
          <cell r="D572">
            <v>38718</v>
          </cell>
          <cell r="E572">
            <v>1</v>
          </cell>
          <cell r="F572" t="str">
            <v>Local</v>
          </cell>
          <cell r="G572">
            <v>40057</v>
          </cell>
          <cell r="H572" t="str">
            <v>PR 1C</v>
          </cell>
          <cell r="I572">
            <v>76</v>
          </cell>
          <cell r="J572" t="str">
            <v>U. Strasbourg (Inst. thＰ.cat)</v>
          </cell>
          <cell r="K572" t="str">
            <v>0670147W</v>
          </cell>
          <cell r="L572">
            <v>40057</v>
          </cell>
          <cell r="M572">
            <v>3002</v>
          </cell>
          <cell r="N572">
            <v>38718</v>
          </cell>
        </row>
        <row r="573">
          <cell r="A573" t="str">
            <v>12S9800269NBY</v>
          </cell>
          <cell r="B573" t="str">
            <v>THEVENIN</v>
          </cell>
          <cell r="C573" t="str">
            <v>Etienne</v>
          </cell>
          <cell r="D573">
            <v>38718</v>
          </cell>
          <cell r="E573">
            <v>1</v>
          </cell>
          <cell r="F573" t="str">
            <v>Local</v>
          </cell>
          <cell r="G573">
            <v>40057</v>
          </cell>
          <cell r="H573" t="str">
            <v>MCF HC</v>
          </cell>
          <cell r="I573">
            <v>22</v>
          </cell>
          <cell r="J573" t="str">
            <v>U. Nancy-II</v>
          </cell>
          <cell r="K573" t="str">
            <v>0541508W</v>
          </cell>
          <cell r="L573">
            <v>40057</v>
          </cell>
          <cell r="M573">
            <v>3013</v>
          </cell>
          <cell r="N573">
            <v>38718</v>
          </cell>
        </row>
        <row r="574">
          <cell r="A574" t="str">
            <v>12S9905301CUO</v>
          </cell>
          <cell r="B574" t="str">
            <v>MEYER</v>
          </cell>
          <cell r="C574" t="str">
            <v>Vincent</v>
          </cell>
          <cell r="D574">
            <v>38961</v>
          </cell>
          <cell r="E574">
            <v>1</v>
          </cell>
          <cell r="F574" t="str">
            <v>Local</v>
          </cell>
          <cell r="G574">
            <v>40057</v>
          </cell>
          <cell r="H574" t="str">
            <v>PR 1C</v>
          </cell>
          <cell r="I574">
            <v>71</v>
          </cell>
          <cell r="J574" t="str">
            <v>U. Metz</v>
          </cell>
          <cell r="K574" t="str">
            <v>0572081C</v>
          </cell>
          <cell r="L574">
            <v>40057</v>
          </cell>
          <cell r="M574">
            <v>3002</v>
          </cell>
          <cell r="N574">
            <v>38961</v>
          </cell>
        </row>
        <row r="575">
          <cell r="A575" t="str">
            <v>13E9205848KCW</v>
          </cell>
          <cell r="B575" t="str">
            <v>SCEPI</v>
          </cell>
          <cell r="C575" t="str">
            <v>Henri</v>
          </cell>
          <cell r="D575">
            <v>38718</v>
          </cell>
          <cell r="E575">
            <v>1</v>
          </cell>
          <cell r="F575" t="str">
            <v>National</v>
          </cell>
          <cell r="G575">
            <v>40057</v>
          </cell>
          <cell r="H575" t="str">
            <v>PR 1C</v>
          </cell>
          <cell r="I575">
            <v>9</v>
          </cell>
          <cell r="J575" t="str">
            <v>U. Poitiers</v>
          </cell>
          <cell r="K575" t="str">
            <v>0860856N</v>
          </cell>
          <cell r="L575">
            <v>40057</v>
          </cell>
          <cell r="M575">
            <v>3002</v>
          </cell>
          <cell r="N575">
            <v>38718</v>
          </cell>
        </row>
        <row r="576">
          <cell r="A576" t="str">
            <v>13E9210028KYI</v>
          </cell>
          <cell r="B576" t="str">
            <v>PINTHON</v>
          </cell>
          <cell r="C576" t="str">
            <v>Monique</v>
          </cell>
          <cell r="D576">
            <v>38718</v>
          </cell>
          <cell r="E576">
            <v>1</v>
          </cell>
          <cell r="F576" t="str">
            <v>Local</v>
          </cell>
          <cell r="G576">
            <v>40057</v>
          </cell>
          <cell r="H576" t="str">
            <v>MCF HC</v>
          </cell>
          <cell r="I576">
            <v>9</v>
          </cell>
          <cell r="J576" t="str">
            <v>U. Poitiers (IUFM)</v>
          </cell>
          <cell r="K576" t="str">
            <v>0861249R</v>
          </cell>
          <cell r="L576">
            <v>40057</v>
          </cell>
          <cell r="M576">
            <v>3013</v>
          </cell>
          <cell r="N576">
            <v>38718</v>
          </cell>
        </row>
        <row r="577">
          <cell r="A577" t="str">
            <v>13E9211597PBR</v>
          </cell>
          <cell r="B577" t="str">
            <v>VOISIN</v>
          </cell>
          <cell r="C577" t="str">
            <v>Dominique</v>
          </cell>
          <cell r="D577">
            <v>38718</v>
          </cell>
          <cell r="E577">
            <v>1</v>
          </cell>
          <cell r="F577" t="str">
            <v>National</v>
          </cell>
          <cell r="G577">
            <v>40057</v>
          </cell>
          <cell r="H577" t="str">
            <v>MCF HC</v>
          </cell>
          <cell r="I577">
            <v>8</v>
          </cell>
          <cell r="J577" t="str">
            <v>U. Nice</v>
          </cell>
          <cell r="K577" t="str">
            <v>0060931E</v>
          </cell>
          <cell r="L577">
            <v>40057</v>
          </cell>
          <cell r="M577">
            <v>3013</v>
          </cell>
          <cell r="N577">
            <v>38718</v>
          </cell>
        </row>
        <row r="578">
          <cell r="A578" t="str">
            <v>13E9212620UNK</v>
          </cell>
          <cell r="B578" t="str">
            <v>JOLLY</v>
          </cell>
          <cell r="C578" t="str">
            <v>Genevieve</v>
          </cell>
          <cell r="D578">
            <v>39814</v>
          </cell>
          <cell r="E578">
            <v>1</v>
          </cell>
          <cell r="F578" t="str">
            <v>Local</v>
          </cell>
          <cell r="G578">
            <v>40057</v>
          </cell>
          <cell r="H578" t="str">
            <v>MCF HC</v>
          </cell>
          <cell r="I578">
            <v>18</v>
          </cell>
          <cell r="J578" t="str">
            <v>U. de Strasbourg</v>
          </cell>
          <cell r="K578" t="str">
            <v>0673021V</v>
          </cell>
          <cell r="L578">
            <v>40057</v>
          </cell>
          <cell r="M578">
            <v>3013</v>
          </cell>
          <cell r="N578">
            <v>39814</v>
          </cell>
        </row>
        <row r="579">
          <cell r="A579" t="str">
            <v>13S0216222FUM</v>
          </cell>
          <cell r="B579" t="str">
            <v>LASSAILLY</v>
          </cell>
          <cell r="C579" t="str">
            <v>Veronique</v>
          </cell>
          <cell r="D579">
            <v>38718</v>
          </cell>
          <cell r="E579">
            <v>1</v>
          </cell>
          <cell r="F579" t="str">
            <v>National</v>
          </cell>
          <cell r="G579">
            <v>40057</v>
          </cell>
          <cell r="H579" t="str">
            <v>PR 1C</v>
          </cell>
          <cell r="I579">
            <v>23</v>
          </cell>
          <cell r="J579" t="str">
            <v>U. Poitiers</v>
          </cell>
          <cell r="K579" t="str">
            <v>0860856N</v>
          </cell>
          <cell r="L579">
            <v>40057</v>
          </cell>
          <cell r="M579">
            <v>3002</v>
          </cell>
          <cell r="N579">
            <v>38718</v>
          </cell>
        </row>
        <row r="580">
          <cell r="A580" t="str">
            <v>13S9319558MCP</v>
          </cell>
          <cell r="B580" t="str">
            <v>BREUILLARD</v>
          </cell>
          <cell r="C580" t="str">
            <v>Jean</v>
          </cell>
          <cell r="D580">
            <v>38718</v>
          </cell>
          <cell r="E580">
            <v>1</v>
          </cell>
          <cell r="F580" t="str">
            <v>National</v>
          </cell>
          <cell r="G580">
            <v>40057</v>
          </cell>
          <cell r="H580" t="str">
            <v>PR EX1</v>
          </cell>
          <cell r="I580">
            <v>13</v>
          </cell>
          <cell r="J580" t="str">
            <v>U. Paris-IV</v>
          </cell>
          <cell r="K580" t="str">
            <v>0751720M</v>
          </cell>
          <cell r="L580">
            <v>40057</v>
          </cell>
          <cell r="M580">
            <v>3003</v>
          </cell>
          <cell r="N580">
            <v>38718</v>
          </cell>
        </row>
        <row r="581">
          <cell r="A581" t="str">
            <v>13S9321501UIA</v>
          </cell>
          <cell r="B581" t="str">
            <v>MASSE</v>
          </cell>
          <cell r="C581" t="str">
            <v>Michel</v>
          </cell>
          <cell r="D581">
            <v>38718</v>
          </cell>
          <cell r="E581">
            <v>1</v>
          </cell>
          <cell r="F581" t="str">
            <v>Local</v>
          </cell>
          <cell r="G581">
            <v>40057</v>
          </cell>
          <cell r="H581" t="str">
            <v>PR EX1</v>
          </cell>
          <cell r="I581">
            <v>1</v>
          </cell>
          <cell r="J581" t="str">
            <v>U. Poitiers</v>
          </cell>
          <cell r="K581" t="str">
            <v>0860856N</v>
          </cell>
          <cell r="L581">
            <v>40057</v>
          </cell>
          <cell r="M581">
            <v>3003</v>
          </cell>
          <cell r="N581">
            <v>38718</v>
          </cell>
        </row>
        <row r="582">
          <cell r="A582" t="str">
            <v>13S9322422CTA</v>
          </cell>
          <cell r="B582" t="str">
            <v>RIPOLL</v>
          </cell>
          <cell r="C582" t="str">
            <v>Hubert</v>
          </cell>
          <cell r="D582">
            <v>38718</v>
          </cell>
          <cell r="E582">
            <v>1</v>
          </cell>
          <cell r="F582" t="str">
            <v>Local</v>
          </cell>
          <cell r="G582">
            <v>40057</v>
          </cell>
          <cell r="H582" t="str">
            <v>PR EX2</v>
          </cell>
          <cell r="I582">
            <v>74</v>
          </cell>
          <cell r="J582" t="str">
            <v>U. Aix-Marseille-II</v>
          </cell>
          <cell r="K582" t="str">
            <v>0131843H</v>
          </cell>
          <cell r="L582">
            <v>40057</v>
          </cell>
          <cell r="M582">
            <v>3004</v>
          </cell>
          <cell r="N582">
            <v>38718</v>
          </cell>
        </row>
        <row r="583">
          <cell r="A583" t="str">
            <v>13S9323450RSN</v>
          </cell>
          <cell r="B583" t="str">
            <v>DE SCHEEMAEKER</v>
          </cell>
          <cell r="C583" t="str">
            <v>Henri</v>
          </cell>
          <cell r="D583">
            <v>38718</v>
          </cell>
          <cell r="E583">
            <v>1</v>
          </cell>
          <cell r="F583" t="str">
            <v>National</v>
          </cell>
          <cell r="G583">
            <v>40057</v>
          </cell>
          <cell r="H583" t="str">
            <v>MCF HC</v>
          </cell>
          <cell r="I583">
            <v>87</v>
          </cell>
          <cell r="J583" t="str">
            <v>U. Poitiers</v>
          </cell>
          <cell r="K583" t="str">
            <v>0860856N</v>
          </cell>
          <cell r="L583">
            <v>40057</v>
          </cell>
          <cell r="M583">
            <v>3013</v>
          </cell>
          <cell r="N583">
            <v>38718</v>
          </cell>
        </row>
        <row r="584">
          <cell r="A584" t="str">
            <v>13S9323768VJX</v>
          </cell>
          <cell r="B584" t="str">
            <v>GUIGNET</v>
          </cell>
          <cell r="C584" t="str">
            <v>Philippe</v>
          </cell>
          <cell r="D584">
            <v>38718</v>
          </cell>
          <cell r="E584">
            <v>1</v>
          </cell>
          <cell r="F584" t="str">
            <v>Local</v>
          </cell>
          <cell r="G584">
            <v>40057</v>
          </cell>
          <cell r="H584" t="str">
            <v>PR EX1</v>
          </cell>
          <cell r="I584">
            <v>22</v>
          </cell>
          <cell r="J584" t="str">
            <v>U. Lille-III</v>
          </cell>
          <cell r="K584" t="str">
            <v>0593561A</v>
          </cell>
          <cell r="L584">
            <v>40057</v>
          </cell>
          <cell r="M584">
            <v>3003</v>
          </cell>
          <cell r="N584">
            <v>38718</v>
          </cell>
        </row>
        <row r="585">
          <cell r="A585" t="str">
            <v>13S9324886NOC</v>
          </cell>
          <cell r="B585" t="str">
            <v>DESSONS</v>
          </cell>
          <cell r="C585" t="str">
            <v>Gerard</v>
          </cell>
          <cell r="D585">
            <v>38718</v>
          </cell>
          <cell r="E585">
            <v>1</v>
          </cell>
          <cell r="F585" t="str">
            <v>Local</v>
          </cell>
          <cell r="G585">
            <v>40057</v>
          </cell>
          <cell r="H585" t="str">
            <v>PR EX1</v>
          </cell>
          <cell r="I585">
            <v>9</v>
          </cell>
          <cell r="J585" t="str">
            <v>U. Paris-VIII</v>
          </cell>
          <cell r="K585" t="str">
            <v>0931827F</v>
          </cell>
          <cell r="L585">
            <v>40057</v>
          </cell>
          <cell r="M585">
            <v>3003</v>
          </cell>
          <cell r="N585">
            <v>38718</v>
          </cell>
        </row>
        <row r="586">
          <cell r="A586" t="str">
            <v>13S9325475FDU</v>
          </cell>
          <cell r="B586" t="str">
            <v>TRILLES</v>
          </cell>
          <cell r="C586" t="str">
            <v>Francis</v>
          </cell>
          <cell r="D586">
            <v>38718</v>
          </cell>
          <cell r="E586">
            <v>1</v>
          </cell>
          <cell r="F586" t="str">
            <v>Local</v>
          </cell>
          <cell r="G586">
            <v>40057</v>
          </cell>
          <cell r="H586" t="str">
            <v>MCF HC</v>
          </cell>
          <cell r="I586">
            <v>74</v>
          </cell>
          <cell r="J586" t="str">
            <v>U. Poitiers</v>
          </cell>
          <cell r="K586" t="str">
            <v>0860856N</v>
          </cell>
          <cell r="L586">
            <v>40057</v>
          </cell>
          <cell r="M586">
            <v>3013</v>
          </cell>
          <cell r="N586">
            <v>38718</v>
          </cell>
        </row>
        <row r="587">
          <cell r="A587" t="str">
            <v>13S9327554MZC</v>
          </cell>
          <cell r="B587" t="str">
            <v>BORGETTO</v>
          </cell>
          <cell r="C587" t="str">
            <v>Michel</v>
          </cell>
          <cell r="D587">
            <v>38718</v>
          </cell>
          <cell r="E587">
            <v>1</v>
          </cell>
          <cell r="F587" t="str">
            <v>National</v>
          </cell>
          <cell r="G587">
            <v>40057</v>
          </cell>
          <cell r="H587" t="str">
            <v>PR EX1</v>
          </cell>
          <cell r="I587">
            <v>2</v>
          </cell>
          <cell r="J587" t="str">
            <v>U. Paris-II</v>
          </cell>
          <cell r="K587" t="str">
            <v>0751718K</v>
          </cell>
          <cell r="L587">
            <v>40057</v>
          </cell>
          <cell r="M587">
            <v>3003</v>
          </cell>
          <cell r="N587">
            <v>38718</v>
          </cell>
        </row>
        <row r="588">
          <cell r="A588" t="str">
            <v>13S9342470VGJ</v>
          </cell>
          <cell r="B588" t="str">
            <v>DOREAU</v>
          </cell>
          <cell r="C588" t="str">
            <v>Monique</v>
          </cell>
          <cell r="D588">
            <v>38718</v>
          </cell>
          <cell r="E588">
            <v>1</v>
          </cell>
          <cell r="F588" t="str">
            <v>Local</v>
          </cell>
          <cell r="G588">
            <v>40057</v>
          </cell>
          <cell r="H588" t="str">
            <v>MCF HC</v>
          </cell>
          <cell r="I588">
            <v>2</v>
          </cell>
          <cell r="J588" t="str">
            <v>U. Poitiers</v>
          </cell>
          <cell r="K588" t="str">
            <v>0860856N</v>
          </cell>
          <cell r="L588">
            <v>40057</v>
          </cell>
          <cell r="M588">
            <v>3013</v>
          </cell>
          <cell r="N588">
            <v>38718</v>
          </cell>
        </row>
        <row r="589">
          <cell r="A589" t="str">
            <v>13S9345162TWJ</v>
          </cell>
          <cell r="B589" t="str">
            <v>BERNICOT</v>
          </cell>
          <cell r="C589" t="str">
            <v>Josie</v>
          </cell>
          <cell r="D589">
            <v>38718</v>
          </cell>
          <cell r="E589">
            <v>1</v>
          </cell>
          <cell r="F589" t="str">
            <v>National</v>
          </cell>
          <cell r="G589">
            <v>40057</v>
          </cell>
          <cell r="H589" t="str">
            <v>PR EX1</v>
          </cell>
          <cell r="I589">
            <v>16</v>
          </cell>
          <cell r="J589" t="str">
            <v>U. Poitiers</v>
          </cell>
          <cell r="K589" t="str">
            <v>0860856N</v>
          </cell>
          <cell r="L589">
            <v>40057</v>
          </cell>
          <cell r="M589">
            <v>3003</v>
          </cell>
          <cell r="N589">
            <v>38718</v>
          </cell>
        </row>
        <row r="590">
          <cell r="A590" t="str">
            <v>13S9345210NAW</v>
          </cell>
          <cell r="B590" t="str">
            <v>VIEL</v>
          </cell>
          <cell r="C590" t="str">
            <v>Marie Therese</v>
          </cell>
          <cell r="D590">
            <v>38718</v>
          </cell>
          <cell r="E590">
            <v>1</v>
          </cell>
          <cell r="F590" t="str">
            <v>Local</v>
          </cell>
          <cell r="G590">
            <v>40057</v>
          </cell>
          <cell r="H590" t="str">
            <v>MCF HC</v>
          </cell>
          <cell r="I590">
            <v>2</v>
          </cell>
          <cell r="J590" t="str">
            <v>U. Bordeaux-IV</v>
          </cell>
          <cell r="K590" t="str">
            <v>0332929E</v>
          </cell>
          <cell r="L590">
            <v>40057</v>
          </cell>
          <cell r="M590">
            <v>3013</v>
          </cell>
          <cell r="N590">
            <v>38718</v>
          </cell>
        </row>
        <row r="591">
          <cell r="A591" t="str">
            <v>13S9345832ZAS</v>
          </cell>
          <cell r="B591" t="str">
            <v>OPHELE</v>
          </cell>
          <cell r="C591" t="str">
            <v>Claude</v>
          </cell>
          <cell r="D591">
            <v>38718</v>
          </cell>
          <cell r="E591">
            <v>1</v>
          </cell>
          <cell r="F591" t="str">
            <v>Local</v>
          </cell>
          <cell r="G591">
            <v>40057</v>
          </cell>
          <cell r="H591" t="str">
            <v>PR 1C</v>
          </cell>
          <cell r="I591">
            <v>1</v>
          </cell>
          <cell r="J591" t="str">
            <v>U. Tours</v>
          </cell>
          <cell r="K591" t="str">
            <v>0370800U</v>
          </cell>
          <cell r="L591">
            <v>40057</v>
          </cell>
          <cell r="M591">
            <v>3002</v>
          </cell>
          <cell r="N591">
            <v>38718</v>
          </cell>
        </row>
        <row r="592">
          <cell r="A592" t="str">
            <v>13S9345841NSZ</v>
          </cell>
          <cell r="B592" t="str">
            <v>CHORIER</v>
          </cell>
          <cell r="C592" t="str">
            <v>Benedicte</v>
          </cell>
          <cell r="D592">
            <v>38718</v>
          </cell>
          <cell r="E592">
            <v>1</v>
          </cell>
          <cell r="F592" t="str">
            <v>National</v>
          </cell>
          <cell r="G592">
            <v>40057</v>
          </cell>
          <cell r="H592" t="str">
            <v>MCF HC</v>
          </cell>
          <cell r="I592">
            <v>11</v>
          </cell>
          <cell r="J592" t="str">
            <v>U. Poitiers</v>
          </cell>
          <cell r="K592" t="str">
            <v>0860856N</v>
          </cell>
          <cell r="L592">
            <v>40057</v>
          </cell>
          <cell r="M592">
            <v>3013</v>
          </cell>
          <cell r="N592">
            <v>38718</v>
          </cell>
        </row>
        <row r="593">
          <cell r="A593" t="str">
            <v>13S9347131PSF</v>
          </cell>
          <cell r="B593" t="str">
            <v>BERNARD</v>
          </cell>
          <cell r="C593" t="str">
            <v>Marie Luce</v>
          </cell>
          <cell r="D593">
            <v>38718</v>
          </cell>
          <cell r="E593">
            <v>1</v>
          </cell>
          <cell r="F593" t="str">
            <v>Local</v>
          </cell>
          <cell r="G593">
            <v>40057</v>
          </cell>
          <cell r="H593" t="str">
            <v>MCF HC</v>
          </cell>
          <cell r="I593">
            <v>1</v>
          </cell>
          <cell r="J593" t="str">
            <v>U. La Rochelle</v>
          </cell>
          <cell r="K593" t="str">
            <v>0171463Y</v>
          </cell>
          <cell r="L593">
            <v>40057</v>
          </cell>
          <cell r="M593">
            <v>3013</v>
          </cell>
          <cell r="N593">
            <v>38718</v>
          </cell>
        </row>
        <row r="594">
          <cell r="A594" t="str">
            <v>13S9348058XLZ</v>
          </cell>
          <cell r="B594" t="str">
            <v>GUILLOUX</v>
          </cell>
          <cell r="C594" t="str">
            <v>Veronique</v>
          </cell>
          <cell r="D594">
            <v>38718</v>
          </cell>
          <cell r="E594">
            <v>1</v>
          </cell>
          <cell r="F594" t="str">
            <v>National</v>
          </cell>
          <cell r="G594">
            <v>40057</v>
          </cell>
          <cell r="H594" t="str">
            <v>MCF HC</v>
          </cell>
          <cell r="I594">
            <v>6</v>
          </cell>
          <cell r="J594" t="str">
            <v>U. Paris-XII</v>
          </cell>
          <cell r="K594" t="str">
            <v>0941111X</v>
          </cell>
          <cell r="L594">
            <v>40057</v>
          </cell>
          <cell r="M594">
            <v>3013</v>
          </cell>
          <cell r="N594">
            <v>38718</v>
          </cell>
        </row>
        <row r="595">
          <cell r="A595" t="str">
            <v>13S9349077JXW</v>
          </cell>
          <cell r="B595" t="str">
            <v>MAZET</v>
          </cell>
          <cell r="C595" t="str">
            <v>Pierre</v>
          </cell>
          <cell r="D595">
            <v>38718</v>
          </cell>
          <cell r="E595">
            <v>1</v>
          </cell>
          <cell r="F595" t="str">
            <v>National</v>
          </cell>
          <cell r="G595">
            <v>40057</v>
          </cell>
          <cell r="H595" t="str">
            <v>MCF HC</v>
          </cell>
          <cell r="I595">
            <v>4</v>
          </cell>
          <cell r="J595" t="str">
            <v>U. La Rochelle</v>
          </cell>
          <cell r="K595" t="str">
            <v>0171463Y</v>
          </cell>
          <cell r="L595">
            <v>40057</v>
          </cell>
          <cell r="M595">
            <v>3013</v>
          </cell>
          <cell r="N595">
            <v>38718</v>
          </cell>
        </row>
        <row r="596">
          <cell r="A596" t="str">
            <v>13S9349466WYK</v>
          </cell>
          <cell r="B596" t="str">
            <v>GIUDICELLI</v>
          </cell>
          <cell r="C596" t="str">
            <v>Andre</v>
          </cell>
          <cell r="D596">
            <v>38749</v>
          </cell>
          <cell r="E596">
            <v>1</v>
          </cell>
          <cell r="F596" t="str">
            <v>Local</v>
          </cell>
          <cell r="G596">
            <v>40057</v>
          </cell>
          <cell r="H596" t="str">
            <v>PR 1C</v>
          </cell>
          <cell r="I596">
            <v>1</v>
          </cell>
          <cell r="J596" t="str">
            <v>U. La Rochelle</v>
          </cell>
          <cell r="K596" t="str">
            <v>0171463Y</v>
          </cell>
          <cell r="L596">
            <v>40057</v>
          </cell>
          <cell r="M596">
            <v>3002</v>
          </cell>
          <cell r="N596">
            <v>38749</v>
          </cell>
        </row>
        <row r="597">
          <cell r="A597" t="str">
            <v>13S9400453UQK</v>
          </cell>
          <cell r="B597" t="str">
            <v>CYSSAU</v>
          </cell>
          <cell r="C597" t="str">
            <v>Catherine</v>
          </cell>
          <cell r="D597">
            <v>38718</v>
          </cell>
          <cell r="E597">
            <v>1</v>
          </cell>
          <cell r="F597" t="str">
            <v>National</v>
          </cell>
          <cell r="G597">
            <v>40057</v>
          </cell>
          <cell r="H597" t="str">
            <v>MCF HC</v>
          </cell>
          <cell r="I597">
            <v>16</v>
          </cell>
          <cell r="J597" t="str">
            <v>U. Paris-VII</v>
          </cell>
          <cell r="K597" t="str">
            <v>0751723R</v>
          </cell>
          <cell r="L597">
            <v>40057</v>
          </cell>
          <cell r="M597">
            <v>3013</v>
          </cell>
          <cell r="N597">
            <v>38718</v>
          </cell>
        </row>
        <row r="598">
          <cell r="A598" t="str">
            <v>13S9401112RMG</v>
          </cell>
          <cell r="B598" t="str">
            <v>FAUCONNEAU</v>
          </cell>
          <cell r="C598" t="str">
            <v>Bernard</v>
          </cell>
          <cell r="D598">
            <v>38718</v>
          </cell>
          <cell r="E598">
            <v>1</v>
          </cell>
          <cell r="F598" t="str">
            <v>National</v>
          </cell>
          <cell r="G598">
            <v>40057</v>
          </cell>
          <cell r="H598" t="str">
            <v>PR 1C</v>
          </cell>
          <cell r="I598">
            <v>86</v>
          </cell>
          <cell r="J598" t="str">
            <v>U. Poitiers</v>
          </cell>
          <cell r="K598" t="str">
            <v>0860856N</v>
          </cell>
          <cell r="L598">
            <v>40057</v>
          </cell>
          <cell r="M598">
            <v>3002</v>
          </cell>
          <cell r="N598">
            <v>38718</v>
          </cell>
        </row>
        <row r="599">
          <cell r="A599" t="str">
            <v>13S9401346ACH</v>
          </cell>
          <cell r="B599" t="str">
            <v>MOTTET</v>
          </cell>
          <cell r="C599" t="str">
            <v>Denis</v>
          </cell>
          <cell r="D599">
            <v>38718</v>
          </cell>
          <cell r="E599">
            <v>1</v>
          </cell>
          <cell r="F599" t="str">
            <v>National</v>
          </cell>
          <cell r="G599">
            <v>40057</v>
          </cell>
          <cell r="H599" t="str">
            <v>PR 1C</v>
          </cell>
          <cell r="I599">
            <v>74</v>
          </cell>
          <cell r="J599" t="str">
            <v>U. Montpellier-I</v>
          </cell>
          <cell r="K599" t="str">
            <v>0341087X</v>
          </cell>
          <cell r="L599">
            <v>40057</v>
          </cell>
          <cell r="M599">
            <v>3002</v>
          </cell>
          <cell r="N599">
            <v>38718</v>
          </cell>
        </row>
        <row r="600">
          <cell r="A600" t="str">
            <v>13S9401432ZVW</v>
          </cell>
          <cell r="B600" t="str">
            <v>D'ARCIMOLES</v>
          </cell>
          <cell r="C600" t="str">
            <v>Charles Henri</v>
          </cell>
          <cell r="D600">
            <v>38718</v>
          </cell>
          <cell r="E600">
            <v>1</v>
          </cell>
          <cell r="F600" t="str">
            <v>Local</v>
          </cell>
          <cell r="G600">
            <v>40057</v>
          </cell>
          <cell r="H600" t="str">
            <v>PR 1C</v>
          </cell>
          <cell r="I600">
            <v>6</v>
          </cell>
          <cell r="J600" t="str">
            <v>U. Paris-I</v>
          </cell>
          <cell r="K600" t="str">
            <v>0751717J</v>
          </cell>
          <cell r="L600">
            <v>40057</v>
          </cell>
          <cell r="M600">
            <v>3002</v>
          </cell>
          <cell r="N600">
            <v>38718</v>
          </cell>
        </row>
        <row r="601">
          <cell r="A601" t="str">
            <v>13S9401470CEQ</v>
          </cell>
          <cell r="B601" t="str">
            <v>MOATI</v>
          </cell>
          <cell r="C601" t="str">
            <v>Philippe</v>
          </cell>
          <cell r="D601">
            <v>38718</v>
          </cell>
          <cell r="E601">
            <v>1</v>
          </cell>
          <cell r="F601" t="str">
            <v>National</v>
          </cell>
          <cell r="G601">
            <v>40057</v>
          </cell>
          <cell r="H601" t="str">
            <v>PR 1C</v>
          </cell>
          <cell r="I601">
            <v>5</v>
          </cell>
          <cell r="J601" t="str">
            <v>U. Paris-VII</v>
          </cell>
          <cell r="K601" t="str">
            <v>0751723R</v>
          </cell>
          <cell r="L601">
            <v>40057</v>
          </cell>
          <cell r="M601">
            <v>3002</v>
          </cell>
          <cell r="N601">
            <v>38718</v>
          </cell>
        </row>
        <row r="602">
          <cell r="A602" t="str">
            <v>13S9401938TIZ</v>
          </cell>
          <cell r="B602" t="str">
            <v>CRISTOL</v>
          </cell>
          <cell r="C602" t="str">
            <v>Daniele</v>
          </cell>
          <cell r="D602">
            <v>38718</v>
          </cell>
          <cell r="E602">
            <v>1</v>
          </cell>
          <cell r="F602" t="str">
            <v>National</v>
          </cell>
          <cell r="G602">
            <v>40057</v>
          </cell>
          <cell r="H602" t="str">
            <v>MCF HC</v>
          </cell>
          <cell r="I602">
            <v>2</v>
          </cell>
          <cell r="J602" t="str">
            <v>U. Poitiers</v>
          </cell>
          <cell r="K602" t="str">
            <v>0860856N</v>
          </cell>
          <cell r="L602">
            <v>40057</v>
          </cell>
          <cell r="M602">
            <v>3013</v>
          </cell>
          <cell r="N602">
            <v>38718</v>
          </cell>
        </row>
        <row r="603">
          <cell r="A603" t="str">
            <v>13S9405115EBP</v>
          </cell>
          <cell r="B603" t="str">
            <v>ROCHE</v>
          </cell>
          <cell r="C603" t="str">
            <v>Catherine</v>
          </cell>
          <cell r="D603">
            <v>38718</v>
          </cell>
          <cell r="E603">
            <v>1</v>
          </cell>
          <cell r="F603" t="str">
            <v>National</v>
          </cell>
          <cell r="G603">
            <v>40057</v>
          </cell>
          <cell r="H603" t="str">
            <v>MCF HC</v>
          </cell>
          <cell r="I603">
            <v>2</v>
          </cell>
          <cell r="J603" t="str">
            <v>U. Poitiers</v>
          </cell>
          <cell r="K603" t="str">
            <v>0860856N</v>
          </cell>
          <cell r="L603">
            <v>40057</v>
          </cell>
          <cell r="M603">
            <v>3013</v>
          </cell>
          <cell r="N603">
            <v>38718</v>
          </cell>
        </row>
        <row r="604">
          <cell r="A604" t="str">
            <v>13S9503348BGZ</v>
          </cell>
          <cell r="B604" t="str">
            <v>CHAUCHEFOIN</v>
          </cell>
          <cell r="C604" t="str">
            <v>Pascal</v>
          </cell>
          <cell r="D604">
            <v>38718</v>
          </cell>
          <cell r="E604">
            <v>1</v>
          </cell>
          <cell r="F604" t="str">
            <v>Local</v>
          </cell>
          <cell r="G604">
            <v>40057</v>
          </cell>
          <cell r="H604" t="str">
            <v>MCF HC</v>
          </cell>
          <cell r="I604">
            <v>5</v>
          </cell>
          <cell r="J604" t="str">
            <v>U. Poitiers</v>
          </cell>
          <cell r="K604" t="str">
            <v>0860856N</v>
          </cell>
          <cell r="L604">
            <v>40057</v>
          </cell>
          <cell r="M604">
            <v>3013</v>
          </cell>
          <cell r="N604">
            <v>38718</v>
          </cell>
        </row>
        <row r="605">
          <cell r="A605" t="str">
            <v>13S9900086CBH</v>
          </cell>
          <cell r="B605" t="str">
            <v>POUYLLAU</v>
          </cell>
          <cell r="C605" t="str">
            <v>Michel</v>
          </cell>
          <cell r="D605">
            <v>38718</v>
          </cell>
          <cell r="E605">
            <v>1</v>
          </cell>
          <cell r="F605" t="str">
            <v>Local</v>
          </cell>
          <cell r="G605">
            <v>40057</v>
          </cell>
          <cell r="H605" t="str">
            <v>PR EX1</v>
          </cell>
          <cell r="I605">
            <v>23</v>
          </cell>
          <cell r="J605" t="str">
            <v>U. La Rochelle</v>
          </cell>
          <cell r="K605" t="str">
            <v>0171463Y</v>
          </cell>
          <cell r="L605">
            <v>40057</v>
          </cell>
          <cell r="M605">
            <v>3003</v>
          </cell>
          <cell r="N605">
            <v>38718</v>
          </cell>
        </row>
        <row r="606">
          <cell r="A606" t="str">
            <v>14E9204931VGA</v>
          </cell>
          <cell r="B606" t="str">
            <v>GARDES</v>
          </cell>
          <cell r="C606" t="str">
            <v>Jean Claude</v>
          </cell>
          <cell r="D606">
            <v>38718</v>
          </cell>
          <cell r="E606">
            <v>1</v>
          </cell>
          <cell r="F606" t="str">
            <v>Local</v>
          </cell>
          <cell r="G606">
            <v>40057</v>
          </cell>
          <cell r="H606" t="str">
            <v>PR EX1</v>
          </cell>
          <cell r="I606">
            <v>12</v>
          </cell>
          <cell r="J606" t="str">
            <v>U. Brest</v>
          </cell>
          <cell r="K606" t="str">
            <v>0290346U</v>
          </cell>
          <cell r="L606">
            <v>40057</v>
          </cell>
          <cell r="M606">
            <v>3003</v>
          </cell>
          <cell r="N606">
            <v>38718</v>
          </cell>
        </row>
        <row r="607">
          <cell r="A607" t="str">
            <v>14E9205334UFN</v>
          </cell>
          <cell r="B607" t="str">
            <v>BENOIT</v>
          </cell>
          <cell r="C607" t="str">
            <v>Jean Louis</v>
          </cell>
          <cell r="D607">
            <v>38718</v>
          </cell>
          <cell r="E607">
            <v>1</v>
          </cell>
          <cell r="F607" t="str">
            <v>Local</v>
          </cell>
          <cell r="G607">
            <v>40057</v>
          </cell>
          <cell r="H607" t="str">
            <v>MCF HC</v>
          </cell>
          <cell r="I607">
            <v>9</v>
          </cell>
          <cell r="J607" t="str">
            <v>U. Bretagne Sud</v>
          </cell>
          <cell r="K607" t="str">
            <v>0561718N</v>
          </cell>
          <cell r="L607">
            <v>40057</v>
          </cell>
          <cell r="M607">
            <v>3013</v>
          </cell>
          <cell r="N607">
            <v>38718</v>
          </cell>
        </row>
        <row r="608">
          <cell r="A608" t="str">
            <v>14E9206168RPB</v>
          </cell>
          <cell r="B608" t="str">
            <v>FRANGNE</v>
          </cell>
          <cell r="C608" t="str">
            <v>Pierre-Henry</v>
          </cell>
          <cell r="D608">
            <v>38718</v>
          </cell>
          <cell r="E608">
            <v>1</v>
          </cell>
          <cell r="F608" t="str">
            <v>National</v>
          </cell>
          <cell r="G608">
            <v>40057</v>
          </cell>
          <cell r="H608" t="str">
            <v>MCF HC</v>
          </cell>
          <cell r="I608">
            <v>18</v>
          </cell>
          <cell r="J608" t="str">
            <v>U. Rennes-II</v>
          </cell>
          <cell r="K608" t="str">
            <v>0350937D</v>
          </cell>
          <cell r="L608">
            <v>40057</v>
          </cell>
          <cell r="M608">
            <v>3013</v>
          </cell>
          <cell r="N608">
            <v>38718</v>
          </cell>
        </row>
        <row r="609">
          <cell r="A609" t="str">
            <v>14E9206404CVM</v>
          </cell>
          <cell r="B609" t="str">
            <v>BERNARD</v>
          </cell>
          <cell r="C609" t="str">
            <v>Nicolas</v>
          </cell>
          <cell r="D609">
            <v>38718</v>
          </cell>
          <cell r="E609">
            <v>1</v>
          </cell>
          <cell r="F609" t="str">
            <v>Local</v>
          </cell>
          <cell r="G609">
            <v>40057</v>
          </cell>
          <cell r="H609" t="str">
            <v>MCF HC</v>
          </cell>
          <cell r="I609">
            <v>23</v>
          </cell>
          <cell r="J609" t="str">
            <v>U. Brest</v>
          </cell>
          <cell r="K609" t="str">
            <v>0290346U</v>
          </cell>
          <cell r="L609">
            <v>40057</v>
          </cell>
          <cell r="M609">
            <v>3013</v>
          </cell>
          <cell r="N609">
            <v>38718</v>
          </cell>
        </row>
        <row r="610">
          <cell r="A610" t="str">
            <v>14E9210924PDZ</v>
          </cell>
          <cell r="B610" t="str">
            <v>VIELPEAU</v>
          </cell>
          <cell r="C610" t="str">
            <v>Evelyne</v>
          </cell>
          <cell r="D610">
            <v>38718</v>
          </cell>
          <cell r="E610">
            <v>1</v>
          </cell>
          <cell r="F610" t="str">
            <v>National</v>
          </cell>
          <cell r="G610">
            <v>40057</v>
          </cell>
          <cell r="H610" t="str">
            <v>MCF HC</v>
          </cell>
          <cell r="I610">
            <v>22</v>
          </cell>
          <cell r="J610" t="str">
            <v>U. Rennes-II</v>
          </cell>
          <cell r="K610" t="str">
            <v>0350937D</v>
          </cell>
          <cell r="L610">
            <v>40057</v>
          </cell>
          <cell r="M610">
            <v>3013</v>
          </cell>
          <cell r="N610">
            <v>38718</v>
          </cell>
        </row>
        <row r="611">
          <cell r="A611" t="str">
            <v>14E9211276QUF</v>
          </cell>
          <cell r="B611" t="str">
            <v>LE HAN</v>
          </cell>
          <cell r="C611" t="str">
            <v>Marie-Josette</v>
          </cell>
          <cell r="D611">
            <v>38718</v>
          </cell>
          <cell r="E611">
            <v>1</v>
          </cell>
          <cell r="F611" t="str">
            <v>Local</v>
          </cell>
          <cell r="G611">
            <v>40057</v>
          </cell>
          <cell r="H611" t="str">
            <v>PR 1C</v>
          </cell>
          <cell r="I611">
            <v>9</v>
          </cell>
          <cell r="J611" t="str">
            <v>U. Brest</v>
          </cell>
          <cell r="K611" t="str">
            <v>0290346U</v>
          </cell>
          <cell r="L611">
            <v>40057</v>
          </cell>
          <cell r="M611">
            <v>3002</v>
          </cell>
          <cell r="N611">
            <v>38718</v>
          </cell>
        </row>
        <row r="612">
          <cell r="A612" t="str">
            <v>14E9221200MZL</v>
          </cell>
          <cell r="B612" t="str">
            <v>BENEY</v>
          </cell>
          <cell r="C612" t="str">
            <v>Michel</v>
          </cell>
          <cell r="D612">
            <v>38718</v>
          </cell>
          <cell r="E612">
            <v>1</v>
          </cell>
          <cell r="F612" t="str">
            <v>Local</v>
          </cell>
          <cell r="G612">
            <v>40057</v>
          </cell>
          <cell r="H612" t="str">
            <v>MCF HC</v>
          </cell>
          <cell r="I612">
            <v>70</v>
          </cell>
          <cell r="J612" t="str">
            <v>U. Brest</v>
          </cell>
          <cell r="K612" t="str">
            <v>0290346U</v>
          </cell>
          <cell r="L612">
            <v>40057</v>
          </cell>
          <cell r="M612">
            <v>3013</v>
          </cell>
          <cell r="N612">
            <v>38718</v>
          </cell>
        </row>
        <row r="613">
          <cell r="A613" t="str">
            <v>14S9316427KJW</v>
          </cell>
          <cell r="B613" t="str">
            <v>BANKS</v>
          </cell>
          <cell r="C613" t="str">
            <v>David</v>
          </cell>
          <cell r="D613">
            <v>38718</v>
          </cell>
          <cell r="E613">
            <v>1</v>
          </cell>
          <cell r="F613" t="str">
            <v>National</v>
          </cell>
          <cell r="G613">
            <v>40057</v>
          </cell>
          <cell r="H613" t="str">
            <v>PR 1C</v>
          </cell>
          <cell r="I613">
            <v>11</v>
          </cell>
          <cell r="J613" t="str">
            <v>U. Brest</v>
          </cell>
          <cell r="K613" t="str">
            <v>0290346U</v>
          </cell>
          <cell r="L613">
            <v>40057</v>
          </cell>
          <cell r="M613">
            <v>3002</v>
          </cell>
          <cell r="N613">
            <v>38718</v>
          </cell>
        </row>
        <row r="614">
          <cell r="A614" t="str">
            <v>14S9318959KIQ</v>
          </cell>
          <cell r="B614" t="str">
            <v>CAILLOSSE</v>
          </cell>
          <cell r="C614" t="str">
            <v>Jacques</v>
          </cell>
          <cell r="D614">
            <v>38718</v>
          </cell>
          <cell r="E614">
            <v>1</v>
          </cell>
          <cell r="F614" t="str">
            <v>National</v>
          </cell>
          <cell r="G614">
            <v>40057</v>
          </cell>
          <cell r="H614" t="str">
            <v>PR EX2</v>
          </cell>
          <cell r="I614">
            <v>2</v>
          </cell>
          <cell r="J614" t="str">
            <v>U. Paris-II</v>
          </cell>
          <cell r="K614" t="str">
            <v>0751718K</v>
          </cell>
          <cell r="L614">
            <v>40057</v>
          </cell>
          <cell r="M614">
            <v>3004</v>
          </cell>
          <cell r="N614">
            <v>38718</v>
          </cell>
        </row>
        <row r="615">
          <cell r="A615" t="str">
            <v>14S9320871VDC</v>
          </cell>
          <cell r="B615" t="str">
            <v>GONTARD</v>
          </cell>
          <cell r="C615" t="str">
            <v>Marc</v>
          </cell>
          <cell r="D615">
            <v>38718</v>
          </cell>
          <cell r="E615">
            <v>1</v>
          </cell>
          <cell r="F615" t="str">
            <v>Spécifique</v>
          </cell>
          <cell r="G615">
            <v>40057</v>
          </cell>
          <cell r="H615" t="str">
            <v>PR EX1</v>
          </cell>
          <cell r="I615">
            <v>9</v>
          </cell>
          <cell r="J615" t="str">
            <v>U. Rennes-II</v>
          </cell>
          <cell r="K615" t="str">
            <v>0350937D</v>
          </cell>
          <cell r="L615">
            <v>40057</v>
          </cell>
          <cell r="M615">
            <v>3003</v>
          </cell>
          <cell r="N615">
            <v>38718</v>
          </cell>
        </row>
        <row r="616">
          <cell r="A616" t="str">
            <v>14S9321985XSM</v>
          </cell>
          <cell r="B616" t="str">
            <v>NICOLAS</v>
          </cell>
          <cell r="C616" t="str">
            <v>Michel</v>
          </cell>
          <cell r="D616">
            <v>38718</v>
          </cell>
          <cell r="E616">
            <v>1</v>
          </cell>
          <cell r="F616" t="str">
            <v>National</v>
          </cell>
          <cell r="G616">
            <v>40057</v>
          </cell>
          <cell r="H616" t="str">
            <v>PR EX1</v>
          </cell>
          <cell r="I616">
            <v>73</v>
          </cell>
          <cell r="J616" t="str">
            <v>U. Rennes-II</v>
          </cell>
          <cell r="K616" t="str">
            <v>0350937D</v>
          </cell>
          <cell r="L616">
            <v>40057</v>
          </cell>
          <cell r="M616">
            <v>3003</v>
          </cell>
          <cell r="N616">
            <v>38718</v>
          </cell>
        </row>
        <row r="617">
          <cell r="A617" t="str">
            <v>14S9322151MLD</v>
          </cell>
          <cell r="B617" t="str">
            <v>BASLE</v>
          </cell>
          <cell r="C617" t="str">
            <v>Maurice</v>
          </cell>
          <cell r="D617">
            <v>38718</v>
          </cell>
          <cell r="E617">
            <v>1</v>
          </cell>
          <cell r="F617" t="str">
            <v>Local</v>
          </cell>
          <cell r="G617">
            <v>40057</v>
          </cell>
          <cell r="H617" t="str">
            <v>PR EX2</v>
          </cell>
          <cell r="I617">
            <v>5</v>
          </cell>
          <cell r="J617" t="str">
            <v>U. Rennes-I</v>
          </cell>
          <cell r="K617" t="str">
            <v>0350936C</v>
          </cell>
          <cell r="L617">
            <v>40057</v>
          </cell>
          <cell r="M617">
            <v>3004</v>
          </cell>
          <cell r="N617">
            <v>38718</v>
          </cell>
        </row>
        <row r="618">
          <cell r="A618" t="str">
            <v>14S9324178YVC</v>
          </cell>
          <cell r="B618" t="str">
            <v>HELIAS</v>
          </cell>
          <cell r="C618" t="str">
            <v>Yves</v>
          </cell>
          <cell r="D618">
            <v>38718</v>
          </cell>
          <cell r="E618">
            <v>1</v>
          </cell>
          <cell r="F618" t="str">
            <v>National</v>
          </cell>
          <cell r="G618">
            <v>40057</v>
          </cell>
          <cell r="H618" t="str">
            <v>MCF HC</v>
          </cell>
          <cell r="I618">
            <v>71</v>
          </cell>
          <cell r="J618" t="str">
            <v>U. Rennes-II</v>
          </cell>
          <cell r="K618" t="str">
            <v>0350937D</v>
          </cell>
          <cell r="L618">
            <v>40057</v>
          </cell>
          <cell r="M618">
            <v>3013</v>
          </cell>
          <cell r="N618">
            <v>38718</v>
          </cell>
        </row>
        <row r="619">
          <cell r="A619" t="str">
            <v>14S9324192KFL</v>
          </cell>
          <cell r="B619" t="str">
            <v>TOUPE</v>
          </cell>
          <cell r="C619" t="str">
            <v>Michel</v>
          </cell>
          <cell r="D619">
            <v>38718</v>
          </cell>
          <cell r="E619">
            <v>1</v>
          </cell>
          <cell r="F619" t="str">
            <v>Local</v>
          </cell>
          <cell r="G619">
            <v>40057</v>
          </cell>
          <cell r="H619" t="str">
            <v>MCF HC</v>
          </cell>
          <cell r="I619">
            <v>6</v>
          </cell>
          <cell r="J619" t="str">
            <v>U. Rennes-II</v>
          </cell>
          <cell r="K619" t="str">
            <v>0350937D</v>
          </cell>
          <cell r="L619">
            <v>40057</v>
          </cell>
          <cell r="M619">
            <v>3013</v>
          </cell>
          <cell r="N619">
            <v>38718</v>
          </cell>
        </row>
        <row r="620">
          <cell r="A620" t="str">
            <v>14S9326005ABL</v>
          </cell>
          <cell r="B620" t="str">
            <v>NOYER</v>
          </cell>
          <cell r="C620" t="str">
            <v>Jean Max</v>
          </cell>
          <cell r="D620">
            <v>38718</v>
          </cell>
          <cell r="E620">
            <v>1</v>
          </cell>
          <cell r="F620" t="str">
            <v>National</v>
          </cell>
          <cell r="G620">
            <v>40057</v>
          </cell>
          <cell r="H620" t="str">
            <v>MCF HC</v>
          </cell>
          <cell r="I620">
            <v>71</v>
          </cell>
          <cell r="J620" t="str">
            <v>U. Paris-VII</v>
          </cell>
          <cell r="K620" t="str">
            <v>0751723R</v>
          </cell>
          <cell r="L620">
            <v>40057</v>
          </cell>
          <cell r="M620">
            <v>3013</v>
          </cell>
          <cell r="N620">
            <v>38718</v>
          </cell>
        </row>
        <row r="621">
          <cell r="A621" t="str">
            <v>14S9326695WKO</v>
          </cell>
          <cell r="B621" t="str">
            <v>GUYOT</v>
          </cell>
          <cell r="C621" t="str">
            <v>Jacques</v>
          </cell>
          <cell r="D621">
            <v>38718</v>
          </cell>
          <cell r="E621">
            <v>1</v>
          </cell>
          <cell r="F621" t="str">
            <v>National</v>
          </cell>
          <cell r="G621">
            <v>40057</v>
          </cell>
          <cell r="H621" t="str">
            <v>PR 1C</v>
          </cell>
          <cell r="I621">
            <v>71</v>
          </cell>
          <cell r="J621" t="str">
            <v>U. Paris-VIII</v>
          </cell>
          <cell r="K621" t="str">
            <v>0931827F</v>
          </cell>
          <cell r="L621">
            <v>40057</v>
          </cell>
          <cell r="M621">
            <v>3002</v>
          </cell>
          <cell r="N621">
            <v>38718</v>
          </cell>
        </row>
        <row r="622">
          <cell r="A622" t="str">
            <v>14S9327702YPG</v>
          </cell>
          <cell r="B622" t="str">
            <v>NEVEU</v>
          </cell>
          <cell r="C622" t="str">
            <v>Erik</v>
          </cell>
          <cell r="D622">
            <v>38718</v>
          </cell>
          <cell r="E622">
            <v>1</v>
          </cell>
          <cell r="F622" t="str">
            <v>National</v>
          </cell>
          <cell r="G622">
            <v>40057</v>
          </cell>
          <cell r="H622" t="str">
            <v>PR EX1</v>
          </cell>
          <cell r="I622">
            <v>4</v>
          </cell>
          <cell r="J622" t="str">
            <v>IEP Rennes</v>
          </cell>
          <cell r="K622" t="str">
            <v>0352317D</v>
          </cell>
          <cell r="L622">
            <v>40057</v>
          </cell>
          <cell r="M622">
            <v>3003</v>
          </cell>
          <cell r="N622">
            <v>38718</v>
          </cell>
        </row>
        <row r="623">
          <cell r="A623" t="str">
            <v>14S9327766YLD</v>
          </cell>
          <cell r="B623" t="str">
            <v>NASSIET</v>
          </cell>
          <cell r="C623" t="str">
            <v>Michel</v>
          </cell>
          <cell r="D623">
            <v>38718</v>
          </cell>
          <cell r="E623">
            <v>1</v>
          </cell>
          <cell r="F623" t="str">
            <v>National</v>
          </cell>
          <cell r="G623">
            <v>40057</v>
          </cell>
          <cell r="H623" t="str">
            <v>PR 1C</v>
          </cell>
          <cell r="I623">
            <v>22</v>
          </cell>
          <cell r="J623" t="str">
            <v>U. Angers</v>
          </cell>
          <cell r="K623" t="str">
            <v>0490970N</v>
          </cell>
          <cell r="L623">
            <v>40057</v>
          </cell>
          <cell r="M623">
            <v>3002</v>
          </cell>
          <cell r="N623">
            <v>38718</v>
          </cell>
        </row>
        <row r="624">
          <cell r="A624" t="str">
            <v>14S9329037QGX</v>
          </cell>
          <cell r="B624" t="str">
            <v>BRIGAND</v>
          </cell>
          <cell r="C624" t="str">
            <v>Louis</v>
          </cell>
          <cell r="D624">
            <v>38718</v>
          </cell>
          <cell r="E624">
            <v>1</v>
          </cell>
          <cell r="F624" t="str">
            <v>Local</v>
          </cell>
          <cell r="G624">
            <v>40057</v>
          </cell>
          <cell r="H624" t="str">
            <v>PR 1C</v>
          </cell>
          <cell r="I624">
            <v>24</v>
          </cell>
          <cell r="J624" t="str">
            <v>U. Brest</v>
          </cell>
          <cell r="K624" t="str">
            <v>0290346U</v>
          </cell>
          <cell r="L624">
            <v>40057</v>
          </cell>
          <cell r="M624">
            <v>3002</v>
          </cell>
          <cell r="N624">
            <v>38718</v>
          </cell>
        </row>
        <row r="625">
          <cell r="A625" t="str">
            <v>14S9329042TUI</v>
          </cell>
          <cell r="B625" t="str">
            <v>DESSE</v>
          </cell>
          <cell r="C625" t="str">
            <v>Rene</v>
          </cell>
          <cell r="D625">
            <v>38718</v>
          </cell>
          <cell r="E625">
            <v>1</v>
          </cell>
          <cell r="F625" t="str">
            <v>Local</v>
          </cell>
          <cell r="G625">
            <v>40057</v>
          </cell>
          <cell r="H625" t="str">
            <v>PR 1C</v>
          </cell>
          <cell r="I625">
            <v>24</v>
          </cell>
          <cell r="J625" t="str">
            <v>U. Brest</v>
          </cell>
          <cell r="K625" t="str">
            <v>0290346U</v>
          </cell>
          <cell r="L625">
            <v>40057</v>
          </cell>
          <cell r="M625">
            <v>3002</v>
          </cell>
          <cell r="N625">
            <v>38718</v>
          </cell>
        </row>
        <row r="626">
          <cell r="A626" t="str">
            <v>14S9329445SVE</v>
          </cell>
          <cell r="B626" t="str">
            <v>BENBOUJA</v>
          </cell>
          <cell r="C626" t="str">
            <v>Abderrahim</v>
          </cell>
          <cell r="D626">
            <v>38718</v>
          </cell>
          <cell r="E626">
            <v>1</v>
          </cell>
          <cell r="F626" t="str">
            <v>Local</v>
          </cell>
          <cell r="G626">
            <v>40057</v>
          </cell>
          <cell r="H626" t="str">
            <v>MCF HC</v>
          </cell>
          <cell r="I626">
            <v>6</v>
          </cell>
          <cell r="J626" t="str">
            <v>U. Bretagne Sud (IUT Vannes)</v>
          </cell>
          <cell r="K626" t="str">
            <v>0560861G</v>
          </cell>
          <cell r="L626">
            <v>40057</v>
          </cell>
          <cell r="M626">
            <v>3013</v>
          </cell>
          <cell r="N626">
            <v>38718</v>
          </cell>
        </row>
        <row r="627">
          <cell r="A627" t="str">
            <v>14S9329881EGM</v>
          </cell>
          <cell r="B627" t="str">
            <v>MOULINE</v>
          </cell>
          <cell r="C627" t="str">
            <v>Abdelaziz</v>
          </cell>
          <cell r="D627">
            <v>38718</v>
          </cell>
          <cell r="E627">
            <v>1</v>
          </cell>
          <cell r="F627" t="str">
            <v>Local</v>
          </cell>
          <cell r="G627">
            <v>40057</v>
          </cell>
          <cell r="H627" t="str">
            <v>PR 1C</v>
          </cell>
          <cell r="I627">
            <v>5</v>
          </cell>
          <cell r="J627" t="str">
            <v>U. Rennes-I (IUT Rennes)</v>
          </cell>
          <cell r="K627" t="str">
            <v>0350697T</v>
          </cell>
          <cell r="L627">
            <v>40057</v>
          </cell>
          <cell r="M627">
            <v>3002</v>
          </cell>
          <cell r="N627">
            <v>38718</v>
          </cell>
        </row>
        <row r="628">
          <cell r="A628" t="str">
            <v>14S9331216ERT</v>
          </cell>
          <cell r="B628" t="str">
            <v>REGNAULD</v>
          </cell>
          <cell r="C628" t="str">
            <v>Herve</v>
          </cell>
          <cell r="D628">
            <v>38718</v>
          </cell>
          <cell r="E628">
            <v>1</v>
          </cell>
          <cell r="F628" t="str">
            <v>National</v>
          </cell>
          <cell r="G628">
            <v>40057</v>
          </cell>
          <cell r="H628" t="str">
            <v>PR 1C</v>
          </cell>
          <cell r="I628">
            <v>23</v>
          </cell>
          <cell r="J628" t="str">
            <v>U. Rennes-II</v>
          </cell>
          <cell r="K628" t="str">
            <v>0350937D</v>
          </cell>
          <cell r="L628">
            <v>40057</v>
          </cell>
          <cell r="M628">
            <v>3002</v>
          </cell>
          <cell r="N628">
            <v>38718</v>
          </cell>
        </row>
        <row r="629">
          <cell r="A629" t="str">
            <v>14S9332764JFI</v>
          </cell>
          <cell r="B629" t="str">
            <v>SOREL</v>
          </cell>
          <cell r="C629" t="str">
            <v>Jean Marc</v>
          </cell>
          <cell r="D629">
            <v>38718</v>
          </cell>
          <cell r="E629">
            <v>1</v>
          </cell>
          <cell r="F629" t="str">
            <v>National</v>
          </cell>
          <cell r="G629">
            <v>40057</v>
          </cell>
          <cell r="H629" t="str">
            <v>PR EX1</v>
          </cell>
          <cell r="I629">
            <v>2</v>
          </cell>
          <cell r="J629" t="str">
            <v>U. Paris-I</v>
          </cell>
          <cell r="K629" t="str">
            <v>0751717J</v>
          </cell>
          <cell r="L629">
            <v>40057</v>
          </cell>
          <cell r="M629">
            <v>3003</v>
          </cell>
          <cell r="N629">
            <v>38718</v>
          </cell>
        </row>
        <row r="630">
          <cell r="A630" t="str">
            <v>14S9341906WUV</v>
          </cell>
          <cell r="B630" t="str">
            <v>GEFFROY</v>
          </cell>
          <cell r="C630" t="str">
            <v>Josiane</v>
          </cell>
          <cell r="D630">
            <v>38718</v>
          </cell>
          <cell r="E630">
            <v>1</v>
          </cell>
          <cell r="F630" t="str">
            <v>National</v>
          </cell>
          <cell r="G630">
            <v>40057</v>
          </cell>
          <cell r="H630" t="str">
            <v>PR EX1</v>
          </cell>
          <cell r="I630">
            <v>87</v>
          </cell>
          <cell r="J630" t="str">
            <v>U. Rennes-I</v>
          </cell>
          <cell r="K630" t="str">
            <v>0350936C</v>
          </cell>
          <cell r="L630">
            <v>40057</v>
          </cell>
          <cell r="M630">
            <v>3003</v>
          </cell>
          <cell r="N630">
            <v>38718</v>
          </cell>
        </row>
        <row r="631">
          <cell r="A631" t="str">
            <v>14S9343153BQZ</v>
          </cell>
          <cell r="B631" t="str">
            <v>PENNEC</v>
          </cell>
          <cell r="C631" t="str">
            <v>Simone</v>
          </cell>
          <cell r="D631">
            <v>38718</v>
          </cell>
          <cell r="E631">
            <v>1</v>
          </cell>
          <cell r="F631" t="str">
            <v>National</v>
          </cell>
          <cell r="G631">
            <v>40057</v>
          </cell>
          <cell r="H631" t="str">
            <v>MCF HC</v>
          </cell>
          <cell r="I631">
            <v>19</v>
          </cell>
          <cell r="J631" t="str">
            <v>U. Brest</v>
          </cell>
          <cell r="K631" t="str">
            <v>0290346U</v>
          </cell>
          <cell r="L631">
            <v>40057</v>
          </cell>
          <cell r="M631">
            <v>3013</v>
          </cell>
          <cell r="N631">
            <v>38718</v>
          </cell>
        </row>
        <row r="632">
          <cell r="A632" t="str">
            <v>14S9344496IUS</v>
          </cell>
          <cell r="B632" t="str">
            <v>SECHET</v>
          </cell>
          <cell r="C632" t="str">
            <v>Raymonde</v>
          </cell>
          <cell r="D632">
            <v>38718</v>
          </cell>
          <cell r="E632">
            <v>1</v>
          </cell>
          <cell r="F632" t="str">
            <v>Local</v>
          </cell>
          <cell r="G632">
            <v>40057</v>
          </cell>
          <cell r="H632" t="str">
            <v>PR EX1</v>
          </cell>
          <cell r="I632">
            <v>23</v>
          </cell>
          <cell r="J632" t="str">
            <v>U. Rennes-II</v>
          </cell>
          <cell r="K632" t="str">
            <v>0350937D</v>
          </cell>
          <cell r="L632">
            <v>40057</v>
          </cell>
          <cell r="M632">
            <v>3003</v>
          </cell>
          <cell r="N632">
            <v>38718</v>
          </cell>
        </row>
        <row r="633">
          <cell r="A633" t="str">
            <v>14S9345231HMY</v>
          </cell>
          <cell r="B633" t="str">
            <v>PUGIBET</v>
          </cell>
          <cell r="C633" t="str">
            <v>Veronique</v>
          </cell>
          <cell r="D633">
            <v>38718</v>
          </cell>
          <cell r="E633">
            <v>1</v>
          </cell>
          <cell r="F633" t="str">
            <v>Local</v>
          </cell>
          <cell r="G633">
            <v>40057</v>
          </cell>
          <cell r="H633" t="str">
            <v>MCF HC</v>
          </cell>
          <cell r="I633">
            <v>14</v>
          </cell>
          <cell r="J633" t="str">
            <v>U. Paris-IV (IUFM)</v>
          </cell>
          <cell r="K633" t="str">
            <v>0754445Z</v>
          </cell>
          <cell r="L633">
            <v>40057</v>
          </cell>
          <cell r="M633">
            <v>3013</v>
          </cell>
          <cell r="N633">
            <v>38718</v>
          </cell>
        </row>
        <row r="634">
          <cell r="A634" t="str">
            <v>14S9345484FTV</v>
          </cell>
          <cell r="B634" t="str">
            <v>MACARY</v>
          </cell>
          <cell r="C634" t="str">
            <v>Pascale</v>
          </cell>
          <cell r="D634">
            <v>39356</v>
          </cell>
          <cell r="E634">
            <v>1</v>
          </cell>
          <cell r="F634" t="str">
            <v>National</v>
          </cell>
          <cell r="G634">
            <v>40057</v>
          </cell>
          <cell r="H634" t="str">
            <v>MCF HC</v>
          </cell>
          <cell r="I634">
            <v>16</v>
          </cell>
          <cell r="J634" t="str">
            <v>U. Toulouse-II</v>
          </cell>
          <cell r="K634" t="str">
            <v>0311383K</v>
          </cell>
          <cell r="L634">
            <v>40057</v>
          </cell>
          <cell r="M634">
            <v>3013</v>
          </cell>
          <cell r="N634">
            <v>39356</v>
          </cell>
        </row>
        <row r="635">
          <cell r="A635" t="str">
            <v>14S9345848RZO</v>
          </cell>
          <cell r="B635" t="str">
            <v>GODINEAU</v>
          </cell>
          <cell r="C635" t="str">
            <v>Dominique</v>
          </cell>
          <cell r="D635">
            <v>38718</v>
          </cell>
          <cell r="E635">
            <v>1</v>
          </cell>
          <cell r="F635" t="str">
            <v>Local</v>
          </cell>
          <cell r="G635">
            <v>40057</v>
          </cell>
          <cell r="H635" t="str">
            <v>MCF HC</v>
          </cell>
          <cell r="I635">
            <v>22</v>
          </cell>
          <cell r="J635" t="str">
            <v>U. Rennes-II</v>
          </cell>
          <cell r="K635" t="str">
            <v>0350937D</v>
          </cell>
          <cell r="L635">
            <v>40057</v>
          </cell>
          <cell r="M635">
            <v>3013</v>
          </cell>
          <cell r="N635">
            <v>38718</v>
          </cell>
        </row>
        <row r="636">
          <cell r="A636" t="str">
            <v>14S9346743YRZ</v>
          </cell>
          <cell r="B636" t="str">
            <v>LEMAIRE</v>
          </cell>
          <cell r="C636" t="str">
            <v>Beatrice</v>
          </cell>
          <cell r="D636">
            <v>38718</v>
          </cell>
          <cell r="E636">
            <v>1</v>
          </cell>
          <cell r="F636" t="str">
            <v>Local</v>
          </cell>
          <cell r="G636">
            <v>40057</v>
          </cell>
          <cell r="H636" t="str">
            <v>MCF HC</v>
          </cell>
          <cell r="I636">
            <v>5</v>
          </cell>
          <cell r="J636" t="str">
            <v>U. Tech. Paris-Dauphine</v>
          </cell>
          <cell r="K636" t="str">
            <v>0750736T</v>
          </cell>
          <cell r="L636">
            <v>40057</v>
          </cell>
          <cell r="M636">
            <v>3013</v>
          </cell>
          <cell r="N636">
            <v>38718</v>
          </cell>
        </row>
        <row r="637">
          <cell r="A637" t="str">
            <v>14S9348521UVL</v>
          </cell>
          <cell r="B637" t="str">
            <v>DEUTSCH</v>
          </cell>
          <cell r="C637" t="str">
            <v>Richard</v>
          </cell>
          <cell r="D637">
            <v>38718</v>
          </cell>
          <cell r="E637">
            <v>1</v>
          </cell>
          <cell r="F637" t="str">
            <v>Local</v>
          </cell>
          <cell r="G637">
            <v>40057</v>
          </cell>
          <cell r="H637" t="str">
            <v>PR 1C</v>
          </cell>
          <cell r="I637">
            <v>11</v>
          </cell>
          <cell r="J637" t="str">
            <v>U. Lyon-III</v>
          </cell>
          <cell r="K637" t="str">
            <v>0692437Z</v>
          </cell>
          <cell r="L637">
            <v>40057</v>
          </cell>
          <cell r="M637">
            <v>3002</v>
          </cell>
          <cell r="N637">
            <v>38718</v>
          </cell>
        </row>
        <row r="638">
          <cell r="A638" t="str">
            <v>14S9349140OCD</v>
          </cell>
          <cell r="B638" t="str">
            <v>THIERRY</v>
          </cell>
          <cell r="C638" t="str">
            <v>Daniel</v>
          </cell>
          <cell r="D638">
            <v>38718</v>
          </cell>
          <cell r="E638">
            <v>1</v>
          </cell>
          <cell r="F638" t="str">
            <v>Local</v>
          </cell>
          <cell r="G638">
            <v>40057</v>
          </cell>
          <cell r="H638" t="str">
            <v>MCF HC</v>
          </cell>
          <cell r="I638">
            <v>71</v>
          </cell>
          <cell r="J638" t="str">
            <v>U. Rennes-I (IUT Lannion)</v>
          </cell>
          <cell r="K638" t="str">
            <v>0221036G</v>
          </cell>
          <cell r="L638">
            <v>40057</v>
          </cell>
          <cell r="M638">
            <v>3013</v>
          </cell>
          <cell r="N638">
            <v>38718</v>
          </cell>
        </row>
        <row r="639">
          <cell r="A639" t="str">
            <v>14S9400321UHN</v>
          </cell>
          <cell r="B639" t="str">
            <v>BOUVET</v>
          </cell>
          <cell r="C639" t="str">
            <v>Yvanne</v>
          </cell>
          <cell r="D639">
            <v>38718</v>
          </cell>
          <cell r="E639">
            <v>1</v>
          </cell>
          <cell r="F639" t="str">
            <v>Local</v>
          </cell>
          <cell r="G639">
            <v>40057</v>
          </cell>
          <cell r="H639" t="str">
            <v>MCF HC</v>
          </cell>
          <cell r="I639">
            <v>23</v>
          </cell>
          <cell r="J639" t="str">
            <v>U. Brest</v>
          </cell>
          <cell r="K639" t="str">
            <v>0290346U</v>
          </cell>
          <cell r="L639">
            <v>40057</v>
          </cell>
          <cell r="M639">
            <v>3013</v>
          </cell>
          <cell r="N639">
            <v>38718</v>
          </cell>
        </row>
        <row r="640">
          <cell r="A640" t="str">
            <v>14S9400828VKL</v>
          </cell>
          <cell r="B640" t="str">
            <v>LABRELL</v>
          </cell>
          <cell r="C640" t="str">
            <v>Florence</v>
          </cell>
          <cell r="D640">
            <v>38718</v>
          </cell>
          <cell r="E640">
            <v>1</v>
          </cell>
          <cell r="F640" t="str">
            <v>Local</v>
          </cell>
          <cell r="G640">
            <v>40057</v>
          </cell>
          <cell r="H640" t="str">
            <v>PR 1C</v>
          </cell>
          <cell r="I640">
            <v>16</v>
          </cell>
          <cell r="J640" t="str">
            <v>U. Reims</v>
          </cell>
          <cell r="K640" t="str">
            <v>0511296G</v>
          </cell>
          <cell r="L640">
            <v>40057</v>
          </cell>
          <cell r="M640">
            <v>3002</v>
          </cell>
          <cell r="N640">
            <v>38718</v>
          </cell>
        </row>
        <row r="641">
          <cell r="A641" t="str">
            <v>14S9400951UZF</v>
          </cell>
          <cell r="B641" t="str">
            <v>JOUET</v>
          </cell>
          <cell r="C641" t="str">
            <v>Josiane</v>
          </cell>
          <cell r="D641">
            <v>38718</v>
          </cell>
          <cell r="E641">
            <v>1</v>
          </cell>
          <cell r="F641" t="str">
            <v>Local</v>
          </cell>
          <cell r="G641">
            <v>40057</v>
          </cell>
          <cell r="H641" t="str">
            <v>PR EX1</v>
          </cell>
          <cell r="I641">
            <v>71</v>
          </cell>
          <cell r="J641" t="str">
            <v>U. Paris-II</v>
          </cell>
          <cell r="K641" t="str">
            <v>0751718K</v>
          </cell>
          <cell r="L641">
            <v>40057</v>
          </cell>
          <cell r="M641">
            <v>3003</v>
          </cell>
          <cell r="N641">
            <v>38718</v>
          </cell>
        </row>
        <row r="642">
          <cell r="A642" t="str">
            <v>14S9401167TEQ</v>
          </cell>
          <cell r="B642" t="str">
            <v>DOARE</v>
          </cell>
          <cell r="C642" t="str">
            <v>Ronan</v>
          </cell>
          <cell r="D642">
            <v>38718</v>
          </cell>
          <cell r="E642">
            <v>1</v>
          </cell>
          <cell r="F642" t="str">
            <v>Local</v>
          </cell>
          <cell r="G642">
            <v>40057</v>
          </cell>
          <cell r="H642" t="str">
            <v>MCF HC</v>
          </cell>
          <cell r="I642">
            <v>2</v>
          </cell>
          <cell r="J642" t="str">
            <v>U. Rennes-II</v>
          </cell>
          <cell r="K642" t="str">
            <v>0350937D</v>
          </cell>
          <cell r="L642">
            <v>40057</v>
          </cell>
          <cell r="M642">
            <v>3013</v>
          </cell>
          <cell r="N642">
            <v>38718</v>
          </cell>
        </row>
        <row r="643">
          <cell r="A643" t="str">
            <v>14S9401169JWO</v>
          </cell>
          <cell r="B643" t="str">
            <v>NASSIRI</v>
          </cell>
          <cell r="C643" t="str">
            <v>Abdelhak</v>
          </cell>
          <cell r="D643">
            <v>38718</v>
          </cell>
          <cell r="E643">
            <v>1</v>
          </cell>
          <cell r="F643" t="str">
            <v>National</v>
          </cell>
          <cell r="G643">
            <v>40057</v>
          </cell>
          <cell r="H643" t="str">
            <v>MCF HC</v>
          </cell>
          <cell r="I643">
            <v>5</v>
          </cell>
          <cell r="J643" t="str">
            <v>U. Brest</v>
          </cell>
          <cell r="K643" t="str">
            <v>0290346U</v>
          </cell>
          <cell r="L643">
            <v>40057</v>
          </cell>
          <cell r="M643">
            <v>3013</v>
          </cell>
          <cell r="N643">
            <v>38718</v>
          </cell>
        </row>
        <row r="644">
          <cell r="A644" t="str">
            <v>14S9401469ORE</v>
          </cell>
          <cell r="B644" t="str">
            <v>BERTHELOT</v>
          </cell>
          <cell r="C644" t="str">
            <v>Martine</v>
          </cell>
          <cell r="D644">
            <v>38718</v>
          </cell>
          <cell r="E644">
            <v>1</v>
          </cell>
          <cell r="F644" t="str">
            <v>Local</v>
          </cell>
          <cell r="G644">
            <v>40057</v>
          </cell>
          <cell r="H644" t="str">
            <v>MCF HC</v>
          </cell>
          <cell r="I644">
            <v>73</v>
          </cell>
          <cell r="J644" t="str">
            <v>U. Perpignan</v>
          </cell>
          <cell r="K644" t="str">
            <v>0660437S</v>
          </cell>
          <cell r="L644">
            <v>40057</v>
          </cell>
          <cell r="M644">
            <v>3013</v>
          </cell>
          <cell r="N644">
            <v>38718</v>
          </cell>
        </row>
        <row r="645">
          <cell r="A645" t="str">
            <v>14S9502660XMN</v>
          </cell>
          <cell r="B645" t="str">
            <v>LABROT</v>
          </cell>
          <cell r="C645" t="str">
            <v>Veronique</v>
          </cell>
          <cell r="D645">
            <v>38718</v>
          </cell>
          <cell r="E645">
            <v>1</v>
          </cell>
          <cell r="F645" t="str">
            <v>National</v>
          </cell>
          <cell r="G645">
            <v>40057</v>
          </cell>
          <cell r="H645" t="str">
            <v>MCF HC</v>
          </cell>
          <cell r="I645">
            <v>2</v>
          </cell>
          <cell r="J645" t="str">
            <v>U. Brest</v>
          </cell>
          <cell r="K645" t="str">
            <v>0290346U</v>
          </cell>
          <cell r="L645">
            <v>40057</v>
          </cell>
          <cell r="M645">
            <v>3013</v>
          </cell>
          <cell r="N645">
            <v>38718</v>
          </cell>
        </row>
        <row r="646">
          <cell r="A646" t="str">
            <v>14S9502681SFL</v>
          </cell>
          <cell r="B646" t="str">
            <v>BOUCHARD</v>
          </cell>
          <cell r="C646" t="str">
            <v>Veronique</v>
          </cell>
          <cell r="D646">
            <v>38718</v>
          </cell>
          <cell r="E646">
            <v>1</v>
          </cell>
          <cell r="F646" t="str">
            <v>Local</v>
          </cell>
          <cell r="G646">
            <v>40057</v>
          </cell>
          <cell r="H646" t="str">
            <v>MCF HC</v>
          </cell>
          <cell r="I646">
            <v>1</v>
          </cell>
          <cell r="J646" t="str">
            <v>U. Rennes-I</v>
          </cell>
          <cell r="K646" t="str">
            <v>0350936C</v>
          </cell>
          <cell r="L646">
            <v>40057</v>
          </cell>
          <cell r="M646">
            <v>3013</v>
          </cell>
          <cell r="N646">
            <v>38718</v>
          </cell>
        </row>
        <row r="647">
          <cell r="A647" t="str">
            <v>14S9503863GVE</v>
          </cell>
          <cell r="B647" t="str">
            <v>PENSEL</v>
          </cell>
          <cell r="C647" t="str">
            <v>Jean Luc</v>
          </cell>
          <cell r="D647">
            <v>38718</v>
          </cell>
          <cell r="E647">
            <v>1</v>
          </cell>
          <cell r="F647" t="str">
            <v>National</v>
          </cell>
          <cell r="G647">
            <v>40057</v>
          </cell>
          <cell r="H647" t="str">
            <v>MCF HC</v>
          </cell>
          <cell r="I647">
            <v>6</v>
          </cell>
          <cell r="J647" t="str">
            <v>U. Toulon</v>
          </cell>
          <cell r="K647" t="str">
            <v>0830766G</v>
          </cell>
          <cell r="L647">
            <v>40057</v>
          </cell>
          <cell r="M647">
            <v>3013</v>
          </cell>
          <cell r="N647">
            <v>38718</v>
          </cell>
        </row>
        <row r="648">
          <cell r="A648" t="str">
            <v>14S9701741ITR</v>
          </cell>
          <cell r="B648" t="str">
            <v>PAYELLE</v>
          </cell>
          <cell r="C648" t="str">
            <v>Nathalie</v>
          </cell>
          <cell r="D648">
            <v>38718</v>
          </cell>
          <cell r="E648">
            <v>1</v>
          </cell>
          <cell r="F648" t="str">
            <v>Local</v>
          </cell>
          <cell r="G648">
            <v>40057</v>
          </cell>
          <cell r="H648" t="str">
            <v>PR 1C</v>
          </cell>
          <cell r="I648">
            <v>5</v>
          </cell>
          <cell r="J648" t="str">
            <v>U. Rennes-I</v>
          </cell>
          <cell r="K648" t="str">
            <v>0350936C</v>
          </cell>
          <cell r="L648">
            <v>40057</v>
          </cell>
          <cell r="M648">
            <v>3002</v>
          </cell>
          <cell r="N648">
            <v>38718</v>
          </cell>
        </row>
        <row r="649">
          <cell r="A649" t="str">
            <v>14S9703287EUR</v>
          </cell>
          <cell r="B649" t="str">
            <v>BROGOWSKI</v>
          </cell>
          <cell r="C649" t="str">
            <v>Leszek</v>
          </cell>
          <cell r="D649">
            <v>38718</v>
          </cell>
          <cell r="E649">
            <v>1</v>
          </cell>
          <cell r="F649" t="str">
            <v>Local</v>
          </cell>
          <cell r="G649">
            <v>40057</v>
          </cell>
          <cell r="H649" t="str">
            <v>PR 1C</v>
          </cell>
          <cell r="I649">
            <v>18</v>
          </cell>
          <cell r="J649" t="str">
            <v>U. Rennes-II</v>
          </cell>
          <cell r="K649" t="str">
            <v>0350937D</v>
          </cell>
          <cell r="L649">
            <v>40057</v>
          </cell>
          <cell r="M649">
            <v>3002</v>
          </cell>
          <cell r="N649">
            <v>38718</v>
          </cell>
        </row>
        <row r="650">
          <cell r="A650" t="str">
            <v>14S9903309YKJ</v>
          </cell>
          <cell r="B650" t="str">
            <v>CONSTANTIN</v>
          </cell>
          <cell r="C650" t="str">
            <v>Alexis</v>
          </cell>
          <cell r="D650">
            <v>38718</v>
          </cell>
          <cell r="E650">
            <v>1</v>
          </cell>
          <cell r="F650" t="str">
            <v>National</v>
          </cell>
          <cell r="G650">
            <v>40057</v>
          </cell>
          <cell r="H650" t="str">
            <v>PR 1C</v>
          </cell>
          <cell r="I650">
            <v>1</v>
          </cell>
          <cell r="J650" t="str">
            <v>U. Rennes-I</v>
          </cell>
          <cell r="K650" t="str">
            <v>0350936C</v>
          </cell>
          <cell r="L650">
            <v>40057</v>
          </cell>
          <cell r="M650">
            <v>3002</v>
          </cell>
          <cell r="N650">
            <v>38718</v>
          </cell>
        </row>
        <row r="651">
          <cell r="A651" t="str">
            <v>15E9203530ZJL</v>
          </cell>
          <cell r="B651" t="str">
            <v>BIHR</v>
          </cell>
          <cell r="C651" t="str">
            <v>Alain</v>
          </cell>
          <cell r="D651">
            <v>38718</v>
          </cell>
          <cell r="E651">
            <v>1</v>
          </cell>
          <cell r="F651" t="str">
            <v>National</v>
          </cell>
          <cell r="G651">
            <v>40057</v>
          </cell>
          <cell r="H651" t="str">
            <v>PR 1C</v>
          </cell>
          <cell r="I651">
            <v>19</v>
          </cell>
          <cell r="J651" t="str">
            <v>U. Besan㎜n</v>
          </cell>
          <cell r="K651" t="str">
            <v>0251215K</v>
          </cell>
          <cell r="L651">
            <v>40057</v>
          </cell>
          <cell r="M651">
            <v>3002</v>
          </cell>
          <cell r="N651">
            <v>38718</v>
          </cell>
        </row>
        <row r="652">
          <cell r="A652" t="str">
            <v>15E9203732MYQ</v>
          </cell>
          <cell r="B652" t="str">
            <v>STOSKOPF</v>
          </cell>
          <cell r="C652" t="str">
            <v>Nicolas</v>
          </cell>
          <cell r="D652">
            <v>38749</v>
          </cell>
          <cell r="E652">
            <v>1</v>
          </cell>
          <cell r="F652" t="str">
            <v>Local</v>
          </cell>
          <cell r="G652">
            <v>40057</v>
          </cell>
          <cell r="H652" t="str">
            <v>PR 1C</v>
          </cell>
          <cell r="I652">
            <v>22</v>
          </cell>
          <cell r="J652" t="str">
            <v>U. Mulhouse</v>
          </cell>
          <cell r="K652" t="str">
            <v>0681166Y</v>
          </cell>
          <cell r="L652">
            <v>40057</v>
          </cell>
          <cell r="M652">
            <v>3002</v>
          </cell>
          <cell r="N652">
            <v>38749</v>
          </cell>
        </row>
        <row r="653">
          <cell r="A653" t="str">
            <v>15E9204128JQR</v>
          </cell>
          <cell r="B653" t="str">
            <v>PFEFFERKORN</v>
          </cell>
          <cell r="C653" t="str">
            <v>Roland</v>
          </cell>
          <cell r="D653">
            <v>39814</v>
          </cell>
          <cell r="E653">
            <v>1</v>
          </cell>
          <cell r="F653" t="str">
            <v>National</v>
          </cell>
          <cell r="G653">
            <v>40057</v>
          </cell>
          <cell r="H653" t="str">
            <v>PR 1C</v>
          </cell>
          <cell r="I653">
            <v>19</v>
          </cell>
          <cell r="J653" t="str">
            <v>U. de Strasbourg</v>
          </cell>
          <cell r="K653" t="str">
            <v>0673021V</v>
          </cell>
          <cell r="L653">
            <v>40057</v>
          </cell>
          <cell r="M653">
            <v>3002</v>
          </cell>
          <cell r="N653">
            <v>39814</v>
          </cell>
        </row>
        <row r="654">
          <cell r="A654" t="str">
            <v>15E9210269QBV</v>
          </cell>
          <cell r="B654" t="str">
            <v>PIBAROT</v>
          </cell>
          <cell r="C654" t="str">
            <v>Annie</v>
          </cell>
          <cell r="D654">
            <v>38718</v>
          </cell>
          <cell r="E654">
            <v>1</v>
          </cell>
          <cell r="F654" t="str">
            <v>Local</v>
          </cell>
          <cell r="G654">
            <v>40057</v>
          </cell>
          <cell r="H654" t="str">
            <v>MCF HC</v>
          </cell>
          <cell r="I654">
            <v>9</v>
          </cell>
          <cell r="J654" t="str">
            <v>U. Montpellier-II (IUFM)</v>
          </cell>
          <cell r="K654" t="str">
            <v>0341818S</v>
          </cell>
          <cell r="L654">
            <v>40057</v>
          </cell>
          <cell r="M654">
            <v>3013</v>
          </cell>
          <cell r="N654">
            <v>38718</v>
          </cell>
        </row>
        <row r="655">
          <cell r="A655" t="str">
            <v>15E9210512BMD</v>
          </cell>
          <cell r="B655" t="str">
            <v>KRUTH</v>
          </cell>
          <cell r="C655" t="str">
            <v>Patricia</v>
          </cell>
          <cell r="D655">
            <v>38718</v>
          </cell>
          <cell r="E655">
            <v>1</v>
          </cell>
          <cell r="F655" t="str">
            <v>National</v>
          </cell>
          <cell r="G655">
            <v>40057</v>
          </cell>
          <cell r="H655" t="str">
            <v>MCF HC</v>
          </cell>
          <cell r="I655">
            <v>11</v>
          </cell>
          <cell r="J655" t="str">
            <v>U. Lille-III</v>
          </cell>
          <cell r="K655" t="str">
            <v>0593561A</v>
          </cell>
          <cell r="L655">
            <v>40057</v>
          </cell>
          <cell r="M655">
            <v>3013</v>
          </cell>
          <cell r="N655">
            <v>38718</v>
          </cell>
        </row>
        <row r="656">
          <cell r="A656" t="str">
            <v>15E9303658IYC</v>
          </cell>
          <cell r="B656" t="str">
            <v>FRATH</v>
          </cell>
          <cell r="C656" t="str">
            <v>Pierre</v>
          </cell>
          <cell r="D656">
            <v>38718</v>
          </cell>
          <cell r="E656">
            <v>1</v>
          </cell>
          <cell r="F656" t="str">
            <v>Local</v>
          </cell>
          <cell r="G656">
            <v>40057</v>
          </cell>
          <cell r="H656" t="str">
            <v>PR 1C</v>
          </cell>
          <cell r="I656">
            <v>11</v>
          </cell>
          <cell r="J656" t="str">
            <v>U. Reims</v>
          </cell>
          <cell r="K656" t="str">
            <v>0511296G</v>
          </cell>
          <cell r="L656">
            <v>40057</v>
          </cell>
          <cell r="M656">
            <v>3002</v>
          </cell>
          <cell r="N656">
            <v>38718</v>
          </cell>
        </row>
        <row r="657">
          <cell r="A657" t="str">
            <v>15E9313538TZT</v>
          </cell>
          <cell r="B657" t="str">
            <v>GAST</v>
          </cell>
          <cell r="C657" t="str">
            <v>Francois</v>
          </cell>
          <cell r="D657">
            <v>39814</v>
          </cell>
          <cell r="E657">
            <v>1</v>
          </cell>
          <cell r="F657" t="str">
            <v>Spécifique</v>
          </cell>
          <cell r="G657">
            <v>40057</v>
          </cell>
          <cell r="H657" t="str">
            <v>MCF HC</v>
          </cell>
          <cell r="I657">
            <v>71</v>
          </cell>
          <cell r="J657" t="str">
            <v>U. de Strasbourg</v>
          </cell>
          <cell r="K657" t="str">
            <v>0673021V</v>
          </cell>
          <cell r="L657">
            <v>40057</v>
          </cell>
          <cell r="M657">
            <v>3013</v>
          </cell>
          <cell r="N657">
            <v>39814</v>
          </cell>
        </row>
        <row r="658">
          <cell r="A658" t="str">
            <v>15E9313737RCB</v>
          </cell>
          <cell r="B658" t="str">
            <v>FAURE</v>
          </cell>
          <cell r="C658" t="str">
            <v>Michel</v>
          </cell>
          <cell r="D658">
            <v>38718</v>
          </cell>
          <cell r="E658">
            <v>1</v>
          </cell>
          <cell r="F658" t="str">
            <v>Local</v>
          </cell>
          <cell r="G658">
            <v>40057</v>
          </cell>
          <cell r="H658" t="str">
            <v>PR EX1</v>
          </cell>
          <cell r="I658">
            <v>11</v>
          </cell>
          <cell r="J658" t="str">
            <v>U. Mulhouse</v>
          </cell>
          <cell r="K658" t="str">
            <v>0681166Y</v>
          </cell>
          <cell r="L658">
            <v>40057</v>
          </cell>
          <cell r="M658">
            <v>3003</v>
          </cell>
          <cell r="N658">
            <v>38718</v>
          </cell>
        </row>
        <row r="659">
          <cell r="A659" t="str">
            <v>15E9313772KWL</v>
          </cell>
          <cell r="B659" t="str">
            <v>FEDER</v>
          </cell>
          <cell r="C659" t="str">
            <v>Marie Therese</v>
          </cell>
          <cell r="D659">
            <v>38718</v>
          </cell>
          <cell r="E659">
            <v>1</v>
          </cell>
          <cell r="F659" t="str">
            <v>Local</v>
          </cell>
          <cell r="G659">
            <v>40057</v>
          </cell>
          <cell r="H659" t="str">
            <v>MCF HC</v>
          </cell>
          <cell r="I659">
            <v>12</v>
          </cell>
          <cell r="J659" t="str">
            <v>U. Lyon-II</v>
          </cell>
          <cell r="K659" t="str">
            <v>0691775E</v>
          </cell>
          <cell r="L659">
            <v>40057</v>
          </cell>
          <cell r="M659">
            <v>3013</v>
          </cell>
          <cell r="N659">
            <v>38718</v>
          </cell>
        </row>
        <row r="660">
          <cell r="A660" t="str">
            <v>15S0005856QBC</v>
          </cell>
          <cell r="B660" t="str">
            <v>PABST</v>
          </cell>
          <cell r="C660" t="str">
            <v>Jean-Yves</v>
          </cell>
          <cell r="D660">
            <v>39814</v>
          </cell>
          <cell r="E660">
            <v>1</v>
          </cell>
          <cell r="F660" t="str">
            <v>Local</v>
          </cell>
          <cell r="G660">
            <v>40057</v>
          </cell>
          <cell r="H660" t="str">
            <v>PR 1C</v>
          </cell>
          <cell r="I660">
            <v>86</v>
          </cell>
          <cell r="J660" t="str">
            <v>U. de Strasbourg</v>
          </cell>
          <cell r="K660" t="str">
            <v>0673021V</v>
          </cell>
          <cell r="L660">
            <v>40057</v>
          </cell>
          <cell r="M660">
            <v>3002</v>
          </cell>
          <cell r="N660">
            <v>39814</v>
          </cell>
        </row>
        <row r="661">
          <cell r="A661" t="str">
            <v>15S9322241XLE</v>
          </cell>
          <cell r="B661" t="str">
            <v>MATHIEN</v>
          </cell>
          <cell r="C661" t="str">
            <v>Michel</v>
          </cell>
          <cell r="D661">
            <v>39814</v>
          </cell>
          <cell r="E661">
            <v>1</v>
          </cell>
          <cell r="F661" t="str">
            <v>National</v>
          </cell>
          <cell r="G661">
            <v>40057</v>
          </cell>
          <cell r="H661" t="str">
            <v>PR EX2</v>
          </cell>
          <cell r="I661">
            <v>71</v>
          </cell>
          <cell r="J661" t="str">
            <v>U. de Strasbourg</v>
          </cell>
          <cell r="K661" t="str">
            <v>0673021V</v>
          </cell>
          <cell r="L661">
            <v>40057</v>
          </cell>
          <cell r="M661">
            <v>3004</v>
          </cell>
          <cell r="N661">
            <v>39814</v>
          </cell>
        </row>
        <row r="662">
          <cell r="A662" t="str">
            <v>15S9323776QTN</v>
          </cell>
          <cell r="B662" t="str">
            <v>BEYER</v>
          </cell>
          <cell r="C662" t="str">
            <v>Dominique</v>
          </cell>
          <cell r="D662">
            <v>39814</v>
          </cell>
          <cell r="E662">
            <v>1</v>
          </cell>
          <cell r="F662" t="str">
            <v>Local</v>
          </cell>
          <cell r="G662">
            <v>40057</v>
          </cell>
          <cell r="H662" t="str">
            <v>PR EX1</v>
          </cell>
          <cell r="I662">
            <v>21</v>
          </cell>
          <cell r="J662" t="str">
            <v>U. de Strasbourg</v>
          </cell>
          <cell r="K662" t="str">
            <v>0673021V</v>
          </cell>
          <cell r="L662">
            <v>40057</v>
          </cell>
          <cell r="M662">
            <v>3003</v>
          </cell>
          <cell r="N662">
            <v>39814</v>
          </cell>
        </row>
        <row r="663">
          <cell r="A663" t="str">
            <v>15S9324582BCX</v>
          </cell>
          <cell r="B663" t="str">
            <v>STORCK</v>
          </cell>
          <cell r="C663" t="str">
            <v>Jean Patrice</v>
          </cell>
          <cell r="D663">
            <v>39814</v>
          </cell>
          <cell r="E663">
            <v>1</v>
          </cell>
          <cell r="F663" t="str">
            <v>Local</v>
          </cell>
          <cell r="G663">
            <v>40057</v>
          </cell>
          <cell r="H663" t="str">
            <v>PR EX1</v>
          </cell>
          <cell r="I663">
            <v>1</v>
          </cell>
          <cell r="J663" t="str">
            <v>U. de Strasbourg</v>
          </cell>
          <cell r="K663" t="str">
            <v>0673021V</v>
          </cell>
          <cell r="L663">
            <v>40057</v>
          </cell>
          <cell r="M663">
            <v>3003</v>
          </cell>
          <cell r="N663">
            <v>39814</v>
          </cell>
        </row>
        <row r="664">
          <cell r="A664" t="str">
            <v>15S9327293ZMK</v>
          </cell>
          <cell r="B664" t="str">
            <v>HUSSER</v>
          </cell>
          <cell r="C664" t="str">
            <v>Jean Marie</v>
          </cell>
          <cell r="D664">
            <v>39814</v>
          </cell>
          <cell r="E664">
            <v>1</v>
          </cell>
          <cell r="F664" t="str">
            <v>Local</v>
          </cell>
          <cell r="G664">
            <v>40057</v>
          </cell>
          <cell r="H664" t="str">
            <v>PR 1C</v>
          </cell>
          <cell r="I664">
            <v>21</v>
          </cell>
          <cell r="J664" t="str">
            <v>U. de Strasbourg</v>
          </cell>
          <cell r="K664" t="str">
            <v>0673021V</v>
          </cell>
          <cell r="L664">
            <v>40057</v>
          </cell>
          <cell r="M664">
            <v>3002</v>
          </cell>
          <cell r="N664">
            <v>39814</v>
          </cell>
        </row>
        <row r="665">
          <cell r="A665" t="str">
            <v>15S9328656PSF</v>
          </cell>
          <cell r="B665" t="str">
            <v>BERETZ</v>
          </cell>
          <cell r="C665" t="str">
            <v>Alain</v>
          </cell>
          <cell r="D665">
            <v>39814</v>
          </cell>
          <cell r="E665">
            <v>1</v>
          </cell>
          <cell r="F665" t="str">
            <v>Spécifique</v>
          </cell>
          <cell r="G665">
            <v>40057</v>
          </cell>
          <cell r="H665" t="str">
            <v>PR EX1</v>
          </cell>
          <cell r="I665">
            <v>86</v>
          </cell>
          <cell r="J665" t="str">
            <v>U. de Strasbourg</v>
          </cell>
          <cell r="K665" t="str">
            <v>0673021V</v>
          </cell>
          <cell r="L665">
            <v>40057</v>
          </cell>
          <cell r="M665">
            <v>3003</v>
          </cell>
          <cell r="N665">
            <v>39814</v>
          </cell>
        </row>
        <row r="666">
          <cell r="A666" t="str">
            <v>15S9330258KHZ</v>
          </cell>
          <cell r="B666" t="str">
            <v>ROGER</v>
          </cell>
          <cell r="C666" t="str">
            <v>Patrick</v>
          </cell>
          <cell r="D666">
            <v>39814</v>
          </cell>
          <cell r="E666">
            <v>1</v>
          </cell>
          <cell r="F666" t="str">
            <v>National</v>
          </cell>
          <cell r="G666">
            <v>40057</v>
          </cell>
          <cell r="H666" t="str">
            <v>PR EX1</v>
          </cell>
          <cell r="I666">
            <v>6</v>
          </cell>
          <cell r="J666" t="str">
            <v>U. de Strasbourg</v>
          </cell>
          <cell r="K666" t="str">
            <v>0673021V</v>
          </cell>
          <cell r="L666">
            <v>40057</v>
          </cell>
          <cell r="M666">
            <v>3003</v>
          </cell>
          <cell r="N666">
            <v>39814</v>
          </cell>
        </row>
        <row r="667">
          <cell r="A667" t="str">
            <v>15S9333351WNF</v>
          </cell>
          <cell r="B667" t="str">
            <v>DUMONT</v>
          </cell>
          <cell r="C667" t="str">
            <v>Serge</v>
          </cell>
          <cell r="D667">
            <v>39814</v>
          </cell>
          <cell r="E667">
            <v>1</v>
          </cell>
          <cell r="F667" t="str">
            <v>National</v>
          </cell>
          <cell r="G667">
            <v>40057</v>
          </cell>
          <cell r="H667" t="str">
            <v>MCF HC</v>
          </cell>
          <cell r="I667">
            <v>87</v>
          </cell>
          <cell r="J667" t="str">
            <v>U. de Strasbourg</v>
          </cell>
          <cell r="K667" t="str">
            <v>0673021V</v>
          </cell>
          <cell r="L667">
            <v>40057</v>
          </cell>
          <cell r="M667">
            <v>3013</v>
          </cell>
          <cell r="N667">
            <v>39814</v>
          </cell>
        </row>
        <row r="668">
          <cell r="A668" t="str">
            <v>15S9333913TLS</v>
          </cell>
          <cell r="B668" t="str">
            <v>MELY</v>
          </cell>
          <cell r="C668" t="str">
            <v>Yves</v>
          </cell>
          <cell r="D668">
            <v>39814</v>
          </cell>
          <cell r="E668">
            <v>1</v>
          </cell>
          <cell r="F668" t="str">
            <v>National</v>
          </cell>
          <cell r="G668">
            <v>40057</v>
          </cell>
          <cell r="H668" t="str">
            <v>PR EX1</v>
          </cell>
          <cell r="I668">
            <v>85</v>
          </cell>
          <cell r="J668" t="str">
            <v>U. de Strasbourg</v>
          </cell>
          <cell r="K668" t="str">
            <v>0673021V</v>
          </cell>
          <cell r="L668">
            <v>40057</v>
          </cell>
          <cell r="M668">
            <v>3003</v>
          </cell>
          <cell r="N668">
            <v>39814</v>
          </cell>
        </row>
        <row r="669">
          <cell r="A669" t="str">
            <v>15S9335221EFM</v>
          </cell>
          <cell r="B669" t="str">
            <v>STAHN</v>
          </cell>
          <cell r="C669" t="str">
            <v>Hubert</v>
          </cell>
          <cell r="D669">
            <v>38718</v>
          </cell>
          <cell r="E669">
            <v>1</v>
          </cell>
          <cell r="F669" t="str">
            <v>National</v>
          </cell>
          <cell r="G669">
            <v>40057</v>
          </cell>
          <cell r="H669" t="str">
            <v>PR EX1</v>
          </cell>
          <cell r="I669">
            <v>5</v>
          </cell>
          <cell r="J669" t="str">
            <v>U. Aix-Marseille-II</v>
          </cell>
          <cell r="K669" t="str">
            <v>0131843H</v>
          </cell>
          <cell r="L669">
            <v>40057</v>
          </cell>
          <cell r="M669">
            <v>3003</v>
          </cell>
          <cell r="N669">
            <v>38718</v>
          </cell>
        </row>
        <row r="670">
          <cell r="A670" t="str">
            <v>15S9343119TGY</v>
          </cell>
          <cell r="B670" t="str">
            <v>HUMMEL</v>
          </cell>
          <cell r="C670" t="str">
            <v>Christiane</v>
          </cell>
          <cell r="D670">
            <v>39814</v>
          </cell>
          <cell r="E670">
            <v>1</v>
          </cell>
          <cell r="F670" t="str">
            <v>Local</v>
          </cell>
          <cell r="G670">
            <v>40057</v>
          </cell>
          <cell r="H670" t="str">
            <v>PR EX1</v>
          </cell>
          <cell r="I670">
            <v>86</v>
          </cell>
          <cell r="J670" t="str">
            <v>U. de Strasbourg</v>
          </cell>
          <cell r="K670" t="str">
            <v>0673021V</v>
          </cell>
          <cell r="L670">
            <v>40057</v>
          </cell>
          <cell r="M670">
            <v>3003</v>
          </cell>
          <cell r="N670">
            <v>39814</v>
          </cell>
        </row>
        <row r="671">
          <cell r="A671" t="str">
            <v>15S9344191QXT</v>
          </cell>
          <cell r="B671" t="str">
            <v>BIERMANN FISCHER</v>
          </cell>
          <cell r="C671" t="str">
            <v>Michele</v>
          </cell>
          <cell r="D671">
            <v>39814</v>
          </cell>
          <cell r="E671">
            <v>1</v>
          </cell>
          <cell r="F671" t="str">
            <v>Local</v>
          </cell>
          <cell r="G671">
            <v>40057</v>
          </cell>
          <cell r="H671" t="str">
            <v>MCF HC</v>
          </cell>
          <cell r="I671">
            <v>7</v>
          </cell>
          <cell r="J671" t="str">
            <v>U. de Strasbourg</v>
          </cell>
          <cell r="K671" t="str">
            <v>0673021V</v>
          </cell>
          <cell r="L671">
            <v>40057</v>
          </cell>
          <cell r="M671">
            <v>3013</v>
          </cell>
          <cell r="N671">
            <v>39814</v>
          </cell>
        </row>
        <row r="672">
          <cell r="A672" t="str">
            <v>15S9344319WJX</v>
          </cell>
          <cell r="B672" t="str">
            <v>HUISMAN</v>
          </cell>
          <cell r="C672" t="str">
            <v>Claudia</v>
          </cell>
          <cell r="D672">
            <v>39814</v>
          </cell>
          <cell r="E672">
            <v>1</v>
          </cell>
          <cell r="F672" t="str">
            <v>National</v>
          </cell>
          <cell r="G672">
            <v>40057</v>
          </cell>
          <cell r="H672" t="str">
            <v>MCF HC</v>
          </cell>
          <cell r="I672">
            <v>12</v>
          </cell>
          <cell r="J672" t="str">
            <v>U. de Strasbourg</v>
          </cell>
          <cell r="K672" t="str">
            <v>0673021V</v>
          </cell>
          <cell r="L672">
            <v>40057</v>
          </cell>
          <cell r="M672">
            <v>3013</v>
          </cell>
          <cell r="N672">
            <v>39814</v>
          </cell>
        </row>
        <row r="673">
          <cell r="A673" t="str">
            <v>15S9344470RUD</v>
          </cell>
          <cell r="B673" t="str">
            <v>BENOIT</v>
          </cell>
          <cell r="C673" t="str">
            <v>Florence</v>
          </cell>
          <cell r="D673">
            <v>39814</v>
          </cell>
          <cell r="E673">
            <v>1</v>
          </cell>
          <cell r="F673" t="str">
            <v>Spécifique</v>
          </cell>
          <cell r="G673">
            <v>40057</v>
          </cell>
          <cell r="H673" t="str">
            <v>PR EX2</v>
          </cell>
          <cell r="I673">
            <v>2</v>
          </cell>
          <cell r="J673" t="str">
            <v>U. de Strasbourg</v>
          </cell>
          <cell r="K673" t="str">
            <v>0673021V</v>
          </cell>
          <cell r="L673">
            <v>40057</v>
          </cell>
          <cell r="M673">
            <v>3004</v>
          </cell>
          <cell r="N673">
            <v>39814</v>
          </cell>
        </row>
        <row r="674">
          <cell r="A674" t="str">
            <v>15S9344922TRI</v>
          </cell>
          <cell r="B674" t="str">
            <v>CARCENAT</v>
          </cell>
          <cell r="C674" t="str">
            <v>Marie</v>
          </cell>
          <cell r="D674">
            <v>38718</v>
          </cell>
          <cell r="E674">
            <v>1</v>
          </cell>
          <cell r="F674" t="str">
            <v>Local</v>
          </cell>
          <cell r="G674">
            <v>40057</v>
          </cell>
          <cell r="H674" t="str">
            <v>PR 1C</v>
          </cell>
          <cell r="I674">
            <v>74</v>
          </cell>
          <cell r="J674" t="str">
            <v>U. Dijon</v>
          </cell>
          <cell r="K674" t="str">
            <v>0211237F</v>
          </cell>
          <cell r="L674">
            <v>40057</v>
          </cell>
          <cell r="M674">
            <v>3002</v>
          </cell>
          <cell r="N674">
            <v>38718</v>
          </cell>
        </row>
        <row r="675">
          <cell r="A675" t="str">
            <v>15S9345458HXD</v>
          </cell>
          <cell r="B675" t="str">
            <v>PFLIEGER</v>
          </cell>
          <cell r="C675" t="str">
            <v>Christine</v>
          </cell>
          <cell r="D675">
            <v>39814</v>
          </cell>
          <cell r="E675">
            <v>1</v>
          </cell>
          <cell r="F675" t="str">
            <v>Local</v>
          </cell>
          <cell r="G675">
            <v>40057</v>
          </cell>
          <cell r="H675" t="str">
            <v>PR EX1</v>
          </cell>
          <cell r="I675">
            <v>12</v>
          </cell>
          <cell r="J675" t="str">
            <v>U. de Strasbourg</v>
          </cell>
          <cell r="K675" t="str">
            <v>0673021V</v>
          </cell>
          <cell r="L675">
            <v>40057</v>
          </cell>
          <cell r="M675">
            <v>3003</v>
          </cell>
          <cell r="N675">
            <v>39814</v>
          </cell>
        </row>
        <row r="676">
          <cell r="A676" t="str">
            <v>15S9345944RLY</v>
          </cell>
          <cell r="B676" t="str">
            <v>GANGLOFF</v>
          </cell>
          <cell r="C676" t="str">
            <v>Christine</v>
          </cell>
          <cell r="D676">
            <v>38718</v>
          </cell>
          <cell r="E676">
            <v>1</v>
          </cell>
          <cell r="F676" t="str">
            <v>Spécifique</v>
          </cell>
          <cell r="G676">
            <v>40057</v>
          </cell>
          <cell r="H676" t="str">
            <v>MCF HC</v>
          </cell>
          <cell r="I676">
            <v>70</v>
          </cell>
          <cell r="J676" t="str">
            <v>U. Mulhouse (IUT Colmar)</v>
          </cell>
          <cell r="K676" t="str">
            <v>0680053N</v>
          </cell>
          <cell r="L676">
            <v>40057</v>
          </cell>
          <cell r="M676">
            <v>3013</v>
          </cell>
          <cell r="N676">
            <v>38718</v>
          </cell>
        </row>
        <row r="677">
          <cell r="A677" t="str">
            <v>15S9345996XLP</v>
          </cell>
          <cell r="B677" t="str">
            <v>MAECHLING</v>
          </cell>
          <cell r="C677" t="str">
            <v>Clarisse</v>
          </cell>
          <cell r="D677">
            <v>39814</v>
          </cell>
          <cell r="E677">
            <v>1</v>
          </cell>
          <cell r="F677" t="str">
            <v>Local</v>
          </cell>
          <cell r="G677">
            <v>40057</v>
          </cell>
          <cell r="H677" t="str">
            <v>MCF HC</v>
          </cell>
          <cell r="I677">
            <v>85</v>
          </cell>
          <cell r="J677" t="str">
            <v>U. de Strasbourg</v>
          </cell>
          <cell r="K677" t="str">
            <v>0673021V</v>
          </cell>
          <cell r="L677">
            <v>40057</v>
          </cell>
          <cell r="M677">
            <v>3013</v>
          </cell>
          <cell r="N677">
            <v>39814</v>
          </cell>
        </row>
        <row r="678">
          <cell r="A678" t="str">
            <v>15S9346992PCI</v>
          </cell>
          <cell r="B678" t="str">
            <v>BOUTON</v>
          </cell>
          <cell r="C678" t="str">
            <v>Jacqueline</v>
          </cell>
          <cell r="D678">
            <v>39814</v>
          </cell>
          <cell r="E678">
            <v>1</v>
          </cell>
          <cell r="F678" t="str">
            <v>Local</v>
          </cell>
          <cell r="G678">
            <v>40057</v>
          </cell>
          <cell r="H678" t="str">
            <v>MCF HC</v>
          </cell>
          <cell r="I678">
            <v>1</v>
          </cell>
          <cell r="J678" t="str">
            <v>U. de Strasbourg</v>
          </cell>
          <cell r="K678" t="str">
            <v>0673021V</v>
          </cell>
          <cell r="L678">
            <v>40057</v>
          </cell>
          <cell r="M678">
            <v>3013</v>
          </cell>
          <cell r="N678">
            <v>39814</v>
          </cell>
        </row>
        <row r="679">
          <cell r="A679" t="str">
            <v>15S9349558XYV</v>
          </cell>
          <cell r="B679" t="str">
            <v>KLINGER</v>
          </cell>
          <cell r="C679" t="str">
            <v>Myriam</v>
          </cell>
          <cell r="D679">
            <v>39814</v>
          </cell>
          <cell r="E679">
            <v>1</v>
          </cell>
          <cell r="F679" t="str">
            <v>Local</v>
          </cell>
          <cell r="G679">
            <v>40057</v>
          </cell>
          <cell r="H679" t="str">
            <v>MCF HC</v>
          </cell>
          <cell r="I679">
            <v>19</v>
          </cell>
          <cell r="J679" t="str">
            <v>U. de Strasbourg</v>
          </cell>
          <cell r="K679" t="str">
            <v>0673021V</v>
          </cell>
          <cell r="L679">
            <v>40057</v>
          </cell>
          <cell r="M679">
            <v>3013</v>
          </cell>
          <cell r="N679">
            <v>39814</v>
          </cell>
        </row>
        <row r="680">
          <cell r="A680" t="str">
            <v>15S9349566BJG</v>
          </cell>
          <cell r="B680" t="str">
            <v>MURAKAMI</v>
          </cell>
          <cell r="C680" t="str">
            <v>Sakae</v>
          </cell>
          <cell r="D680">
            <v>39814</v>
          </cell>
          <cell r="E680">
            <v>1</v>
          </cell>
          <cell r="F680" t="str">
            <v>Local</v>
          </cell>
          <cell r="G680">
            <v>40057</v>
          </cell>
          <cell r="H680" t="str">
            <v>PR 1C</v>
          </cell>
          <cell r="I680">
            <v>15</v>
          </cell>
          <cell r="J680" t="str">
            <v>U. de Strasbourg</v>
          </cell>
          <cell r="K680" t="str">
            <v>0673021V</v>
          </cell>
          <cell r="L680">
            <v>40057</v>
          </cell>
          <cell r="M680">
            <v>3002</v>
          </cell>
          <cell r="N680">
            <v>39814</v>
          </cell>
        </row>
        <row r="681">
          <cell r="A681" t="str">
            <v>15S9349591XIW</v>
          </cell>
          <cell r="B681" t="str">
            <v>BECHERAOUI</v>
          </cell>
          <cell r="C681" t="str">
            <v>Doreid</v>
          </cell>
          <cell r="D681">
            <v>39814</v>
          </cell>
          <cell r="E681">
            <v>1</v>
          </cell>
          <cell r="F681" t="str">
            <v>National</v>
          </cell>
          <cell r="G681">
            <v>40057</v>
          </cell>
          <cell r="H681" t="str">
            <v>MCF HC</v>
          </cell>
          <cell r="I681">
            <v>1</v>
          </cell>
          <cell r="J681" t="str">
            <v>U. de Strasbourg</v>
          </cell>
          <cell r="K681" t="str">
            <v>0673021V</v>
          </cell>
          <cell r="L681">
            <v>40057</v>
          </cell>
          <cell r="M681">
            <v>3013</v>
          </cell>
          <cell r="N681">
            <v>39814</v>
          </cell>
        </row>
        <row r="682">
          <cell r="A682" t="str">
            <v>15S9400619QKV</v>
          </cell>
          <cell r="B682" t="str">
            <v>GALDERISI</v>
          </cell>
          <cell r="C682" t="str">
            <v>Claudio</v>
          </cell>
          <cell r="D682">
            <v>38718</v>
          </cell>
          <cell r="E682">
            <v>1</v>
          </cell>
          <cell r="F682" t="str">
            <v>Local</v>
          </cell>
          <cell r="G682">
            <v>40057</v>
          </cell>
          <cell r="H682" t="str">
            <v>PR 1C</v>
          </cell>
          <cell r="I682">
            <v>9</v>
          </cell>
          <cell r="J682" t="str">
            <v>U. Poitiers</v>
          </cell>
          <cell r="K682" t="str">
            <v>0860856N</v>
          </cell>
          <cell r="L682">
            <v>40057</v>
          </cell>
          <cell r="M682">
            <v>3002</v>
          </cell>
          <cell r="N682">
            <v>38718</v>
          </cell>
        </row>
        <row r="683">
          <cell r="A683" t="str">
            <v>15S9400624IPH</v>
          </cell>
          <cell r="B683" t="str">
            <v>TASSI</v>
          </cell>
          <cell r="C683" t="str">
            <v>Patricia</v>
          </cell>
          <cell r="D683">
            <v>39814</v>
          </cell>
          <cell r="E683">
            <v>1</v>
          </cell>
          <cell r="F683" t="str">
            <v>National</v>
          </cell>
          <cell r="G683">
            <v>40057</v>
          </cell>
          <cell r="H683" t="str">
            <v>MCF HC</v>
          </cell>
          <cell r="I683">
            <v>16</v>
          </cell>
          <cell r="J683" t="str">
            <v>U. de Strasbourg</v>
          </cell>
          <cell r="K683" t="str">
            <v>0673021V</v>
          </cell>
          <cell r="L683">
            <v>40057</v>
          </cell>
          <cell r="M683">
            <v>3013</v>
          </cell>
          <cell r="N683">
            <v>39814</v>
          </cell>
        </row>
        <row r="684">
          <cell r="A684" t="str">
            <v>15S9400930BZI</v>
          </cell>
          <cell r="B684" t="str">
            <v>GENTON</v>
          </cell>
          <cell r="C684" t="str">
            <v>Bernard</v>
          </cell>
          <cell r="D684">
            <v>39814</v>
          </cell>
          <cell r="E684">
            <v>1</v>
          </cell>
          <cell r="F684" t="str">
            <v>National</v>
          </cell>
          <cell r="G684">
            <v>40057</v>
          </cell>
          <cell r="H684" t="str">
            <v>PR 1C</v>
          </cell>
          <cell r="I684">
            <v>11</v>
          </cell>
          <cell r="J684" t="str">
            <v>U. de Strasbourg</v>
          </cell>
          <cell r="K684" t="str">
            <v>0673021V</v>
          </cell>
          <cell r="L684">
            <v>40057</v>
          </cell>
          <cell r="M684">
            <v>3002</v>
          </cell>
          <cell r="N684">
            <v>39814</v>
          </cell>
        </row>
        <row r="685">
          <cell r="A685" t="str">
            <v>15S9401314IQH</v>
          </cell>
          <cell r="B685" t="str">
            <v>MULLER</v>
          </cell>
          <cell r="C685" t="str">
            <v>Bernard</v>
          </cell>
          <cell r="D685">
            <v>38718</v>
          </cell>
          <cell r="E685">
            <v>1</v>
          </cell>
          <cell r="F685" t="str">
            <v>Local</v>
          </cell>
          <cell r="G685">
            <v>40057</v>
          </cell>
          <cell r="H685" t="str">
            <v>PR 1C</v>
          </cell>
          <cell r="I685">
            <v>86</v>
          </cell>
          <cell r="J685" t="str">
            <v>U. Bordeaux-II</v>
          </cell>
          <cell r="K685" t="str">
            <v>0331765P</v>
          </cell>
          <cell r="L685">
            <v>40057</v>
          </cell>
          <cell r="M685">
            <v>3002</v>
          </cell>
          <cell r="N685">
            <v>38718</v>
          </cell>
        </row>
        <row r="686">
          <cell r="A686" t="str">
            <v>15S9602005XOV</v>
          </cell>
          <cell r="B686" t="str">
            <v>DUBOIS</v>
          </cell>
          <cell r="C686" t="str">
            <v>Vincent</v>
          </cell>
          <cell r="D686">
            <v>39814</v>
          </cell>
          <cell r="E686">
            <v>1</v>
          </cell>
          <cell r="F686" t="str">
            <v>Local</v>
          </cell>
          <cell r="G686">
            <v>40057</v>
          </cell>
          <cell r="H686" t="str">
            <v>PR 1C</v>
          </cell>
          <cell r="I686">
            <v>4</v>
          </cell>
          <cell r="J686" t="str">
            <v>U. de Strasbourg</v>
          </cell>
          <cell r="K686" t="str">
            <v>0673021V</v>
          </cell>
          <cell r="L686">
            <v>40057</v>
          </cell>
          <cell r="M686">
            <v>3002</v>
          </cell>
          <cell r="N686">
            <v>39814</v>
          </cell>
        </row>
        <row r="687">
          <cell r="A687" t="str">
            <v>15S9700543DWQ</v>
          </cell>
          <cell r="B687" t="str">
            <v>PICARD</v>
          </cell>
          <cell r="C687" t="str">
            <v>Francois</v>
          </cell>
          <cell r="D687">
            <v>38718</v>
          </cell>
          <cell r="E687">
            <v>1</v>
          </cell>
          <cell r="F687" t="str">
            <v>Local</v>
          </cell>
          <cell r="G687">
            <v>40057</v>
          </cell>
          <cell r="H687" t="str">
            <v>PR 1C</v>
          </cell>
          <cell r="I687">
            <v>18</v>
          </cell>
          <cell r="J687" t="str">
            <v>U. Paris-IV</v>
          </cell>
          <cell r="K687" t="str">
            <v>0751720M</v>
          </cell>
          <cell r="L687">
            <v>40057</v>
          </cell>
          <cell r="M687">
            <v>3002</v>
          </cell>
          <cell r="N687">
            <v>38718</v>
          </cell>
        </row>
        <row r="688">
          <cell r="A688" t="str">
            <v>15S9800278XWJ</v>
          </cell>
          <cell r="B688" t="str">
            <v>BANDRY</v>
          </cell>
          <cell r="C688" t="str">
            <v>Anne</v>
          </cell>
          <cell r="D688">
            <v>40057</v>
          </cell>
          <cell r="E688">
            <v>1</v>
          </cell>
          <cell r="F688" t="str">
            <v>National</v>
          </cell>
          <cell r="G688">
            <v>40057</v>
          </cell>
          <cell r="H688" t="str">
            <v>PR 1C</v>
          </cell>
          <cell r="I688">
            <v>11</v>
          </cell>
          <cell r="J688" t="str">
            <v>U. de Strasbourg</v>
          </cell>
          <cell r="K688" t="str">
            <v>0673021V</v>
          </cell>
          <cell r="L688">
            <v>40057</v>
          </cell>
          <cell r="M688">
            <v>3002</v>
          </cell>
          <cell r="N688">
            <v>40057</v>
          </cell>
        </row>
        <row r="689">
          <cell r="A689" t="str">
            <v>15S9801718RIT</v>
          </cell>
          <cell r="B689" t="str">
            <v>RITLENG</v>
          </cell>
          <cell r="C689" t="str">
            <v>Dominique</v>
          </cell>
          <cell r="D689">
            <v>39814</v>
          </cell>
          <cell r="E689">
            <v>1</v>
          </cell>
          <cell r="F689" t="str">
            <v>National</v>
          </cell>
          <cell r="G689">
            <v>40057</v>
          </cell>
          <cell r="H689" t="str">
            <v>PR 1C</v>
          </cell>
          <cell r="I689">
            <v>2</v>
          </cell>
          <cell r="J689" t="str">
            <v>U. de Strasbourg</v>
          </cell>
          <cell r="K689" t="str">
            <v>0673021V</v>
          </cell>
          <cell r="L689">
            <v>40057</v>
          </cell>
          <cell r="M689">
            <v>3002</v>
          </cell>
          <cell r="N689">
            <v>39814</v>
          </cell>
        </row>
        <row r="690">
          <cell r="A690" t="str">
            <v>16E9205581QOW</v>
          </cell>
          <cell r="B690" t="str">
            <v>LANGLADE</v>
          </cell>
          <cell r="C690" t="str">
            <v>Gerard</v>
          </cell>
          <cell r="D690">
            <v>38718</v>
          </cell>
          <cell r="E690">
            <v>1</v>
          </cell>
          <cell r="F690" t="str">
            <v>Local</v>
          </cell>
          <cell r="G690">
            <v>40057</v>
          </cell>
          <cell r="H690" t="str">
            <v>PR 1C</v>
          </cell>
          <cell r="I690">
            <v>9</v>
          </cell>
          <cell r="J690" t="str">
            <v>U. Toulouse-II (IUFM)</v>
          </cell>
          <cell r="K690" t="str">
            <v>0312299F</v>
          </cell>
          <cell r="L690">
            <v>40057</v>
          </cell>
          <cell r="M690">
            <v>3002</v>
          </cell>
          <cell r="N690">
            <v>38718</v>
          </cell>
        </row>
        <row r="691">
          <cell r="A691" t="str">
            <v>16E9207283OKS</v>
          </cell>
          <cell r="B691" t="str">
            <v>POULAIN</v>
          </cell>
          <cell r="C691" t="str">
            <v>Jean Pierre</v>
          </cell>
          <cell r="D691">
            <v>39114</v>
          </cell>
          <cell r="E691">
            <v>1</v>
          </cell>
          <cell r="F691" t="str">
            <v>Local</v>
          </cell>
          <cell r="G691">
            <v>40057</v>
          </cell>
          <cell r="H691" t="str">
            <v>PR 1C</v>
          </cell>
          <cell r="I691">
            <v>19</v>
          </cell>
          <cell r="J691" t="str">
            <v>U. Toulouse-II</v>
          </cell>
          <cell r="K691" t="str">
            <v>0311383K</v>
          </cell>
          <cell r="L691">
            <v>40057</v>
          </cell>
          <cell r="M691">
            <v>3002</v>
          </cell>
          <cell r="N691">
            <v>39114</v>
          </cell>
        </row>
        <row r="692">
          <cell r="A692" t="str">
            <v>16E9215179BBO</v>
          </cell>
          <cell r="B692" t="str">
            <v>FAURE</v>
          </cell>
          <cell r="C692" t="str">
            <v>Marie Jose</v>
          </cell>
          <cell r="D692">
            <v>38718</v>
          </cell>
          <cell r="E692">
            <v>1</v>
          </cell>
          <cell r="F692" t="str">
            <v>Local</v>
          </cell>
          <cell r="G692">
            <v>40057</v>
          </cell>
          <cell r="H692" t="str">
            <v>PR 1C</v>
          </cell>
          <cell r="I692">
            <v>9</v>
          </cell>
          <cell r="J692" t="str">
            <v>U. Toulouse-II (IUFM)</v>
          </cell>
          <cell r="K692" t="str">
            <v>0312299F</v>
          </cell>
          <cell r="L692">
            <v>40057</v>
          </cell>
          <cell r="M692">
            <v>3002</v>
          </cell>
          <cell r="N692">
            <v>38718</v>
          </cell>
        </row>
        <row r="693">
          <cell r="A693" t="str">
            <v>16E9215263IBC</v>
          </cell>
          <cell r="B693" t="str">
            <v>PEYRUSSE</v>
          </cell>
          <cell r="C693" t="str">
            <v>Maryse</v>
          </cell>
          <cell r="D693">
            <v>38718</v>
          </cell>
          <cell r="E693">
            <v>1</v>
          </cell>
          <cell r="F693" t="str">
            <v>Local</v>
          </cell>
          <cell r="G693">
            <v>40057</v>
          </cell>
          <cell r="H693" t="str">
            <v>MCF HC</v>
          </cell>
          <cell r="I693">
            <v>71</v>
          </cell>
          <cell r="J693" t="str">
            <v>U. Toulouse-III (IUT A)</v>
          </cell>
          <cell r="K693" t="str">
            <v>0311086M</v>
          </cell>
          <cell r="L693">
            <v>40057</v>
          </cell>
          <cell r="M693">
            <v>3013</v>
          </cell>
          <cell r="N693">
            <v>38718</v>
          </cell>
        </row>
        <row r="694">
          <cell r="A694" t="str">
            <v>16E9219190PPT</v>
          </cell>
          <cell r="B694" t="str">
            <v>GROSPERRIN</v>
          </cell>
          <cell r="C694" t="str">
            <v>Jean-Philippe</v>
          </cell>
          <cell r="D694">
            <v>38718</v>
          </cell>
          <cell r="E694">
            <v>1</v>
          </cell>
          <cell r="F694" t="str">
            <v>National</v>
          </cell>
          <cell r="G694">
            <v>40057</v>
          </cell>
          <cell r="H694" t="str">
            <v>MCF HC</v>
          </cell>
          <cell r="I694">
            <v>9</v>
          </cell>
          <cell r="J694" t="str">
            <v>U. Toulouse-II</v>
          </cell>
          <cell r="K694" t="str">
            <v>0311383K</v>
          </cell>
          <cell r="L694">
            <v>40057</v>
          </cell>
          <cell r="M694">
            <v>3013</v>
          </cell>
          <cell r="N694">
            <v>38718</v>
          </cell>
        </row>
        <row r="695">
          <cell r="A695" t="str">
            <v>16E9222580QNY</v>
          </cell>
          <cell r="B695" t="str">
            <v>MEGEVAND</v>
          </cell>
          <cell r="C695" t="str">
            <v>Sylvie</v>
          </cell>
          <cell r="D695">
            <v>38718</v>
          </cell>
          <cell r="E695">
            <v>1</v>
          </cell>
          <cell r="F695" t="str">
            <v>National</v>
          </cell>
          <cell r="G695">
            <v>40057</v>
          </cell>
          <cell r="H695" t="str">
            <v>MCF HC</v>
          </cell>
          <cell r="I695">
            <v>14</v>
          </cell>
          <cell r="J695" t="str">
            <v>U. Toulouse-II</v>
          </cell>
          <cell r="K695" t="str">
            <v>0311383K</v>
          </cell>
          <cell r="L695">
            <v>40057</v>
          </cell>
          <cell r="M695">
            <v>3013</v>
          </cell>
          <cell r="N695">
            <v>38718</v>
          </cell>
        </row>
        <row r="696">
          <cell r="A696" t="str">
            <v>16E9223807IFU</v>
          </cell>
          <cell r="B696" t="str">
            <v>DEVILLARD</v>
          </cell>
          <cell r="C696" t="str">
            <v>Joelle</v>
          </cell>
          <cell r="D696">
            <v>38718</v>
          </cell>
          <cell r="E696">
            <v>1</v>
          </cell>
          <cell r="F696" t="str">
            <v>National</v>
          </cell>
          <cell r="G696">
            <v>40057</v>
          </cell>
          <cell r="H696" t="str">
            <v>MCF HC</v>
          </cell>
          <cell r="I696">
            <v>71</v>
          </cell>
          <cell r="J696" t="str">
            <v>U. Toulouse-III (IUT A)</v>
          </cell>
          <cell r="K696" t="str">
            <v>0311086M</v>
          </cell>
          <cell r="L696">
            <v>40057</v>
          </cell>
          <cell r="M696">
            <v>3013</v>
          </cell>
          <cell r="N696">
            <v>38718</v>
          </cell>
        </row>
        <row r="697">
          <cell r="A697" t="str">
            <v>16S0009663QLU</v>
          </cell>
          <cell r="B697" t="str">
            <v>AVENEL</v>
          </cell>
          <cell r="C697" t="str">
            <v>Eric</v>
          </cell>
          <cell r="D697">
            <v>40057</v>
          </cell>
          <cell r="E697">
            <v>1</v>
          </cell>
          <cell r="F697" t="str">
            <v>National</v>
          </cell>
          <cell r="G697">
            <v>40057</v>
          </cell>
          <cell r="H697" t="str">
            <v>PR 1C</v>
          </cell>
          <cell r="I697">
            <v>5</v>
          </cell>
          <cell r="J697" t="str">
            <v>U. Rennes-I</v>
          </cell>
          <cell r="K697" t="str">
            <v>0350936C</v>
          </cell>
          <cell r="L697">
            <v>40057</v>
          </cell>
          <cell r="M697">
            <v>3002</v>
          </cell>
          <cell r="N697">
            <v>40057</v>
          </cell>
        </row>
        <row r="698">
          <cell r="A698" t="str">
            <v>16S0009752CDT</v>
          </cell>
          <cell r="B698" t="str">
            <v>DEUMIER</v>
          </cell>
          <cell r="C698" t="str">
            <v>Pascale</v>
          </cell>
          <cell r="D698">
            <v>38718</v>
          </cell>
          <cell r="E698">
            <v>1</v>
          </cell>
          <cell r="F698" t="str">
            <v>National</v>
          </cell>
          <cell r="G698">
            <v>40057</v>
          </cell>
          <cell r="H698" t="str">
            <v>PR 1C</v>
          </cell>
          <cell r="I698">
            <v>1</v>
          </cell>
          <cell r="J698" t="str">
            <v>U. Saint-Etienne</v>
          </cell>
          <cell r="K698" t="str">
            <v>0421095M</v>
          </cell>
          <cell r="L698">
            <v>40057</v>
          </cell>
          <cell r="M698">
            <v>3002</v>
          </cell>
          <cell r="N698">
            <v>38718</v>
          </cell>
        </row>
        <row r="699">
          <cell r="A699" t="str">
            <v>16S0113383PQE</v>
          </cell>
          <cell r="B699" t="str">
            <v>DESSI</v>
          </cell>
          <cell r="C699" t="str">
            <v>Roberta</v>
          </cell>
          <cell r="D699">
            <v>38718</v>
          </cell>
          <cell r="E699">
            <v>1</v>
          </cell>
          <cell r="F699" t="str">
            <v>National</v>
          </cell>
          <cell r="G699">
            <v>40057</v>
          </cell>
          <cell r="H699" t="str">
            <v>MCF HC</v>
          </cell>
          <cell r="I699">
            <v>5</v>
          </cell>
          <cell r="J699" t="str">
            <v>U. Toulouse-I</v>
          </cell>
          <cell r="K699" t="str">
            <v>0311382J</v>
          </cell>
          <cell r="L699">
            <v>40057</v>
          </cell>
          <cell r="M699">
            <v>3013</v>
          </cell>
          <cell r="N699">
            <v>38718</v>
          </cell>
        </row>
        <row r="700">
          <cell r="A700" t="str">
            <v>16S0525638ZNT</v>
          </cell>
          <cell r="B700" t="str">
            <v>MAGNAC</v>
          </cell>
          <cell r="C700" t="str">
            <v>Thierry</v>
          </cell>
          <cell r="D700">
            <v>38749</v>
          </cell>
          <cell r="E700">
            <v>1</v>
          </cell>
          <cell r="F700" t="str">
            <v>National</v>
          </cell>
          <cell r="G700">
            <v>40057</v>
          </cell>
          <cell r="H700" t="str">
            <v>PR EX1</v>
          </cell>
          <cell r="I700">
            <v>5</v>
          </cell>
          <cell r="J700" t="str">
            <v>U. Toulouse-I</v>
          </cell>
          <cell r="K700" t="str">
            <v>0311382J</v>
          </cell>
          <cell r="L700">
            <v>40057</v>
          </cell>
          <cell r="M700">
            <v>3003</v>
          </cell>
          <cell r="N700">
            <v>38749</v>
          </cell>
        </row>
        <row r="701">
          <cell r="A701" t="str">
            <v>16S9317244DAL</v>
          </cell>
          <cell r="B701" t="str">
            <v>ROZES</v>
          </cell>
          <cell r="C701" t="str">
            <v>Louis</v>
          </cell>
          <cell r="D701">
            <v>38718</v>
          </cell>
          <cell r="E701">
            <v>1</v>
          </cell>
          <cell r="F701" t="str">
            <v>Local</v>
          </cell>
          <cell r="G701">
            <v>40057</v>
          </cell>
          <cell r="H701" t="str">
            <v>PR EX2</v>
          </cell>
          <cell r="I701">
            <v>1</v>
          </cell>
          <cell r="J701" t="str">
            <v>U. Toulouse-I</v>
          </cell>
          <cell r="K701" t="str">
            <v>0311382J</v>
          </cell>
          <cell r="L701">
            <v>40057</v>
          </cell>
          <cell r="M701">
            <v>3004</v>
          </cell>
          <cell r="N701">
            <v>38718</v>
          </cell>
        </row>
        <row r="702">
          <cell r="A702" t="str">
            <v>16S9318090RPB</v>
          </cell>
          <cell r="B702" t="str">
            <v>CAMPISTRON</v>
          </cell>
          <cell r="C702" t="str">
            <v>Gerard</v>
          </cell>
          <cell r="D702">
            <v>38718</v>
          </cell>
          <cell r="E702">
            <v>1</v>
          </cell>
          <cell r="F702" t="str">
            <v>National</v>
          </cell>
          <cell r="G702">
            <v>40057</v>
          </cell>
          <cell r="H702" t="str">
            <v>PR 1C</v>
          </cell>
          <cell r="I702">
            <v>86</v>
          </cell>
          <cell r="J702" t="str">
            <v>U. Toulouse-III</v>
          </cell>
          <cell r="K702" t="str">
            <v>0311384L</v>
          </cell>
          <cell r="L702">
            <v>40057</v>
          </cell>
          <cell r="M702">
            <v>3002</v>
          </cell>
          <cell r="N702">
            <v>38718</v>
          </cell>
        </row>
        <row r="703">
          <cell r="A703" t="str">
            <v>16S9318377IHA</v>
          </cell>
          <cell r="B703" t="str">
            <v>BATAILLE</v>
          </cell>
          <cell r="C703" t="str">
            <v>Michel</v>
          </cell>
          <cell r="D703">
            <v>38718</v>
          </cell>
          <cell r="E703">
            <v>1</v>
          </cell>
          <cell r="F703" t="str">
            <v>National</v>
          </cell>
          <cell r="G703">
            <v>40057</v>
          </cell>
          <cell r="H703" t="str">
            <v>PR EX2</v>
          </cell>
          <cell r="I703">
            <v>70</v>
          </cell>
          <cell r="J703" t="str">
            <v>U. Toulouse-II</v>
          </cell>
          <cell r="K703" t="str">
            <v>0311383K</v>
          </cell>
          <cell r="L703">
            <v>40057</v>
          </cell>
          <cell r="M703">
            <v>3004</v>
          </cell>
          <cell r="N703">
            <v>38718</v>
          </cell>
        </row>
        <row r="704">
          <cell r="A704" t="str">
            <v>16S9319308VJA</v>
          </cell>
          <cell r="B704" t="str">
            <v>MARCONIS</v>
          </cell>
          <cell r="C704" t="str">
            <v>Robert</v>
          </cell>
          <cell r="D704">
            <v>38718</v>
          </cell>
          <cell r="E704">
            <v>1</v>
          </cell>
          <cell r="F704" t="str">
            <v>Local</v>
          </cell>
          <cell r="G704">
            <v>40057</v>
          </cell>
          <cell r="H704" t="str">
            <v>PR EX1</v>
          </cell>
          <cell r="I704">
            <v>23</v>
          </cell>
          <cell r="J704" t="str">
            <v>U. Toulouse-II</v>
          </cell>
          <cell r="K704" t="str">
            <v>0311383K</v>
          </cell>
          <cell r="L704">
            <v>40057</v>
          </cell>
          <cell r="M704">
            <v>3003</v>
          </cell>
          <cell r="N704">
            <v>38718</v>
          </cell>
        </row>
        <row r="705">
          <cell r="A705" t="str">
            <v>16S9320350ZBH</v>
          </cell>
          <cell r="B705" t="str">
            <v>MOULIS</v>
          </cell>
          <cell r="C705" t="str">
            <v>Claude</v>
          </cell>
          <cell r="D705">
            <v>38718</v>
          </cell>
          <cell r="E705">
            <v>1</v>
          </cell>
          <cell r="F705" t="str">
            <v>National</v>
          </cell>
          <cell r="G705">
            <v>40057</v>
          </cell>
          <cell r="H705" t="str">
            <v>PR EX1</v>
          </cell>
          <cell r="I705">
            <v>86</v>
          </cell>
          <cell r="J705" t="str">
            <v>U. Toulouse-III</v>
          </cell>
          <cell r="K705" t="str">
            <v>0311384L</v>
          </cell>
          <cell r="L705">
            <v>40057</v>
          </cell>
          <cell r="M705">
            <v>3003</v>
          </cell>
          <cell r="N705">
            <v>38718</v>
          </cell>
        </row>
        <row r="706">
          <cell r="A706" t="str">
            <v>16S9322786NAG</v>
          </cell>
          <cell r="B706" t="str">
            <v>BOURE</v>
          </cell>
          <cell r="C706" t="str">
            <v>Robert</v>
          </cell>
          <cell r="D706">
            <v>38718</v>
          </cell>
          <cell r="E706">
            <v>1</v>
          </cell>
          <cell r="F706" t="str">
            <v>Local</v>
          </cell>
          <cell r="G706">
            <v>40057</v>
          </cell>
          <cell r="H706" t="str">
            <v>PR EX2</v>
          </cell>
          <cell r="I706">
            <v>71</v>
          </cell>
          <cell r="J706" t="str">
            <v>U. Toulouse-III (IUT A)</v>
          </cell>
          <cell r="K706" t="str">
            <v>0311086M</v>
          </cell>
          <cell r="L706">
            <v>40057</v>
          </cell>
          <cell r="M706">
            <v>3004</v>
          </cell>
          <cell r="N706">
            <v>38718</v>
          </cell>
        </row>
        <row r="707">
          <cell r="A707" t="str">
            <v>16S9323204TFO</v>
          </cell>
          <cell r="B707" t="str">
            <v>FRAYSSE</v>
          </cell>
          <cell r="C707" t="str">
            <v>Jean</v>
          </cell>
          <cell r="D707">
            <v>38718</v>
          </cell>
          <cell r="E707">
            <v>1</v>
          </cell>
          <cell r="F707" t="str">
            <v>Local</v>
          </cell>
          <cell r="G707">
            <v>40057</v>
          </cell>
          <cell r="H707" t="str">
            <v>PR EX1</v>
          </cell>
          <cell r="I707">
            <v>5</v>
          </cell>
          <cell r="J707" t="str">
            <v>U. Toulouse-I</v>
          </cell>
          <cell r="K707" t="str">
            <v>0311382J</v>
          </cell>
          <cell r="L707">
            <v>40057</v>
          </cell>
          <cell r="M707">
            <v>3003</v>
          </cell>
          <cell r="N707">
            <v>38718</v>
          </cell>
        </row>
        <row r="708">
          <cell r="A708" t="str">
            <v>16S9323971FEK</v>
          </cell>
          <cell r="B708" t="str">
            <v>POUSSON</v>
          </cell>
          <cell r="C708" t="str">
            <v>Alain</v>
          </cell>
          <cell r="D708">
            <v>38718</v>
          </cell>
          <cell r="E708">
            <v>1</v>
          </cell>
          <cell r="F708" t="str">
            <v>Local</v>
          </cell>
          <cell r="G708">
            <v>40057</v>
          </cell>
          <cell r="H708" t="str">
            <v>PR 1C</v>
          </cell>
          <cell r="I708">
            <v>1</v>
          </cell>
          <cell r="J708" t="str">
            <v>U. Toulouse-I</v>
          </cell>
          <cell r="K708" t="str">
            <v>0311382J</v>
          </cell>
          <cell r="L708">
            <v>40057</v>
          </cell>
          <cell r="M708">
            <v>3002</v>
          </cell>
          <cell r="N708">
            <v>38718</v>
          </cell>
        </row>
        <row r="709">
          <cell r="A709" t="str">
            <v>16S9325751VTN</v>
          </cell>
          <cell r="B709" t="str">
            <v>IGALENS</v>
          </cell>
          <cell r="C709" t="str">
            <v>Jacques Robert</v>
          </cell>
          <cell r="D709">
            <v>38718</v>
          </cell>
          <cell r="E709">
            <v>1</v>
          </cell>
          <cell r="F709" t="str">
            <v>National</v>
          </cell>
          <cell r="G709">
            <v>40057</v>
          </cell>
          <cell r="H709" t="str">
            <v>PR EX2</v>
          </cell>
          <cell r="I709">
            <v>6</v>
          </cell>
          <cell r="J709" t="str">
            <v>U. Toulouse-I</v>
          </cell>
          <cell r="K709" t="str">
            <v>0311382J</v>
          </cell>
          <cell r="L709">
            <v>40057</v>
          </cell>
          <cell r="M709">
            <v>3004</v>
          </cell>
          <cell r="N709">
            <v>38718</v>
          </cell>
        </row>
        <row r="710">
          <cell r="A710" t="str">
            <v>16S9325853OBE</v>
          </cell>
          <cell r="B710" t="str">
            <v>BORIAUD</v>
          </cell>
          <cell r="C710" t="str">
            <v>Jean Yves</v>
          </cell>
          <cell r="D710">
            <v>38718</v>
          </cell>
          <cell r="E710">
            <v>1</v>
          </cell>
          <cell r="F710" t="str">
            <v>National</v>
          </cell>
          <cell r="G710">
            <v>40057</v>
          </cell>
          <cell r="H710" t="str">
            <v>PR 1C</v>
          </cell>
          <cell r="I710">
            <v>8</v>
          </cell>
          <cell r="J710" t="str">
            <v>U. Nantes</v>
          </cell>
          <cell r="K710" t="str">
            <v>0440984F</v>
          </cell>
          <cell r="L710">
            <v>40057</v>
          </cell>
          <cell r="M710">
            <v>3002</v>
          </cell>
          <cell r="N710">
            <v>38718</v>
          </cell>
        </row>
        <row r="711">
          <cell r="A711" t="str">
            <v>16S9326033RSZ</v>
          </cell>
          <cell r="B711" t="str">
            <v>DELECROIX</v>
          </cell>
          <cell r="C711" t="str">
            <v>Michel</v>
          </cell>
          <cell r="D711">
            <v>39722</v>
          </cell>
          <cell r="E711">
            <v>1</v>
          </cell>
          <cell r="F711" t="str">
            <v>Local</v>
          </cell>
          <cell r="G711">
            <v>40057</v>
          </cell>
          <cell r="H711" t="str">
            <v>PR EX1</v>
          </cell>
          <cell r="I711">
            <v>6</v>
          </cell>
          <cell r="J711" t="str">
            <v>U. Paris-VI</v>
          </cell>
          <cell r="K711" t="str">
            <v>0751722P</v>
          </cell>
          <cell r="L711">
            <v>40057</v>
          </cell>
          <cell r="M711">
            <v>3003</v>
          </cell>
          <cell r="N711">
            <v>39722</v>
          </cell>
        </row>
        <row r="712">
          <cell r="A712" t="str">
            <v>16S9326170QOJ</v>
          </cell>
          <cell r="B712" t="str">
            <v>CAVAGNAC</v>
          </cell>
          <cell r="C712" t="str">
            <v>Michel</v>
          </cell>
          <cell r="D712">
            <v>38718</v>
          </cell>
          <cell r="E712">
            <v>1</v>
          </cell>
          <cell r="F712" t="str">
            <v>National</v>
          </cell>
          <cell r="G712">
            <v>40057</v>
          </cell>
          <cell r="H712" t="str">
            <v>PR 1C</v>
          </cell>
          <cell r="I712">
            <v>5</v>
          </cell>
          <cell r="J712" t="str">
            <v>U. Limoges</v>
          </cell>
          <cell r="K712" t="str">
            <v>0870669E</v>
          </cell>
          <cell r="L712">
            <v>40057</v>
          </cell>
          <cell r="M712">
            <v>3002</v>
          </cell>
          <cell r="N712">
            <v>38718</v>
          </cell>
        </row>
        <row r="713">
          <cell r="A713" t="str">
            <v>16S9326811VJT</v>
          </cell>
          <cell r="B713" t="str">
            <v>ESCRIBE</v>
          </cell>
          <cell r="C713" t="str">
            <v>Christian</v>
          </cell>
          <cell r="D713">
            <v>38718</v>
          </cell>
          <cell r="E713">
            <v>1</v>
          </cell>
          <cell r="F713" t="str">
            <v>National</v>
          </cell>
          <cell r="G713">
            <v>40057</v>
          </cell>
          <cell r="H713" t="str">
            <v>MCF HC</v>
          </cell>
          <cell r="I713">
            <v>16</v>
          </cell>
          <cell r="J713" t="str">
            <v>U. Toulouse-II</v>
          </cell>
          <cell r="K713" t="str">
            <v>0311383K</v>
          </cell>
          <cell r="L713">
            <v>40057</v>
          </cell>
          <cell r="M713">
            <v>3013</v>
          </cell>
          <cell r="N713">
            <v>38718</v>
          </cell>
        </row>
        <row r="714">
          <cell r="A714" t="str">
            <v>16S9327302UGR</v>
          </cell>
          <cell r="B714" t="str">
            <v>COZIC</v>
          </cell>
          <cell r="C714" t="str">
            <v>Alain</v>
          </cell>
          <cell r="D714">
            <v>38718</v>
          </cell>
          <cell r="E714">
            <v>1</v>
          </cell>
          <cell r="F714" t="str">
            <v>Local</v>
          </cell>
          <cell r="G714">
            <v>40057</v>
          </cell>
          <cell r="H714" t="str">
            <v>PR EX1</v>
          </cell>
          <cell r="I714">
            <v>12</v>
          </cell>
          <cell r="J714" t="str">
            <v>U. Toulouse-II</v>
          </cell>
          <cell r="K714" t="str">
            <v>0311383K</v>
          </cell>
          <cell r="L714">
            <v>40057</v>
          </cell>
          <cell r="M714">
            <v>3003</v>
          </cell>
          <cell r="N714">
            <v>38718</v>
          </cell>
        </row>
        <row r="715">
          <cell r="A715" t="str">
            <v>16S9329145RUH</v>
          </cell>
          <cell r="B715" t="str">
            <v>BERTRAND</v>
          </cell>
          <cell r="C715" t="str">
            <v>Michel</v>
          </cell>
          <cell r="D715">
            <v>38718</v>
          </cell>
          <cell r="E715">
            <v>1</v>
          </cell>
          <cell r="F715" t="str">
            <v>Local</v>
          </cell>
          <cell r="G715">
            <v>40057</v>
          </cell>
          <cell r="H715" t="str">
            <v>PR EX1</v>
          </cell>
          <cell r="I715">
            <v>22</v>
          </cell>
          <cell r="J715" t="str">
            <v>U. Toulouse-II</v>
          </cell>
          <cell r="K715" t="str">
            <v>0311383K</v>
          </cell>
          <cell r="L715">
            <v>40057</v>
          </cell>
          <cell r="M715">
            <v>3003</v>
          </cell>
          <cell r="N715">
            <v>38718</v>
          </cell>
        </row>
        <row r="716">
          <cell r="A716" t="str">
            <v>16S9331066RDM</v>
          </cell>
          <cell r="B716" t="str">
            <v>FRANCOIS</v>
          </cell>
          <cell r="C716" t="str">
            <v>Paul</v>
          </cell>
          <cell r="D716">
            <v>38718</v>
          </cell>
          <cell r="E716">
            <v>1</v>
          </cell>
          <cell r="F716" t="str">
            <v>National</v>
          </cell>
          <cell r="G716">
            <v>40057</v>
          </cell>
          <cell r="H716" t="str">
            <v>MCF HC</v>
          </cell>
          <cell r="I716">
            <v>8</v>
          </cell>
          <cell r="J716" t="str">
            <v>U. Toulouse-II</v>
          </cell>
          <cell r="K716" t="str">
            <v>0311383K</v>
          </cell>
          <cell r="L716">
            <v>40057</v>
          </cell>
          <cell r="M716">
            <v>3013</v>
          </cell>
          <cell r="N716">
            <v>38718</v>
          </cell>
        </row>
        <row r="717">
          <cell r="A717" t="str">
            <v>16S9331285EBG</v>
          </cell>
          <cell r="B717" t="str">
            <v>ROTGE</v>
          </cell>
          <cell r="C717" t="str">
            <v>Wilfrid</v>
          </cell>
          <cell r="D717">
            <v>38718</v>
          </cell>
          <cell r="E717">
            <v>1</v>
          </cell>
          <cell r="F717" t="str">
            <v>National</v>
          </cell>
          <cell r="G717">
            <v>40057</v>
          </cell>
          <cell r="H717" t="str">
            <v>PR EX1</v>
          </cell>
          <cell r="I717">
            <v>11</v>
          </cell>
          <cell r="J717" t="str">
            <v>U. Paris-X</v>
          </cell>
          <cell r="K717" t="str">
            <v>0921204J</v>
          </cell>
          <cell r="L717">
            <v>40057</v>
          </cell>
          <cell r="M717">
            <v>3003</v>
          </cell>
          <cell r="N717">
            <v>38718</v>
          </cell>
        </row>
        <row r="718">
          <cell r="A718" t="str">
            <v>16S9331562HOF</v>
          </cell>
          <cell r="B718" t="str">
            <v>TARPIN</v>
          </cell>
          <cell r="C718" t="str">
            <v>Michel</v>
          </cell>
          <cell r="D718">
            <v>38961</v>
          </cell>
          <cell r="E718">
            <v>1</v>
          </cell>
          <cell r="F718" t="str">
            <v>Local</v>
          </cell>
          <cell r="G718">
            <v>40057</v>
          </cell>
          <cell r="H718" t="str">
            <v>PR 1C</v>
          </cell>
          <cell r="I718">
            <v>21</v>
          </cell>
          <cell r="J718" t="str">
            <v>U. Grenoble-II</v>
          </cell>
          <cell r="K718" t="str">
            <v>0381839T</v>
          </cell>
          <cell r="L718">
            <v>40057</v>
          </cell>
          <cell r="M718">
            <v>3002</v>
          </cell>
          <cell r="N718">
            <v>38961</v>
          </cell>
        </row>
        <row r="719">
          <cell r="A719" t="str">
            <v>16S9331575PCI</v>
          </cell>
          <cell r="B719" t="str">
            <v>BOUISSOU</v>
          </cell>
          <cell r="C719" t="str">
            <v>Michel Benoit</v>
          </cell>
          <cell r="D719">
            <v>38718</v>
          </cell>
          <cell r="E719">
            <v>1</v>
          </cell>
          <cell r="F719" t="str">
            <v>Local</v>
          </cell>
          <cell r="G719">
            <v>40057</v>
          </cell>
          <cell r="H719" t="str">
            <v>MCF HC</v>
          </cell>
          <cell r="I719">
            <v>5</v>
          </cell>
          <cell r="J719" t="str">
            <v>U. Toulouse-I</v>
          </cell>
          <cell r="K719" t="str">
            <v>0311382J</v>
          </cell>
          <cell r="L719">
            <v>40057</v>
          </cell>
          <cell r="M719">
            <v>3013</v>
          </cell>
          <cell r="N719">
            <v>38718</v>
          </cell>
        </row>
        <row r="720">
          <cell r="A720" t="str">
            <v>16S9332682ZVY</v>
          </cell>
          <cell r="B720" t="str">
            <v>IEHL</v>
          </cell>
          <cell r="C720" t="str">
            <v>Yves</v>
          </cell>
          <cell r="D720">
            <v>38718</v>
          </cell>
          <cell r="E720">
            <v>1</v>
          </cell>
          <cell r="F720" t="str">
            <v>National</v>
          </cell>
          <cell r="G720">
            <v>40057</v>
          </cell>
          <cell r="H720" t="str">
            <v>MCF HC</v>
          </cell>
          <cell r="I720">
            <v>12</v>
          </cell>
          <cell r="J720" t="str">
            <v>U. Toulouse-II</v>
          </cell>
          <cell r="K720" t="str">
            <v>0311383K</v>
          </cell>
          <cell r="L720">
            <v>40057</v>
          </cell>
          <cell r="M720">
            <v>3013</v>
          </cell>
          <cell r="N720">
            <v>38718</v>
          </cell>
        </row>
        <row r="721">
          <cell r="A721" t="str">
            <v>16S9342393FWA</v>
          </cell>
          <cell r="B721" t="str">
            <v>NEIRINCK</v>
          </cell>
          <cell r="C721" t="str">
            <v>Claire</v>
          </cell>
          <cell r="D721">
            <v>38718</v>
          </cell>
          <cell r="E721">
            <v>1</v>
          </cell>
          <cell r="F721" t="str">
            <v>National</v>
          </cell>
          <cell r="G721">
            <v>40057</v>
          </cell>
          <cell r="H721" t="str">
            <v>PR EX1</v>
          </cell>
          <cell r="I721">
            <v>1</v>
          </cell>
          <cell r="J721" t="str">
            <v>U. Toulouse-I</v>
          </cell>
          <cell r="K721" t="str">
            <v>0311382J</v>
          </cell>
          <cell r="L721">
            <v>40057</v>
          </cell>
          <cell r="M721">
            <v>3003</v>
          </cell>
          <cell r="N721">
            <v>38718</v>
          </cell>
        </row>
        <row r="722">
          <cell r="A722" t="str">
            <v>16S9342728XLC</v>
          </cell>
          <cell r="B722" t="str">
            <v>MARTIN</v>
          </cell>
          <cell r="C722" t="str">
            <v>Jacqueline</v>
          </cell>
          <cell r="D722">
            <v>38718</v>
          </cell>
          <cell r="E722">
            <v>1</v>
          </cell>
          <cell r="F722" t="str">
            <v>Local</v>
          </cell>
          <cell r="G722">
            <v>40057</v>
          </cell>
          <cell r="H722" t="str">
            <v>MCF HC</v>
          </cell>
          <cell r="I722">
            <v>5</v>
          </cell>
          <cell r="J722" t="str">
            <v>U. Toulouse-II</v>
          </cell>
          <cell r="K722" t="str">
            <v>0311383K</v>
          </cell>
          <cell r="L722">
            <v>40057</v>
          </cell>
          <cell r="M722">
            <v>3013</v>
          </cell>
          <cell r="N722">
            <v>38718</v>
          </cell>
        </row>
        <row r="723">
          <cell r="A723" t="str">
            <v>16S9343665QCI</v>
          </cell>
          <cell r="B723" t="str">
            <v>COUZINET</v>
          </cell>
          <cell r="C723" t="str">
            <v>Viviane</v>
          </cell>
          <cell r="D723">
            <v>38718</v>
          </cell>
          <cell r="E723">
            <v>1</v>
          </cell>
          <cell r="F723" t="str">
            <v>National</v>
          </cell>
          <cell r="G723">
            <v>40057</v>
          </cell>
          <cell r="H723" t="str">
            <v>PR EX1</v>
          </cell>
          <cell r="I723">
            <v>71</v>
          </cell>
          <cell r="J723" t="str">
            <v>U. Toulouse-III (IUT A)</v>
          </cell>
          <cell r="K723" t="str">
            <v>0311086M</v>
          </cell>
          <cell r="L723">
            <v>40057</v>
          </cell>
          <cell r="M723">
            <v>3003</v>
          </cell>
          <cell r="N723">
            <v>38718</v>
          </cell>
        </row>
        <row r="724">
          <cell r="A724" t="str">
            <v>16S9345479NWJ</v>
          </cell>
          <cell r="B724" t="str">
            <v>VERGNOLLE</v>
          </cell>
          <cell r="C724" t="str">
            <v>Christine</v>
          </cell>
          <cell r="D724">
            <v>38718</v>
          </cell>
          <cell r="E724">
            <v>1</v>
          </cell>
          <cell r="F724" t="str">
            <v>National</v>
          </cell>
          <cell r="G724">
            <v>40057</v>
          </cell>
          <cell r="H724" t="str">
            <v>MCF HC</v>
          </cell>
          <cell r="I724">
            <v>23</v>
          </cell>
          <cell r="J724" t="str">
            <v>U. Toulouse-II (IUFM)</v>
          </cell>
          <cell r="K724" t="str">
            <v>0312299F</v>
          </cell>
          <cell r="L724">
            <v>40057</v>
          </cell>
          <cell r="M724">
            <v>3013</v>
          </cell>
          <cell r="N724">
            <v>38718</v>
          </cell>
        </row>
        <row r="725">
          <cell r="A725" t="str">
            <v>16S9346523RLE</v>
          </cell>
          <cell r="B725" t="str">
            <v>EYROLLE</v>
          </cell>
          <cell r="C725" t="str">
            <v>Helene</v>
          </cell>
          <cell r="D725">
            <v>38718</v>
          </cell>
          <cell r="E725">
            <v>1</v>
          </cell>
          <cell r="F725" t="str">
            <v>National</v>
          </cell>
          <cell r="G725">
            <v>40057</v>
          </cell>
          <cell r="H725" t="str">
            <v>MCF HC</v>
          </cell>
          <cell r="I725">
            <v>16</v>
          </cell>
          <cell r="J725" t="str">
            <v>U. Toulouse-II</v>
          </cell>
          <cell r="K725" t="str">
            <v>0311383K</v>
          </cell>
          <cell r="L725">
            <v>40057</v>
          </cell>
          <cell r="M725">
            <v>3013</v>
          </cell>
          <cell r="N725">
            <v>38718</v>
          </cell>
        </row>
        <row r="726">
          <cell r="A726" t="str">
            <v>16S9347972SIR</v>
          </cell>
          <cell r="B726" t="str">
            <v>BRAS</v>
          </cell>
          <cell r="C726" t="str">
            <v>Myriam</v>
          </cell>
          <cell r="D726">
            <v>38718</v>
          </cell>
          <cell r="E726">
            <v>1</v>
          </cell>
          <cell r="F726" t="str">
            <v>Local</v>
          </cell>
          <cell r="G726">
            <v>40057</v>
          </cell>
          <cell r="H726" t="str">
            <v>MCF HC</v>
          </cell>
          <cell r="I726">
            <v>7</v>
          </cell>
          <cell r="J726" t="str">
            <v>U. Toulouse-II</v>
          </cell>
          <cell r="K726" t="str">
            <v>0311383K</v>
          </cell>
          <cell r="L726">
            <v>40057</v>
          </cell>
          <cell r="M726">
            <v>3013</v>
          </cell>
          <cell r="N726">
            <v>38718</v>
          </cell>
        </row>
        <row r="727">
          <cell r="A727" t="str">
            <v>16S9348740SFO</v>
          </cell>
          <cell r="B727" t="str">
            <v>RENAULT</v>
          </cell>
          <cell r="C727" t="str">
            <v>Regis</v>
          </cell>
          <cell r="D727">
            <v>38718</v>
          </cell>
          <cell r="E727">
            <v>1</v>
          </cell>
          <cell r="F727" t="str">
            <v>National</v>
          </cell>
          <cell r="G727">
            <v>40057</v>
          </cell>
          <cell r="H727" t="str">
            <v>PR EX1</v>
          </cell>
          <cell r="I727">
            <v>5</v>
          </cell>
          <cell r="J727" t="str">
            <v>U. Cergy-Pontoise</v>
          </cell>
          <cell r="K727" t="str">
            <v>0951793H</v>
          </cell>
          <cell r="L727">
            <v>40057</v>
          </cell>
          <cell r="M727">
            <v>3003</v>
          </cell>
          <cell r="N727">
            <v>38718</v>
          </cell>
        </row>
        <row r="728">
          <cell r="A728" t="str">
            <v>16S9349831HWJ</v>
          </cell>
          <cell r="B728" t="str">
            <v>PERY</v>
          </cell>
          <cell r="C728" t="str">
            <v>Marie Paule</v>
          </cell>
          <cell r="D728">
            <v>38718</v>
          </cell>
          <cell r="E728">
            <v>1</v>
          </cell>
          <cell r="F728" t="str">
            <v>Local</v>
          </cell>
          <cell r="G728">
            <v>40057</v>
          </cell>
          <cell r="H728" t="str">
            <v>PR 1C</v>
          </cell>
          <cell r="I728">
            <v>7</v>
          </cell>
          <cell r="J728" t="str">
            <v>U. Toulouse-II</v>
          </cell>
          <cell r="K728" t="str">
            <v>0311383K</v>
          </cell>
          <cell r="L728">
            <v>40057</v>
          </cell>
          <cell r="M728">
            <v>3002</v>
          </cell>
          <cell r="N728">
            <v>38718</v>
          </cell>
        </row>
        <row r="729">
          <cell r="A729" t="str">
            <v>16S9349987BZR</v>
          </cell>
          <cell r="B729" t="str">
            <v>CASCINO</v>
          </cell>
          <cell r="C729" t="str">
            <v>Nadine</v>
          </cell>
          <cell r="D729">
            <v>38718</v>
          </cell>
          <cell r="E729">
            <v>1</v>
          </cell>
          <cell r="F729" t="str">
            <v>Local</v>
          </cell>
          <cell r="G729">
            <v>40057</v>
          </cell>
          <cell r="H729" t="str">
            <v>MCF HC</v>
          </cell>
          <cell r="I729">
            <v>16</v>
          </cell>
          <cell r="J729" t="str">
            <v>U. Toulouse-II</v>
          </cell>
          <cell r="K729" t="str">
            <v>0311383K</v>
          </cell>
          <cell r="L729">
            <v>40057</v>
          </cell>
          <cell r="M729">
            <v>3013</v>
          </cell>
          <cell r="N729">
            <v>38718</v>
          </cell>
        </row>
        <row r="730">
          <cell r="A730" t="str">
            <v>16S9401218UBL</v>
          </cell>
          <cell r="B730" t="str">
            <v>BISIERE</v>
          </cell>
          <cell r="C730" t="str">
            <v>Christophe</v>
          </cell>
          <cell r="D730">
            <v>38718</v>
          </cell>
          <cell r="E730">
            <v>1</v>
          </cell>
          <cell r="F730" t="str">
            <v>Local</v>
          </cell>
          <cell r="G730">
            <v>40057</v>
          </cell>
          <cell r="H730" t="str">
            <v>PR 1C</v>
          </cell>
          <cell r="I730">
            <v>6</v>
          </cell>
          <cell r="J730" t="str">
            <v>U. Toulouse-I</v>
          </cell>
          <cell r="K730" t="str">
            <v>0311382J</v>
          </cell>
          <cell r="L730">
            <v>40057</v>
          </cell>
          <cell r="M730">
            <v>3002</v>
          </cell>
          <cell r="N730">
            <v>38718</v>
          </cell>
        </row>
        <row r="731">
          <cell r="A731" t="str">
            <v>16S9402063OCJ</v>
          </cell>
          <cell r="B731" t="str">
            <v>THON</v>
          </cell>
          <cell r="C731" t="str">
            <v>Bernard</v>
          </cell>
          <cell r="D731">
            <v>38718</v>
          </cell>
          <cell r="E731">
            <v>1</v>
          </cell>
          <cell r="F731" t="str">
            <v>Local</v>
          </cell>
          <cell r="G731">
            <v>40057</v>
          </cell>
          <cell r="H731" t="str">
            <v>PR EX1</v>
          </cell>
          <cell r="I731">
            <v>74</v>
          </cell>
          <cell r="J731" t="str">
            <v>U. Toulouse-III</v>
          </cell>
          <cell r="K731" t="str">
            <v>0311384L</v>
          </cell>
          <cell r="L731">
            <v>40057</v>
          </cell>
          <cell r="M731">
            <v>3003</v>
          </cell>
          <cell r="N731">
            <v>38718</v>
          </cell>
        </row>
        <row r="732">
          <cell r="A732" t="str">
            <v>16S9500445WKE</v>
          </cell>
          <cell r="B732" t="str">
            <v>MAUREL</v>
          </cell>
          <cell r="C732" t="str">
            <v>Sylvie</v>
          </cell>
          <cell r="D732">
            <v>38718</v>
          </cell>
          <cell r="E732">
            <v>1</v>
          </cell>
          <cell r="F732" t="str">
            <v>National</v>
          </cell>
          <cell r="G732">
            <v>40057</v>
          </cell>
          <cell r="H732" t="str">
            <v>MCF HC</v>
          </cell>
          <cell r="I732">
            <v>11</v>
          </cell>
          <cell r="J732" t="str">
            <v>U. Toulouse-II</v>
          </cell>
          <cell r="K732" t="str">
            <v>0311383K</v>
          </cell>
          <cell r="L732">
            <v>40057</v>
          </cell>
          <cell r="M732">
            <v>3013</v>
          </cell>
          <cell r="N732">
            <v>38718</v>
          </cell>
        </row>
        <row r="733">
          <cell r="A733" t="str">
            <v>16S9502006LHM</v>
          </cell>
          <cell r="B733" t="str">
            <v>D'ERCOLE</v>
          </cell>
          <cell r="C733" t="str">
            <v>Maria Cecilia</v>
          </cell>
          <cell r="D733">
            <v>38718</v>
          </cell>
          <cell r="E733">
            <v>1</v>
          </cell>
          <cell r="F733" t="str">
            <v>Local</v>
          </cell>
          <cell r="G733">
            <v>40057</v>
          </cell>
          <cell r="H733" t="str">
            <v>MCF HC</v>
          </cell>
          <cell r="I733">
            <v>21</v>
          </cell>
          <cell r="J733" t="str">
            <v>U. Paris-I</v>
          </cell>
          <cell r="K733" t="str">
            <v>0751717J</v>
          </cell>
          <cell r="L733">
            <v>40057</v>
          </cell>
          <cell r="M733">
            <v>3013</v>
          </cell>
          <cell r="N733">
            <v>38718</v>
          </cell>
        </row>
        <row r="734">
          <cell r="A734" t="str">
            <v>16S9503157WYM</v>
          </cell>
          <cell r="B734" t="str">
            <v>CESCHIN</v>
          </cell>
          <cell r="C734" t="str">
            <v>Christine</v>
          </cell>
          <cell r="D734">
            <v>38718</v>
          </cell>
          <cell r="E734">
            <v>1</v>
          </cell>
          <cell r="F734" t="str">
            <v>National</v>
          </cell>
          <cell r="G734">
            <v>40057</v>
          </cell>
          <cell r="H734" t="str">
            <v>PR 1C</v>
          </cell>
          <cell r="I734">
            <v>87</v>
          </cell>
          <cell r="J734" t="str">
            <v>U. Toulouse-III</v>
          </cell>
          <cell r="K734" t="str">
            <v>0311384L</v>
          </cell>
          <cell r="L734">
            <v>40057</v>
          </cell>
          <cell r="M734">
            <v>3002</v>
          </cell>
          <cell r="N734">
            <v>38718</v>
          </cell>
        </row>
        <row r="735">
          <cell r="A735" t="str">
            <v>16S9601694RSG</v>
          </cell>
          <cell r="B735" t="str">
            <v>ZAOUCHE</v>
          </cell>
          <cell r="C735" t="str">
            <v>Chantal</v>
          </cell>
          <cell r="D735">
            <v>38718</v>
          </cell>
          <cell r="E735">
            <v>1</v>
          </cell>
          <cell r="F735" t="str">
            <v>National</v>
          </cell>
          <cell r="G735">
            <v>40057</v>
          </cell>
          <cell r="H735" t="str">
            <v>PR 1C</v>
          </cell>
          <cell r="I735">
            <v>16</v>
          </cell>
          <cell r="J735" t="str">
            <v>U. Toulouse-II</v>
          </cell>
          <cell r="K735" t="str">
            <v>0311383K</v>
          </cell>
          <cell r="L735">
            <v>41153</v>
          </cell>
          <cell r="M735">
            <v>3002</v>
          </cell>
          <cell r="N735">
            <v>38718</v>
          </cell>
        </row>
        <row r="736">
          <cell r="A736" t="str">
            <v>16S9601986OPW</v>
          </cell>
          <cell r="B736" t="str">
            <v>STAES</v>
          </cell>
          <cell r="C736" t="str">
            <v>Olivier</v>
          </cell>
          <cell r="D736">
            <v>38718</v>
          </cell>
          <cell r="E736">
            <v>1</v>
          </cell>
          <cell r="F736" t="str">
            <v>National</v>
          </cell>
          <cell r="G736">
            <v>40057</v>
          </cell>
          <cell r="H736" t="str">
            <v>MCF HC</v>
          </cell>
          <cell r="I736">
            <v>1</v>
          </cell>
          <cell r="J736" t="str">
            <v>U. Toulouse-I</v>
          </cell>
          <cell r="K736" t="str">
            <v>0311382J</v>
          </cell>
          <cell r="L736">
            <v>40057</v>
          </cell>
          <cell r="M736">
            <v>3013</v>
          </cell>
          <cell r="N736">
            <v>38718</v>
          </cell>
        </row>
        <row r="737">
          <cell r="A737" t="str">
            <v>16S9701778URA</v>
          </cell>
          <cell r="B737" t="str">
            <v>KENFACK</v>
          </cell>
          <cell r="C737" t="str">
            <v>Hugues</v>
          </cell>
          <cell r="D737">
            <v>38718</v>
          </cell>
          <cell r="E737">
            <v>1</v>
          </cell>
          <cell r="F737" t="str">
            <v>National</v>
          </cell>
          <cell r="G737">
            <v>40057</v>
          </cell>
          <cell r="H737" t="str">
            <v>PR 1C</v>
          </cell>
          <cell r="I737">
            <v>1</v>
          </cell>
          <cell r="J737" t="str">
            <v>U. Toulouse-I</v>
          </cell>
          <cell r="K737" t="str">
            <v>0311382J</v>
          </cell>
          <cell r="L737">
            <v>40057</v>
          </cell>
          <cell r="M737">
            <v>3002</v>
          </cell>
          <cell r="N737">
            <v>38718</v>
          </cell>
        </row>
        <row r="738">
          <cell r="A738" t="str">
            <v>16S9904677QOG</v>
          </cell>
          <cell r="B738" t="str">
            <v>CASAMATTA</v>
          </cell>
          <cell r="C738" t="str">
            <v>Catherine</v>
          </cell>
          <cell r="D738">
            <v>38718</v>
          </cell>
          <cell r="E738">
            <v>1</v>
          </cell>
          <cell r="F738" t="str">
            <v>National</v>
          </cell>
          <cell r="G738">
            <v>40057</v>
          </cell>
          <cell r="H738" t="str">
            <v>PR 1C</v>
          </cell>
          <cell r="I738">
            <v>6</v>
          </cell>
          <cell r="J738" t="str">
            <v>U. Toulouse-I</v>
          </cell>
          <cell r="K738" t="str">
            <v>0311382J</v>
          </cell>
          <cell r="L738">
            <v>40057</v>
          </cell>
          <cell r="M738">
            <v>3002</v>
          </cell>
          <cell r="N738">
            <v>38718</v>
          </cell>
        </row>
        <row r="739">
          <cell r="A739" t="str">
            <v>17E9207641XFV</v>
          </cell>
          <cell r="B739" t="str">
            <v>LAZUECH</v>
          </cell>
          <cell r="C739" t="str">
            <v>Gilles</v>
          </cell>
          <cell r="D739">
            <v>38718</v>
          </cell>
          <cell r="E739">
            <v>1</v>
          </cell>
          <cell r="F739" t="str">
            <v>National</v>
          </cell>
          <cell r="G739">
            <v>40057</v>
          </cell>
          <cell r="H739" t="str">
            <v>MCF HC</v>
          </cell>
          <cell r="I739">
            <v>19</v>
          </cell>
          <cell r="J739" t="str">
            <v>U. Nantes</v>
          </cell>
          <cell r="K739" t="str">
            <v>0440984F</v>
          </cell>
          <cell r="L739">
            <v>40057</v>
          </cell>
          <cell r="M739">
            <v>3013</v>
          </cell>
          <cell r="N739">
            <v>38718</v>
          </cell>
        </row>
        <row r="740">
          <cell r="A740" t="str">
            <v>17E9207746CJQ</v>
          </cell>
          <cell r="B740" t="str">
            <v>BELIN</v>
          </cell>
          <cell r="C740" t="str">
            <v>Christian</v>
          </cell>
          <cell r="D740">
            <v>38718</v>
          </cell>
          <cell r="E740">
            <v>1</v>
          </cell>
          <cell r="F740" t="str">
            <v>Local</v>
          </cell>
          <cell r="G740">
            <v>40057</v>
          </cell>
          <cell r="H740" t="str">
            <v>PR 1C</v>
          </cell>
          <cell r="I740">
            <v>9</v>
          </cell>
          <cell r="J740" t="str">
            <v>U. Montpellier-III</v>
          </cell>
          <cell r="K740" t="str">
            <v>0341089Z</v>
          </cell>
          <cell r="L740">
            <v>40057</v>
          </cell>
          <cell r="M740">
            <v>3002</v>
          </cell>
          <cell r="N740">
            <v>38718</v>
          </cell>
        </row>
        <row r="741">
          <cell r="A741" t="str">
            <v>17E9208352GXA</v>
          </cell>
          <cell r="B741" t="str">
            <v>GOUVARD</v>
          </cell>
          <cell r="C741" t="str">
            <v>Jean-Michel</v>
          </cell>
          <cell r="D741">
            <v>38718</v>
          </cell>
          <cell r="E741">
            <v>1</v>
          </cell>
          <cell r="F741" t="str">
            <v>National</v>
          </cell>
          <cell r="G741">
            <v>40057</v>
          </cell>
          <cell r="H741" t="str">
            <v>PR 1C</v>
          </cell>
          <cell r="I741">
            <v>9</v>
          </cell>
          <cell r="J741" t="str">
            <v>U. Bordeaux-III</v>
          </cell>
          <cell r="K741" t="str">
            <v>0331766R</v>
          </cell>
          <cell r="L741">
            <v>40057</v>
          </cell>
          <cell r="M741">
            <v>3002</v>
          </cell>
          <cell r="N741">
            <v>38718</v>
          </cell>
        </row>
        <row r="742">
          <cell r="A742" t="str">
            <v>17E9215278SFP</v>
          </cell>
          <cell r="B742" t="str">
            <v>BOUFFIL</v>
          </cell>
          <cell r="C742" t="str">
            <v>Francoise</v>
          </cell>
          <cell r="D742">
            <v>38718</v>
          </cell>
          <cell r="E742">
            <v>1</v>
          </cell>
          <cell r="F742" t="str">
            <v>Local</v>
          </cell>
          <cell r="G742">
            <v>40057</v>
          </cell>
          <cell r="H742" t="str">
            <v>MCF HC</v>
          </cell>
          <cell r="I742">
            <v>9</v>
          </cell>
          <cell r="J742" t="str">
            <v>U. Nantes (IUT La Roche-sur-Yon)</v>
          </cell>
          <cell r="K742" t="str">
            <v>0851457X</v>
          </cell>
          <cell r="L742">
            <v>40057</v>
          </cell>
          <cell r="M742">
            <v>3013</v>
          </cell>
          <cell r="N742">
            <v>38718</v>
          </cell>
        </row>
        <row r="743">
          <cell r="A743" t="str">
            <v>17E9215458FXO</v>
          </cell>
          <cell r="B743" t="str">
            <v>BERLAND</v>
          </cell>
          <cell r="C743" t="str">
            <v>Sylvie Mar</v>
          </cell>
          <cell r="D743">
            <v>38718</v>
          </cell>
          <cell r="E743">
            <v>1</v>
          </cell>
          <cell r="F743" t="str">
            <v>National</v>
          </cell>
          <cell r="G743">
            <v>40057</v>
          </cell>
          <cell r="H743" t="str">
            <v>MCF HC</v>
          </cell>
          <cell r="I743">
            <v>22</v>
          </cell>
          <cell r="J743" t="str">
            <v>U. Le Mans</v>
          </cell>
          <cell r="K743" t="str">
            <v>0720916E</v>
          </cell>
          <cell r="L743">
            <v>40057</v>
          </cell>
          <cell r="M743">
            <v>3013</v>
          </cell>
          <cell r="N743">
            <v>38718</v>
          </cell>
        </row>
        <row r="744">
          <cell r="A744" t="str">
            <v>17E9215545CKD</v>
          </cell>
          <cell r="B744" t="str">
            <v>GUILBAUD</v>
          </cell>
          <cell r="C744" t="str">
            <v>Caroline</v>
          </cell>
          <cell r="D744">
            <v>38961</v>
          </cell>
          <cell r="E744">
            <v>1</v>
          </cell>
          <cell r="F744" t="str">
            <v>National</v>
          </cell>
          <cell r="G744">
            <v>40057</v>
          </cell>
          <cell r="H744" t="str">
            <v>MCF HC</v>
          </cell>
          <cell r="I744">
            <v>6</v>
          </cell>
          <cell r="J744" t="str">
            <v>U. Nantes</v>
          </cell>
          <cell r="K744" t="str">
            <v>0440984F</v>
          </cell>
          <cell r="L744">
            <v>40057</v>
          </cell>
          <cell r="M744">
            <v>3013</v>
          </cell>
          <cell r="N744">
            <v>38961</v>
          </cell>
        </row>
        <row r="745">
          <cell r="A745" t="str">
            <v>17E9216019YPO</v>
          </cell>
          <cell r="B745" t="str">
            <v>ROUX</v>
          </cell>
          <cell r="C745" t="str">
            <v>Therese</v>
          </cell>
          <cell r="D745">
            <v>38718</v>
          </cell>
          <cell r="E745">
            <v>1</v>
          </cell>
          <cell r="F745" t="str">
            <v>National</v>
          </cell>
          <cell r="G745">
            <v>40057</v>
          </cell>
          <cell r="H745" t="str">
            <v>MCF HC</v>
          </cell>
          <cell r="I745">
            <v>70</v>
          </cell>
          <cell r="J745" t="str">
            <v>U. Nantes (IUFM)</v>
          </cell>
          <cell r="K745" t="str">
            <v>0442199B</v>
          </cell>
          <cell r="L745">
            <v>40057</v>
          </cell>
          <cell r="M745">
            <v>3013</v>
          </cell>
          <cell r="N745">
            <v>38718</v>
          </cell>
        </row>
        <row r="746">
          <cell r="A746" t="str">
            <v>17E9223642NMB</v>
          </cell>
          <cell r="B746" t="str">
            <v>LEMARCHAND</v>
          </cell>
          <cell r="C746" t="str">
            <v>Yannick</v>
          </cell>
          <cell r="D746">
            <v>38718</v>
          </cell>
          <cell r="E746">
            <v>1</v>
          </cell>
          <cell r="F746" t="str">
            <v>National</v>
          </cell>
          <cell r="G746">
            <v>40057</v>
          </cell>
          <cell r="H746" t="str">
            <v>PR EX1</v>
          </cell>
          <cell r="I746">
            <v>6</v>
          </cell>
          <cell r="J746" t="str">
            <v>U. Nantes</v>
          </cell>
          <cell r="K746" t="str">
            <v>0440984F</v>
          </cell>
          <cell r="L746">
            <v>40057</v>
          </cell>
          <cell r="M746">
            <v>3003</v>
          </cell>
          <cell r="N746">
            <v>38718</v>
          </cell>
        </row>
        <row r="747">
          <cell r="A747" t="str">
            <v>17E9223720ZRJ</v>
          </cell>
          <cell r="B747" t="str">
            <v>DOREL</v>
          </cell>
          <cell r="C747" t="str">
            <v>Frederic Olivi</v>
          </cell>
          <cell r="D747">
            <v>38718</v>
          </cell>
          <cell r="E747">
            <v>1</v>
          </cell>
          <cell r="F747" t="str">
            <v>National</v>
          </cell>
          <cell r="G747">
            <v>40057</v>
          </cell>
          <cell r="H747" t="str">
            <v>MCF HC</v>
          </cell>
          <cell r="I747">
            <v>11</v>
          </cell>
          <cell r="J747" t="str">
            <v>Ecole centrale Nantes</v>
          </cell>
          <cell r="K747" t="str">
            <v>0440100V</v>
          </cell>
          <cell r="L747">
            <v>40057</v>
          </cell>
          <cell r="M747">
            <v>3013</v>
          </cell>
          <cell r="N747">
            <v>38718</v>
          </cell>
        </row>
        <row r="748">
          <cell r="A748" t="str">
            <v>17E9223796PUS</v>
          </cell>
          <cell r="B748" t="str">
            <v>ABENSOUR</v>
          </cell>
          <cell r="C748" t="str">
            <v>Corinne</v>
          </cell>
          <cell r="D748">
            <v>38718</v>
          </cell>
          <cell r="E748">
            <v>1</v>
          </cell>
          <cell r="F748" t="str">
            <v>National</v>
          </cell>
          <cell r="G748">
            <v>40057</v>
          </cell>
          <cell r="H748" t="str">
            <v>MCF HC</v>
          </cell>
          <cell r="I748">
            <v>71</v>
          </cell>
          <cell r="J748" t="str">
            <v>U. Paris-XIII</v>
          </cell>
          <cell r="K748" t="str">
            <v>0931238R</v>
          </cell>
          <cell r="L748">
            <v>40057</v>
          </cell>
          <cell r="M748">
            <v>3013</v>
          </cell>
          <cell r="N748">
            <v>38718</v>
          </cell>
        </row>
        <row r="749">
          <cell r="A749" t="str">
            <v>17S0009344JYE</v>
          </cell>
          <cell r="B749" t="str">
            <v>LAGRANGE</v>
          </cell>
          <cell r="C749" t="str">
            <v>Evelyne</v>
          </cell>
          <cell r="D749">
            <v>39326</v>
          </cell>
          <cell r="E749">
            <v>1</v>
          </cell>
          <cell r="F749" t="str">
            <v>National</v>
          </cell>
          <cell r="G749">
            <v>40057</v>
          </cell>
          <cell r="H749" t="str">
            <v>PR 1C</v>
          </cell>
          <cell r="I749">
            <v>2</v>
          </cell>
          <cell r="J749" t="str">
            <v>U. Paris-I</v>
          </cell>
          <cell r="K749" t="str">
            <v>0751717J</v>
          </cell>
          <cell r="L749">
            <v>40057</v>
          </cell>
          <cell r="M749">
            <v>3002</v>
          </cell>
          <cell r="N749">
            <v>39326</v>
          </cell>
        </row>
        <row r="750">
          <cell r="A750" t="str">
            <v>17S9317614OBH</v>
          </cell>
          <cell r="B750" t="str">
            <v>BOUGET</v>
          </cell>
          <cell r="C750" t="str">
            <v>Denis</v>
          </cell>
          <cell r="D750">
            <v>38718</v>
          </cell>
          <cell r="E750">
            <v>1</v>
          </cell>
          <cell r="F750" t="str">
            <v>Local</v>
          </cell>
          <cell r="G750">
            <v>40057</v>
          </cell>
          <cell r="H750" t="str">
            <v>PR EX1</v>
          </cell>
          <cell r="I750">
            <v>5</v>
          </cell>
          <cell r="J750" t="str">
            <v>U. Nantes</v>
          </cell>
          <cell r="K750" t="str">
            <v>0440984F</v>
          </cell>
          <cell r="L750">
            <v>40057</v>
          </cell>
          <cell r="M750">
            <v>3003</v>
          </cell>
          <cell r="N750">
            <v>38718</v>
          </cell>
        </row>
        <row r="751">
          <cell r="A751" t="str">
            <v>17S9318423YFU</v>
          </cell>
          <cell r="B751" t="str">
            <v>RYNGAERT</v>
          </cell>
          <cell r="C751" t="str">
            <v>Jean Pierre</v>
          </cell>
          <cell r="D751">
            <v>38718</v>
          </cell>
          <cell r="E751">
            <v>1</v>
          </cell>
          <cell r="F751" t="str">
            <v>Local</v>
          </cell>
          <cell r="G751">
            <v>40057</v>
          </cell>
          <cell r="H751" t="str">
            <v>PR EX1</v>
          </cell>
          <cell r="I751">
            <v>18</v>
          </cell>
          <cell r="J751" t="str">
            <v>U. Paris-III</v>
          </cell>
          <cell r="K751" t="str">
            <v>0751719L</v>
          </cell>
          <cell r="L751">
            <v>40057</v>
          </cell>
          <cell r="M751">
            <v>3003</v>
          </cell>
          <cell r="N751">
            <v>38718</v>
          </cell>
        </row>
        <row r="752">
          <cell r="A752" t="str">
            <v>17S9319821NDM</v>
          </cell>
          <cell r="B752" t="str">
            <v>BRARD</v>
          </cell>
          <cell r="C752" t="str">
            <v>Yves</v>
          </cell>
          <cell r="D752">
            <v>38718</v>
          </cell>
          <cell r="E752">
            <v>1</v>
          </cell>
          <cell r="F752" t="str">
            <v>Local</v>
          </cell>
          <cell r="G752">
            <v>40057</v>
          </cell>
          <cell r="H752" t="str">
            <v>PR EX1</v>
          </cell>
          <cell r="I752">
            <v>2</v>
          </cell>
          <cell r="J752" t="str">
            <v>U. Le Mans</v>
          </cell>
          <cell r="K752" t="str">
            <v>0720916E</v>
          </cell>
          <cell r="L752">
            <v>40057</v>
          </cell>
          <cell r="M752">
            <v>3003</v>
          </cell>
          <cell r="N752">
            <v>38718</v>
          </cell>
        </row>
        <row r="753">
          <cell r="A753" t="str">
            <v>17S9320727ACU</v>
          </cell>
          <cell r="B753" t="str">
            <v>MOGUEDET</v>
          </cell>
          <cell r="C753" t="str">
            <v>Gerard</v>
          </cell>
          <cell r="D753">
            <v>38718</v>
          </cell>
          <cell r="E753">
            <v>1</v>
          </cell>
          <cell r="F753" t="str">
            <v>Local</v>
          </cell>
          <cell r="G753">
            <v>40057</v>
          </cell>
          <cell r="H753" t="str">
            <v>PR EX1</v>
          </cell>
          <cell r="I753">
            <v>23</v>
          </cell>
          <cell r="J753" t="str">
            <v>U. Angers</v>
          </cell>
          <cell r="K753" t="str">
            <v>0490970N</v>
          </cell>
          <cell r="L753">
            <v>40057</v>
          </cell>
          <cell r="M753">
            <v>3003</v>
          </cell>
          <cell r="N753">
            <v>38718</v>
          </cell>
        </row>
        <row r="754">
          <cell r="A754" t="str">
            <v>17S9320893RWT</v>
          </cell>
          <cell r="B754" t="str">
            <v>CHEVALIER</v>
          </cell>
          <cell r="C754" t="str">
            <v>Jacques</v>
          </cell>
          <cell r="D754">
            <v>38718</v>
          </cell>
          <cell r="E754">
            <v>1</v>
          </cell>
          <cell r="F754" t="str">
            <v>National</v>
          </cell>
          <cell r="G754">
            <v>40057</v>
          </cell>
          <cell r="H754" t="str">
            <v>PR EX2</v>
          </cell>
          <cell r="I754">
            <v>23</v>
          </cell>
          <cell r="J754" t="str">
            <v>U. Le Mans</v>
          </cell>
          <cell r="K754" t="str">
            <v>0720916E</v>
          </cell>
          <cell r="L754">
            <v>40057</v>
          </cell>
          <cell r="M754">
            <v>3004</v>
          </cell>
          <cell r="N754">
            <v>38718</v>
          </cell>
        </row>
        <row r="755">
          <cell r="A755" t="str">
            <v>17S9322301DPW</v>
          </cell>
          <cell r="B755" t="str">
            <v>SELLIER</v>
          </cell>
          <cell r="C755" t="str">
            <v>Dominique</v>
          </cell>
          <cell r="D755">
            <v>38718</v>
          </cell>
          <cell r="E755">
            <v>1</v>
          </cell>
          <cell r="F755" t="str">
            <v>National</v>
          </cell>
          <cell r="G755">
            <v>40057</v>
          </cell>
          <cell r="H755" t="str">
            <v>PR 1C</v>
          </cell>
          <cell r="I755">
            <v>23</v>
          </cell>
          <cell r="J755" t="str">
            <v>U. Nantes</v>
          </cell>
          <cell r="K755" t="str">
            <v>0440984F</v>
          </cell>
          <cell r="L755">
            <v>40057</v>
          </cell>
          <cell r="M755">
            <v>3002</v>
          </cell>
          <cell r="N755">
            <v>38718</v>
          </cell>
        </row>
        <row r="756">
          <cell r="A756" t="str">
            <v>17S9323578QGD</v>
          </cell>
          <cell r="B756" t="str">
            <v>BROVELLI</v>
          </cell>
          <cell r="C756" t="str">
            <v>Gerard</v>
          </cell>
          <cell r="D756">
            <v>38718</v>
          </cell>
          <cell r="E756">
            <v>1</v>
          </cell>
          <cell r="F756" t="str">
            <v>Local</v>
          </cell>
          <cell r="G756">
            <v>40057</v>
          </cell>
          <cell r="H756" t="str">
            <v>MCF HC</v>
          </cell>
          <cell r="I756">
            <v>2</v>
          </cell>
          <cell r="J756" t="str">
            <v>U. Nantes</v>
          </cell>
          <cell r="K756" t="str">
            <v>0440984F</v>
          </cell>
          <cell r="L756">
            <v>40057</v>
          </cell>
          <cell r="M756">
            <v>3013</v>
          </cell>
          <cell r="N756">
            <v>38718</v>
          </cell>
        </row>
        <row r="757">
          <cell r="A757" t="str">
            <v>17S9324047RHY</v>
          </cell>
          <cell r="B757" t="str">
            <v>BRION</v>
          </cell>
          <cell r="C757" t="str">
            <v>Jean Daniel</v>
          </cell>
          <cell r="D757">
            <v>38718</v>
          </cell>
          <cell r="E757">
            <v>1</v>
          </cell>
          <cell r="F757" t="str">
            <v>National</v>
          </cell>
          <cell r="G757">
            <v>40057</v>
          </cell>
          <cell r="H757" t="str">
            <v>PR EX2</v>
          </cell>
          <cell r="I757">
            <v>86</v>
          </cell>
          <cell r="J757" t="str">
            <v>U. Paris-XI</v>
          </cell>
          <cell r="K757" t="str">
            <v>0911101C</v>
          </cell>
          <cell r="L757">
            <v>40057</v>
          </cell>
          <cell r="M757">
            <v>3004</v>
          </cell>
          <cell r="N757">
            <v>38718</v>
          </cell>
        </row>
        <row r="758">
          <cell r="A758" t="str">
            <v>17S9325125DLC</v>
          </cell>
          <cell r="B758" t="str">
            <v>SARRAZIN</v>
          </cell>
          <cell r="C758" t="str">
            <v>Jean Luc</v>
          </cell>
          <cell r="D758">
            <v>38718</v>
          </cell>
          <cell r="E758">
            <v>1</v>
          </cell>
          <cell r="F758" t="str">
            <v>Local</v>
          </cell>
          <cell r="G758">
            <v>40057</v>
          </cell>
          <cell r="H758" t="str">
            <v>PR 1C</v>
          </cell>
          <cell r="I758">
            <v>21</v>
          </cell>
          <cell r="J758" t="str">
            <v>U. Nantes</v>
          </cell>
          <cell r="K758" t="str">
            <v>0440984F</v>
          </cell>
          <cell r="L758">
            <v>40057</v>
          </cell>
          <cell r="M758">
            <v>3002</v>
          </cell>
          <cell r="N758">
            <v>38718</v>
          </cell>
        </row>
        <row r="759">
          <cell r="A759" t="str">
            <v>17S9326463SQC</v>
          </cell>
          <cell r="B759" t="str">
            <v>CAM</v>
          </cell>
          <cell r="C759" t="str">
            <v>Pierre</v>
          </cell>
          <cell r="D759">
            <v>38718</v>
          </cell>
          <cell r="E759">
            <v>1</v>
          </cell>
          <cell r="F759" t="str">
            <v>Local</v>
          </cell>
          <cell r="G759">
            <v>40057</v>
          </cell>
          <cell r="H759" t="str">
            <v>MCF HC</v>
          </cell>
          <cell r="I759">
            <v>19</v>
          </cell>
          <cell r="J759" t="str">
            <v>U. Nantes</v>
          </cell>
          <cell r="K759" t="str">
            <v>0440984F</v>
          </cell>
          <cell r="L759">
            <v>40057</v>
          </cell>
          <cell r="M759">
            <v>3013</v>
          </cell>
          <cell r="N759">
            <v>38718</v>
          </cell>
        </row>
        <row r="760">
          <cell r="A760" t="str">
            <v>17S9326808BFY</v>
          </cell>
          <cell r="B760" t="str">
            <v>KOHN</v>
          </cell>
          <cell r="C760" t="str">
            <v>Max</v>
          </cell>
          <cell r="D760">
            <v>38718</v>
          </cell>
          <cell r="E760">
            <v>1</v>
          </cell>
          <cell r="F760" t="str">
            <v>National</v>
          </cell>
          <cell r="G760">
            <v>40057</v>
          </cell>
          <cell r="H760" t="str">
            <v>MCF HC</v>
          </cell>
          <cell r="I760">
            <v>16</v>
          </cell>
          <cell r="J760" t="str">
            <v>U. Paris-VII</v>
          </cell>
          <cell r="K760" t="str">
            <v>0751723R</v>
          </cell>
          <cell r="L760">
            <v>40057</v>
          </cell>
          <cell r="M760">
            <v>3013</v>
          </cell>
          <cell r="N760">
            <v>38718</v>
          </cell>
        </row>
        <row r="761">
          <cell r="A761" t="str">
            <v>17S9327780HZW</v>
          </cell>
          <cell r="B761" t="str">
            <v>WOLFF</v>
          </cell>
          <cell r="C761" t="str">
            <v>Jean Pierre</v>
          </cell>
          <cell r="D761">
            <v>38718</v>
          </cell>
          <cell r="E761">
            <v>1</v>
          </cell>
          <cell r="F761" t="str">
            <v>Local</v>
          </cell>
          <cell r="G761">
            <v>40057</v>
          </cell>
          <cell r="H761" t="str">
            <v>PR 1C</v>
          </cell>
          <cell r="I761">
            <v>24</v>
          </cell>
          <cell r="J761" t="str">
            <v>U. Toulouse-II</v>
          </cell>
          <cell r="K761" t="str">
            <v>0311383K</v>
          </cell>
          <cell r="L761">
            <v>40057</v>
          </cell>
          <cell r="M761">
            <v>3002</v>
          </cell>
          <cell r="N761">
            <v>38718</v>
          </cell>
        </row>
        <row r="762">
          <cell r="A762" t="str">
            <v>17S9327882OAX</v>
          </cell>
          <cell r="B762" t="str">
            <v>COLLART DUTILLEUL</v>
          </cell>
          <cell r="C762" t="str">
            <v>Francois</v>
          </cell>
          <cell r="D762">
            <v>38718</v>
          </cell>
          <cell r="E762">
            <v>1</v>
          </cell>
          <cell r="F762" t="str">
            <v>National</v>
          </cell>
          <cell r="G762">
            <v>40057</v>
          </cell>
          <cell r="H762" t="str">
            <v>PR EX2</v>
          </cell>
          <cell r="I762">
            <v>1</v>
          </cell>
          <cell r="J762" t="str">
            <v>U. Nantes</v>
          </cell>
          <cell r="K762" t="str">
            <v>0440984F</v>
          </cell>
          <cell r="L762">
            <v>40057</v>
          </cell>
          <cell r="M762">
            <v>3004</v>
          </cell>
          <cell r="N762">
            <v>38718</v>
          </cell>
        </row>
        <row r="763">
          <cell r="A763" t="str">
            <v>17S9328186ODG</v>
          </cell>
          <cell r="B763" t="str">
            <v>CRUCIS</v>
          </cell>
          <cell r="C763" t="str">
            <v>Henri Michel</v>
          </cell>
          <cell r="D763">
            <v>38718</v>
          </cell>
          <cell r="E763">
            <v>1</v>
          </cell>
          <cell r="F763" t="str">
            <v>Local</v>
          </cell>
          <cell r="G763">
            <v>40057</v>
          </cell>
          <cell r="H763" t="str">
            <v>PR 1C</v>
          </cell>
          <cell r="I763">
            <v>2</v>
          </cell>
          <cell r="J763" t="str">
            <v>U. Nantes</v>
          </cell>
          <cell r="K763" t="str">
            <v>0440984F</v>
          </cell>
          <cell r="L763">
            <v>40057</v>
          </cell>
          <cell r="M763">
            <v>3002</v>
          </cell>
          <cell r="N763">
            <v>38718</v>
          </cell>
        </row>
        <row r="764">
          <cell r="A764" t="str">
            <v>17S9329308IJU</v>
          </cell>
          <cell r="B764" t="str">
            <v>STENGER</v>
          </cell>
          <cell r="C764" t="str">
            <v>Gerhardt</v>
          </cell>
          <cell r="D764">
            <v>38718</v>
          </cell>
          <cell r="E764">
            <v>1</v>
          </cell>
          <cell r="F764" t="str">
            <v>National</v>
          </cell>
          <cell r="G764">
            <v>40057</v>
          </cell>
          <cell r="H764" t="str">
            <v>MCF HC</v>
          </cell>
          <cell r="I764">
            <v>9</v>
          </cell>
          <cell r="J764" t="str">
            <v>U. Nantes</v>
          </cell>
          <cell r="K764" t="str">
            <v>0440984F</v>
          </cell>
          <cell r="L764">
            <v>40057</v>
          </cell>
          <cell r="M764">
            <v>3013</v>
          </cell>
          <cell r="N764">
            <v>38718</v>
          </cell>
        </row>
        <row r="765">
          <cell r="A765" t="str">
            <v>17S9330916VAX</v>
          </cell>
          <cell r="B765" t="str">
            <v>JOLIVET</v>
          </cell>
          <cell r="C765" t="str">
            <v>Thierry</v>
          </cell>
          <cell r="D765">
            <v>38718</v>
          </cell>
          <cell r="E765">
            <v>1</v>
          </cell>
          <cell r="F765" t="str">
            <v>Local</v>
          </cell>
          <cell r="G765">
            <v>40057</v>
          </cell>
          <cell r="H765" t="str">
            <v>PR 1C</v>
          </cell>
          <cell r="I765">
            <v>6</v>
          </cell>
          <cell r="J765" t="str">
            <v>U. Le Mans</v>
          </cell>
          <cell r="K765" t="str">
            <v>0720916E</v>
          </cell>
          <cell r="L765">
            <v>40057</v>
          </cell>
          <cell r="M765">
            <v>3002</v>
          </cell>
          <cell r="N765">
            <v>38718</v>
          </cell>
        </row>
        <row r="766">
          <cell r="A766" t="str">
            <v>17S9334733CZM</v>
          </cell>
          <cell r="B766" t="str">
            <v>ROBIN</v>
          </cell>
          <cell r="C766" t="str">
            <v>Marc</v>
          </cell>
          <cell r="D766">
            <v>38718</v>
          </cell>
          <cell r="E766">
            <v>1</v>
          </cell>
          <cell r="F766" t="str">
            <v>Local</v>
          </cell>
          <cell r="G766">
            <v>40057</v>
          </cell>
          <cell r="H766" t="str">
            <v>PR 1C</v>
          </cell>
          <cell r="I766">
            <v>23</v>
          </cell>
          <cell r="J766" t="str">
            <v>U. Nantes</v>
          </cell>
          <cell r="K766" t="str">
            <v>0440984F</v>
          </cell>
          <cell r="L766">
            <v>40057</v>
          </cell>
          <cell r="M766">
            <v>3002</v>
          </cell>
          <cell r="N766">
            <v>38718</v>
          </cell>
        </row>
        <row r="767">
          <cell r="A767" t="str">
            <v>17S9343336QRA</v>
          </cell>
          <cell r="B767" t="str">
            <v>DENEFLE</v>
          </cell>
          <cell r="C767" t="str">
            <v>Sylvette</v>
          </cell>
          <cell r="D767">
            <v>38718</v>
          </cell>
          <cell r="E767">
            <v>1</v>
          </cell>
          <cell r="F767" t="str">
            <v>Local</v>
          </cell>
          <cell r="G767">
            <v>40057</v>
          </cell>
          <cell r="H767" t="str">
            <v>PR EX1</v>
          </cell>
          <cell r="I767">
            <v>19</v>
          </cell>
          <cell r="J767" t="str">
            <v>U. Tours</v>
          </cell>
          <cell r="K767" t="str">
            <v>0370800U</v>
          </cell>
          <cell r="L767">
            <v>40057</v>
          </cell>
          <cell r="M767">
            <v>3003</v>
          </cell>
          <cell r="N767">
            <v>38718</v>
          </cell>
        </row>
        <row r="768">
          <cell r="A768" t="str">
            <v>17S9343346QRA</v>
          </cell>
          <cell r="B768" t="str">
            <v>DENIOT</v>
          </cell>
          <cell r="C768" t="str">
            <v>Joelle</v>
          </cell>
          <cell r="D768">
            <v>38718</v>
          </cell>
          <cell r="E768">
            <v>1</v>
          </cell>
          <cell r="F768" t="str">
            <v>National</v>
          </cell>
          <cell r="G768">
            <v>40057</v>
          </cell>
          <cell r="H768" t="str">
            <v>PR 1C</v>
          </cell>
          <cell r="I768">
            <v>19</v>
          </cell>
          <cell r="J768" t="str">
            <v>U. Nantes</v>
          </cell>
          <cell r="K768" t="str">
            <v>0440984F</v>
          </cell>
          <cell r="L768">
            <v>40057</v>
          </cell>
          <cell r="M768">
            <v>3002</v>
          </cell>
          <cell r="N768">
            <v>38718</v>
          </cell>
        </row>
        <row r="769">
          <cell r="A769" t="str">
            <v>17S9344107VGP</v>
          </cell>
          <cell r="B769" t="str">
            <v>GRANGEAS</v>
          </cell>
          <cell r="C769" t="str">
            <v>Genevieve</v>
          </cell>
          <cell r="D769">
            <v>38718</v>
          </cell>
          <cell r="E769">
            <v>1</v>
          </cell>
          <cell r="F769" t="str">
            <v>Local</v>
          </cell>
          <cell r="G769">
            <v>40057</v>
          </cell>
          <cell r="H769" t="str">
            <v>PR 1C</v>
          </cell>
          <cell r="I769">
            <v>5</v>
          </cell>
          <cell r="J769" t="str">
            <v>U. Paris-II</v>
          </cell>
          <cell r="K769" t="str">
            <v>0751718K</v>
          </cell>
          <cell r="L769">
            <v>40057</v>
          </cell>
          <cell r="M769">
            <v>3002</v>
          </cell>
          <cell r="N769">
            <v>38718</v>
          </cell>
        </row>
        <row r="770">
          <cell r="A770" t="str">
            <v>17S9345054RSR</v>
          </cell>
          <cell r="B770" t="str">
            <v>ABADIE</v>
          </cell>
          <cell r="C770" t="str">
            <v>Catherine</v>
          </cell>
          <cell r="D770">
            <v>38718</v>
          </cell>
          <cell r="E770">
            <v>1</v>
          </cell>
          <cell r="F770" t="str">
            <v>National</v>
          </cell>
          <cell r="G770">
            <v>40057</v>
          </cell>
          <cell r="H770" t="str">
            <v>PR 1C</v>
          </cell>
          <cell r="I770">
            <v>21</v>
          </cell>
          <cell r="J770" t="str">
            <v>U. Nancy-II</v>
          </cell>
          <cell r="K770" t="str">
            <v>0541508W</v>
          </cell>
          <cell r="L770">
            <v>40057</v>
          </cell>
          <cell r="M770">
            <v>3002</v>
          </cell>
          <cell r="N770">
            <v>38718</v>
          </cell>
        </row>
        <row r="771">
          <cell r="A771" t="str">
            <v>17S9345488IXV</v>
          </cell>
          <cell r="B771" t="str">
            <v>PECH</v>
          </cell>
          <cell r="C771" t="str">
            <v>Brigitte</v>
          </cell>
          <cell r="D771">
            <v>38718</v>
          </cell>
          <cell r="E771">
            <v>1</v>
          </cell>
          <cell r="F771" t="str">
            <v>Local</v>
          </cell>
          <cell r="G771">
            <v>40057</v>
          </cell>
          <cell r="H771" t="str">
            <v>MCF HC</v>
          </cell>
          <cell r="I771">
            <v>85</v>
          </cell>
          <cell r="J771" t="str">
            <v>U. Angers</v>
          </cell>
          <cell r="K771" t="str">
            <v>0490970N</v>
          </cell>
          <cell r="L771">
            <v>40057</v>
          </cell>
          <cell r="M771">
            <v>3013</v>
          </cell>
          <cell r="N771">
            <v>38718</v>
          </cell>
        </row>
        <row r="772">
          <cell r="A772" t="str">
            <v>17S9345816QLF</v>
          </cell>
          <cell r="B772" t="b">
            <v>0</v>
          </cell>
          <cell r="C772" t="str">
            <v>Salse</v>
          </cell>
          <cell r="D772">
            <v>38718</v>
          </cell>
          <cell r="E772">
            <v>1</v>
          </cell>
          <cell r="F772" t="str">
            <v>Local</v>
          </cell>
          <cell r="G772">
            <v>40057</v>
          </cell>
          <cell r="H772" t="str">
            <v>MCF HC</v>
          </cell>
          <cell r="I772">
            <v>85</v>
          </cell>
          <cell r="J772" t="str">
            <v>U. Angers</v>
          </cell>
          <cell r="K772" t="str">
            <v>0490970N</v>
          </cell>
          <cell r="L772">
            <v>40057</v>
          </cell>
          <cell r="M772">
            <v>3013</v>
          </cell>
          <cell r="N772">
            <v>38718</v>
          </cell>
        </row>
        <row r="773">
          <cell r="A773" t="str">
            <v>17S9345842MZE</v>
          </cell>
          <cell r="B773" t="str">
            <v>BOTTINEAU</v>
          </cell>
          <cell r="C773" t="str">
            <v>Anne</v>
          </cell>
          <cell r="D773">
            <v>38718</v>
          </cell>
          <cell r="E773">
            <v>1</v>
          </cell>
          <cell r="F773" t="str">
            <v>National</v>
          </cell>
          <cell r="G773">
            <v>40057</v>
          </cell>
          <cell r="H773" t="str">
            <v>MCF HC</v>
          </cell>
          <cell r="I773">
            <v>21</v>
          </cell>
          <cell r="J773" t="str">
            <v>U. Paris-IV</v>
          </cell>
          <cell r="K773" t="str">
            <v>0751720M</v>
          </cell>
          <cell r="L773">
            <v>40057</v>
          </cell>
          <cell r="M773">
            <v>3013</v>
          </cell>
          <cell r="N773">
            <v>38718</v>
          </cell>
        </row>
        <row r="774">
          <cell r="A774" t="str">
            <v>17S9348164GHV</v>
          </cell>
          <cell r="B774" t="str">
            <v>DESMET</v>
          </cell>
          <cell r="C774" t="str">
            <v>Pierre</v>
          </cell>
          <cell r="D774">
            <v>38718</v>
          </cell>
          <cell r="E774">
            <v>1</v>
          </cell>
          <cell r="F774" t="str">
            <v>National</v>
          </cell>
          <cell r="G774">
            <v>40057</v>
          </cell>
          <cell r="H774" t="str">
            <v>PR EX1</v>
          </cell>
          <cell r="I774">
            <v>6</v>
          </cell>
          <cell r="J774" t="str">
            <v>U. Tech. Paris-Dauphine</v>
          </cell>
          <cell r="K774" t="str">
            <v>0750736T</v>
          </cell>
          <cell r="L774">
            <v>40057</v>
          </cell>
          <cell r="M774">
            <v>3003</v>
          </cell>
          <cell r="N774">
            <v>38718</v>
          </cell>
        </row>
        <row r="775">
          <cell r="A775" t="str">
            <v>17S9348435YVS</v>
          </cell>
          <cell r="B775" t="str">
            <v>KHERAD</v>
          </cell>
          <cell r="C775" t="str">
            <v>Rahim</v>
          </cell>
          <cell r="D775">
            <v>39479</v>
          </cell>
          <cell r="E775">
            <v>1</v>
          </cell>
          <cell r="F775" t="str">
            <v>Local</v>
          </cell>
          <cell r="G775">
            <v>40057</v>
          </cell>
          <cell r="H775" t="str">
            <v>PR 1C</v>
          </cell>
          <cell r="I775">
            <v>2</v>
          </cell>
          <cell r="J775" t="str">
            <v>U. Angers</v>
          </cell>
          <cell r="K775" t="str">
            <v>0490970N</v>
          </cell>
          <cell r="L775">
            <v>40057</v>
          </cell>
          <cell r="M775">
            <v>3002</v>
          </cell>
          <cell r="N775">
            <v>39479</v>
          </cell>
        </row>
        <row r="776">
          <cell r="A776" t="str">
            <v>17S9348915SWT</v>
          </cell>
          <cell r="B776" t="str">
            <v>ZDANOWSKA</v>
          </cell>
          <cell r="C776" t="str">
            <v>Dorota</v>
          </cell>
          <cell r="D776">
            <v>38718</v>
          </cell>
          <cell r="E776">
            <v>1</v>
          </cell>
          <cell r="F776" t="str">
            <v>National</v>
          </cell>
          <cell r="G776">
            <v>40057</v>
          </cell>
          <cell r="H776" t="str">
            <v>MCF HC</v>
          </cell>
          <cell r="I776">
            <v>5</v>
          </cell>
          <cell r="J776" t="str">
            <v>U. Nantes</v>
          </cell>
          <cell r="K776" t="str">
            <v>0440984F</v>
          </cell>
          <cell r="L776">
            <v>40057</v>
          </cell>
          <cell r="M776">
            <v>3013</v>
          </cell>
          <cell r="N776">
            <v>38718</v>
          </cell>
        </row>
        <row r="777">
          <cell r="A777" t="str">
            <v>17S9349445DQW</v>
          </cell>
          <cell r="B777" t="str">
            <v>BOUJON</v>
          </cell>
          <cell r="C777" t="str">
            <v>Christophe</v>
          </cell>
          <cell r="D777">
            <v>38718</v>
          </cell>
          <cell r="E777">
            <v>1</v>
          </cell>
          <cell r="F777" t="str">
            <v>Local</v>
          </cell>
          <cell r="G777">
            <v>40057</v>
          </cell>
          <cell r="H777" t="str">
            <v>MCF HC</v>
          </cell>
          <cell r="I777">
            <v>16</v>
          </cell>
          <cell r="J777" t="str">
            <v>U. Angers</v>
          </cell>
          <cell r="K777" t="str">
            <v>0490970N</v>
          </cell>
          <cell r="L777">
            <v>40057</v>
          </cell>
          <cell r="M777">
            <v>3013</v>
          </cell>
          <cell r="N777">
            <v>38718</v>
          </cell>
        </row>
        <row r="778">
          <cell r="A778" t="str">
            <v>17S9401155LXK</v>
          </cell>
          <cell r="B778" t="str">
            <v>SERAPHIN</v>
          </cell>
          <cell r="C778" t="str">
            <v>Denis</v>
          </cell>
          <cell r="D778">
            <v>38718</v>
          </cell>
          <cell r="E778">
            <v>1</v>
          </cell>
          <cell r="F778" t="str">
            <v>Local</v>
          </cell>
          <cell r="G778">
            <v>40057</v>
          </cell>
          <cell r="H778" t="str">
            <v>PR 1C</v>
          </cell>
          <cell r="I778">
            <v>86</v>
          </cell>
          <cell r="J778" t="str">
            <v>U. Angers</v>
          </cell>
          <cell r="K778" t="str">
            <v>0490970N</v>
          </cell>
          <cell r="L778">
            <v>40057</v>
          </cell>
          <cell r="M778">
            <v>3002</v>
          </cell>
          <cell r="N778">
            <v>38718</v>
          </cell>
        </row>
        <row r="779">
          <cell r="A779" t="str">
            <v>17S9401160ZXK</v>
          </cell>
          <cell r="B779" t="str">
            <v>CANIN</v>
          </cell>
          <cell r="C779" t="str">
            <v>Agnes</v>
          </cell>
          <cell r="D779">
            <v>38718</v>
          </cell>
          <cell r="E779">
            <v>1</v>
          </cell>
          <cell r="F779" t="str">
            <v>Local</v>
          </cell>
          <cell r="G779">
            <v>40057</v>
          </cell>
          <cell r="H779" t="str">
            <v>MCF HC</v>
          </cell>
          <cell r="I779">
            <v>2</v>
          </cell>
          <cell r="J779" t="str">
            <v>U. Limoges</v>
          </cell>
          <cell r="K779" t="str">
            <v>0870669E</v>
          </cell>
          <cell r="L779">
            <v>40057</v>
          </cell>
          <cell r="M779">
            <v>3013</v>
          </cell>
          <cell r="N779">
            <v>38718</v>
          </cell>
        </row>
        <row r="780">
          <cell r="A780" t="str">
            <v>17S9401382AWF</v>
          </cell>
          <cell r="B780" t="str">
            <v>MIR-SAMII</v>
          </cell>
          <cell r="C780" t="str">
            <v>Reza</v>
          </cell>
          <cell r="D780">
            <v>38718</v>
          </cell>
          <cell r="E780">
            <v>1</v>
          </cell>
          <cell r="F780" t="str">
            <v>Local</v>
          </cell>
          <cell r="G780">
            <v>40057</v>
          </cell>
          <cell r="H780" t="str">
            <v>MCF HC</v>
          </cell>
          <cell r="I780">
            <v>7</v>
          </cell>
          <cell r="J780" t="str">
            <v>U. Le Mans</v>
          </cell>
          <cell r="K780" t="str">
            <v>0720916E</v>
          </cell>
          <cell r="L780">
            <v>40057</v>
          </cell>
          <cell r="M780">
            <v>3013</v>
          </cell>
          <cell r="N780">
            <v>38718</v>
          </cell>
        </row>
        <row r="781">
          <cell r="A781" t="str">
            <v>17S9401423TOG</v>
          </cell>
          <cell r="B781" t="str">
            <v>FASSIO</v>
          </cell>
          <cell r="C781" t="str">
            <v>Georges</v>
          </cell>
          <cell r="D781">
            <v>38718</v>
          </cell>
          <cell r="E781">
            <v>1</v>
          </cell>
          <cell r="F781" t="str">
            <v>National</v>
          </cell>
          <cell r="G781">
            <v>40057</v>
          </cell>
          <cell r="H781" t="str">
            <v>MCF HC</v>
          </cell>
          <cell r="I781">
            <v>6</v>
          </cell>
          <cell r="J781" t="str">
            <v>U. Nantes (IUT Saint-Nazaire)</v>
          </cell>
          <cell r="K781" t="str">
            <v>0440982D</v>
          </cell>
          <cell r="L781">
            <v>40057</v>
          </cell>
          <cell r="M781">
            <v>3013</v>
          </cell>
          <cell r="N781">
            <v>38718</v>
          </cell>
        </row>
        <row r="782">
          <cell r="A782" t="str">
            <v>17S9401657KAD</v>
          </cell>
          <cell r="B782" t="str">
            <v>BRUNEL</v>
          </cell>
          <cell r="C782" t="str">
            <v>Philippe</v>
          </cell>
          <cell r="D782">
            <v>38718</v>
          </cell>
          <cell r="E782">
            <v>1</v>
          </cell>
          <cell r="F782" t="str">
            <v>National</v>
          </cell>
          <cell r="G782">
            <v>40057</v>
          </cell>
          <cell r="H782" t="str">
            <v>MCF HC</v>
          </cell>
          <cell r="I782">
            <v>74</v>
          </cell>
          <cell r="J782" t="str">
            <v>U. Limoges</v>
          </cell>
          <cell r="K782" t="str">
            <v>0870669E</v>
          </cell>
          <cell r="L782">
            <v>40057</v>
          </cell>
          <cell r="M782">
            <v>3013</v>
          </cell>
          <cell r="N782">
            <v>38718</v>
          </cell>
        </row>
        <row r="783">
          <cell r="A783" t="str">
            <v>17S9502947YXO</v>
          </cell>
          <cell r="B783" t="str">
            <v>BARBIER</v>
          </cell>
          <cell r="C783" t="str">
            <v>Josiane</v>
          </cell>
          <cell r="D783">
            <v>38718</v>
          </cell>
          <cell r="E783">
            <v>1</v>
          </cell>
          <cell r="F783" t="str">
            <v>Local</v>
          </cell>
          <cell r="G783">
            <v>40057</v>
          </cell>
          <cell r="H783" t="str">
            <v>MCF HC</v>
          </cell>
          <cell r="I783">
            <v>21</v>
          </cell>
          <cell r="J783" t="str">
            <v>U. Paris-X</v>
          </cell>
          <cell r="K783" t="str">
            <v>0921204J</v>
          </cell>
          <cell r="L783">
            <v>40057</v>
          </cell>
          <cell r="M783">
            <v>3013</v>
          </cell>
          <cell r="N783">
            <v>38718</v>
          </cell>
        </row>
        <row r="784">
          <cell r="A784" t="str">
            <v>17S9603227FYT</v>
          </cell>
          <cell r="B784" t="str">
            <v>LE NEEL</v>
          </cell>
          <cell r="C784" t="str">
            <v>Tanguy</v>
          </cell>
          <cell r="D784">
            <v>38718</v>
          </cell>
          <cell r="E784">
            <v>1</v>
          </cell>
          <cell r="F784" t="str">
            <v>Local</v>
          </cell>
          <cell r="G784">
            <v>40057</v>
          </cell>
          <cell r="H784" t="str">
            <v>MCF HC</v>
          </cell>
          <cell r="I784">
            <v>85</v>
          </cell>
          <cell r="J784" t="str">
            <v>U. Nantes</v>
          </cell>
          <cell r="K784" t="str">
            <v>0440984F</v>
          </cell>
          <cell r="L784">
            <v>40057</v>
          </cell>
          <cell r="M784">
            <v>3013</v>
          </cell>
          <cell r="N784">
            <v>38718</v>
          </cell>
        </row>
        <row r="785">
          <cell r="A785" t="str">
            <v>17S9702851DFW</v>
          </cell>
          <cell r="B785" t="str">
            <v>PRIOUX</v>
          </cell>
          <cell r="C785" t="str">
            <v>Jacques</v>
          </cell>
          <cell r="D785">
            <v>38718</v>
          </cell>
          <cell r="E785">
            <v>1</v>
          </cell>
          <cell r="F785" t="str">
            <v>Local</v>
          </cell>
          <cell r="G785">
            <v>40057</v>
          </cell>
          <cell r="H785" t="str">
            <v>PR 1C</v>
          </cell>
          <cell r="I785">
            <v>74</v>
          </cell>
          <cell r="J785" t="str">
            <v>ENS Cachan</v>
          </cell>
          <cell r="K785" t="str">
            <v>0940607Z</v>
          </cell>
          <cell r="L785">
            <v>40057</v>
          </cell>
          <cell r="M785">
            <v>3002</v>
          </cell>
          <cell r="N785">
            <v>38718</v>
          </cell>
        </row>
        <row r="786">
          <cell r="A786" t="str">
            <v>17S9801005LSA</v>
          </cell>
          <cell r="B786" t="str">
            <v>TAILLEFAIT</v>
          </cell>
          <cell r="C786" t="str">
            <v>Antony</v>
          </cell>
          <cell r="D786">
            <v>38718</v>
          </cell>
          <cell r="E786">
            <v>1</v>
          </cell>
          <cell r="F786" t="str">
            <v>National</v>
          </cell>
          <cell r="G786">
            <v>40057</v>
          </cell>
          <cell r="H786" t="str">
            <v>MCF HC</v>
          </cell>
          <cell r="I786">
            <v>2</v>
          </cell>
          <cell r="J786" t="str">
            <v>U. Angers</v>
          </cell>
          <cell r="K786" t="str">
            <v>0490970N</v>
          </cell>
          <cell r="L786">
            <v>40057</v>
          </cell>
          <cell r="M786">
            <v>3013</v>
          </cell>
          <cell r="N786">
            <v>38718</v>
          </cell>
        </row>
        <row r="787">
          <cell r="A787" t="str">
            <v>17S9903190DWH</v>
          </cell>
          <cell r="B787" t="str">
            <v>LEPAGE</v>
          </cell>
          <cell r="C787" t="str">
            <v>Agathe</v>
          </cell>
          <cell r="D787">
            <v>39692</v>
          </cell>
          <cell r="E787">
            <v>1</v>
          </cell>
          <cell r="F787" t="str">
            <v>National</v>
          </cell>
          <cell r="G787">
            <v>40057</v>
          </cell>
          <cell r="H787" t="str">
            <v>PR 1C</v>
          </cell>
          <cell r="I787">
            <v>1</v>
          </cell>
          <cell r="J787" t="str">
            <v>U. Paris-II</v>
          </cell>
          <cell r="K787" t="str">
            <v>0751718K</v>
          </cell>
          <cell r="L787">
            <v>40057</v>
          </cell>
          <cell r="M787">
            <v>3002</v>
          </cell>
          <cell r="N787">
            <v>39692</v>
          </cell>
        </row>
        <row r="788">
          <cell r="A788" t="str">
            <v>18E9208298SGO</v>
          </cell>
          <cell r="B788" t="str">
            <v>VONS</v>
          </cell>
          <cell r="C788" t="str">
            <v>Jacqueline</v>
          </cell>
          <cell r="D788">
            <v>38718</v>
          </cell>
          <cell r="E788">
            <v>1</v>
          </cell>
          <cell r="F788" t="str">
            <v>Local</v>
          </cell>
          <cell r="G788">
            <v>40057</v>
          </cell>
          <cell r="H788" t="str">
            <v>MCF HC</v>
          </cell>
          <cell r="I788">
            <v>8</v>
          </cell>
          <cell r="J788" t="str">
            <v>U. Tours</v>
          </cell>
          <cell r="K788" t="str">
            <v>0370800U</v>
          </cell>
          <cell r="L788">
            <v>40057</v>
          </cell>
          <cell r="M788">
            <v>3013</v>
          </cell>
          <cell r="N788">
            <v>38718</v>
          </cell>
        </row>
        <row r="789">
          <cell r="A789" t="str">
            <v>18E9214266CMG</v>
          </cell>
          <cell r="B789" t="str">
            <v>PERES</v>
          </cell>
          <cell r="C789" t="str">
            <v>Christine</v>
          </cell>
          <cell r="D789">
            <v>38718</v>
          </cell>
          <cell r="E789">
            <v>1</v>
          </cell>
          <cell r="F789" t="str">
            <v>Local</v>
          </cell>
          <cell r="G789">
            <v>40057</v>
          </cell>
          <cell r="H789" t="str">
            <v>MCF HC</v>
          </cell>
          <cell r="I789">
            <v>14</v>
          </cell>
          <cell r="J789" t="str">
            <v>U. Toulouse-II</v>
          </cell>
          <cell r="K789" t="str">
            <v>0311383K</v>
          </cell>
          <cell r="L789">
            <v>40057</v>
          </cell>
          <cell r="M789">
            <v>3013</v>
          </cell>
          <cell r="N789">
            <v>38718</v>
          </cell>
        </row>
        <row r="790">
          <cell r="A790" t="str">
            <v>18E9214797AFP</v>
          </cell>
          <cell r="B790" t="str">
            <v>DAVID</v>
          </cell>
          <cell r="C790" t="str">
            <v>Olivier</v>
          </cell>
          <cell r="D790">
            <v>38718</v>
          </cell>
          <cell r="E790">
            <v>1</v>
          </cell>
          <cell r="F790" t="str">
            <v>Local</v>
          </cell>
          <cell r="G790">
            <v>40057</v>
          </cell>
          <cell r="H790" t="str">
            <v>MCF HC</v>
          </cell>
          <cell r="I790">
            <v>23</v>
          </cell>
          <cell r="J790" t="str">
            <v>U. Rennes-II</v>
          </cell>
          <cell r="K790" t="str">
            <v>0350937D</v>
          </cell>
          <cell r="L790">
            <v>40057</v>
          </cell>
          <cell r="M790">
            <v>3013</v>
          </cell>
          <cell r="N790">
            <v>38718</v>
          </cell>
        </row>
        <row r="791">
          <cell r="A791" t="str">
            <v>18E9218735VIE</v>
          </cell>
          <cell r="B791" t="str">
            <v>CHANTELOUBE</v>
          </cell>
          <cell r="C791" t="str">
            <v>Dominique</v>
          </cell>
          <cell r="D791">
            <v>38718</v>
          </cell>
          <cell r="E791">
            <v>1</v>
          </cell>
          <cell r="F791" t="str">
            <v>Local</v>
          </cell>
          <cell r="G791">
            <v>40057</v>
          </cell>
          <cell r="H791" t="str">
            <v>PR 1C</v>
          </cell>
          <cell r="I791">
            <v>7</v>
          </cell>
          <cell r="J791" t="str">
            <v>U. Montpellier-II (IUFM)</v>
          </cell>
          <cell r="K791" t="str">
            <v>0341818S</v>
          </cell>
          <cell r="L791">
            <v>40057</v>
          </cell>
          <cell r="M791">
            <v>3002</v>
          </cell>
          <cell r="N791">
            <v>38718</v>
          </cell>
        </row>
        <row r="792">
          <cell r="A792" t="str">
            <v>18E9318831HZD</v>
          </cell>
          <cell r="B792" t="str">
            <v>LAFONT</v>
          </cell>
          <cell r="C792" t="str">
            <v>Jacqueline</v>
          </cell>
          <cell r="D792">
            <v>38718</v>
          </cell>
          <cell r="E792">
            <v>1</v>
          </cell>
          <cell r="F792" t="str">
            <v>Local</v>
          </cell>
          <cell r="G792">
            <v>40057</v>
          </cell>
          <cell r="H792" t="str">
            <v>MCF HC</v>
          </cell>
          <cell r="I792">
            <v>7</v>
          </cell>
          <cell r="J792" t="str">
            <v>U. OrlＢns (IUT OrlＢns)</v>
          </cell>
          <cell r="K792" t="str">
            <v>0450092F</v>
          </cell>
          <cell r="L792">
            <v>40057</v>
          </cell>
          <cell r="M792">
            <v>3013</v>
          </cell>
          <cell r="N792">
            <v>38718</v>
          </cell>
        </row>
        <row r="793">
          <cell r="A793" t="str">
            <v>18E9318885EEE</v>
          </cell>
          <cell r="B793" t="str">
            <v>HOFFMANN</v>
          </cell>
          <cell r="C793" t="str">
            <v>Catherine</v>
          </cell>
          <cell r="D793">
            <v>38718</v>
          </cell>
          <cell r="E793">
            <v>1</v>
          </cell>
          <cell r="F793" t="str">
            <v>National</v>
          </cell>
          <cell r="G793">
            <v>40057</v>
          </cell>
          <cell r="H793" t="str">
            <v>MCF HC</v>
          </cell>
          <cell r="I793">
            <v>11</v>
          </cell>
          <cell r="J793" t="str">
            <v>U. Le Havre</v>
          </cell>
          <cell r="K793" t="str">
            <v>0762762P</v>
          </cell>
          <cell r="L793">
            <v>40057</v>
          </cell>
          <cell r="M793">
            <v>3013</v>
          </cell>
          <cell r="N793">
            <v>38718</v>
          </cell>
        </row>
        <row r="794">
          <cell r="A794" t="str">
            <v>18S0113197EFI</v>
          </cell>
          <cell r="B794" t="str">
            <v>HILLMAN</v>
          </cell>
          <cell r="C794" t="str">
            <v>Richard</v>
          </cell>
          <cell r="D794">
            <v>38718</v>
          </cell>
          <cell r="E794">
            <v>1</v>
          </cell>
          <cell r="F794" t="str">
            <v>Local</v>
          </cell>
          <cell r="G794">
            <v>40057</v>
          </cell>
          <cell r="H794" t="str">
            <v>PR 1C</v>
          </cell>
          <cell r="I794">
            <v>11</v>
          </cell>
          <cell r="J794" t="str">
            <v>U. Tours</v>
          </cell>
          <cell r="K794" t="str">
            <v>0370800U</v>
          </cell>
          <cell r="L794">
            <v>40057</v>
          </cell>
          <cell r="M794">
            <v>3002</v>
          </cell>
          <cell r="N794">
            <v>38718</v>
          </cell>
        </row>
        <row r="795">
          <cell r="A795" t="str">
            <v>18S9318735KWZ</v>
          </cell>
          <cell r="B795" t="str">
            <v>CORBEAU</v>
          </cell>
          <cell r="C795" t="str">
            <v>Jean Pierre</v>
          </cell>
          <cell r="D795">
            <v>38718</v>
          </cell>
          <cell r="E795">
            <v>1</v>
          </cell>
          <cell r="F795" t="str">
            <v>Local</v>
          </cell>
          <cell r="G795">
            <v>40057</v>
          </cell>
          <cell r="H795" t="str">
            <v>PR EX1</v>
          </cell>
          <cell r="I795">
            <v>19</v>
          </cell>
          <cell r="J795" t="str">
            <v>U. Tours (IUT Tours)</v>
          </cell>
          <cell r="K795" t="str">
            <v>0370770L</v>
          </cell>
          <cell r="L795">
            <v>40057</v>
          </cell>
          <cell r="M795">
            <v>3003</v>
          </cell>
          <cell r="N795">
            <v>38718</v>
          </cell>
        </row>
        <row r="796">
          <cell r="A796" t="str">
            <v>18S9319682MLW</v>
          </cell>
          <cell r="B796" t="str">
            <v>BALEYNAUD</v>
          </cell>
          <cell r="C796" t="str">
            <v>Patrick</v>
          </cell>
          <cell r="D796">
            <v>38718</v>
          </cell>
          <cell r="E796">
            <v>1</v>
          </cell>
          <cell r="F796" t="str">
            <v>Local</v>
          </cell>
          <cell r="G796">
            <v>40057</v>
          </cell>
          <cell r="H796" t="str">
            <v>MCF HC</v>
          </cell>
          <cell r="I796">
            <v>2</v>
          </cell>
          <cell r="J796" t="str">
            <v>U. Tours</v>
          </cell>
          <cell r="K796" t="str">
            <v>0370800U</v>
          </cell>
          <cell r="L796">
            <v>40057</v>
          </cell>
          <cell r="M796">
            <v>3013</v>
          </cell>
          <cell r="N796">
            <v>38718</v>
          </cell>
        </row>
        <row r="797">
          <cell r="A797" t="str">
            <v>18S9319802EMG</v>
          </cell>
          <cell r="B797" t="str">
            <v>SAULNIER</v>
          </cell>
          <cell r="C797" t="str">
            <v>Jean Pierre</v>
          </cell>
          <cell r="D797">
            <v>38718</v>
          </cell>
          <cell r="E797">
            <v>1</v>
          </cell>
          <cell r="F797" t="str">
            <v>Local</v>
          </cell>
          <cell r="G797">
            <v>40057</v>
          </cell>
          <cell r="H797" t="str">
            <v>MCF HC</v>
          </cell>
          <cell r="I797">
            <v>6</v>
          </cell>
          <cell r="J797" t="str">
            <v>U. OrlＢns (IUT Bourges)</v>
          </cell>
          <cell r="K797" t="str">
            <v>0180584M</v>
          </cell>
          <cell r="L797">
            <v>40057</v>
          </cell>
          <cell r="M797">
            <v>3013</v>
          </cell>
          <cell r="N797">
            <v>38718</v>
          </cell>
        </row>
        <row r="798">
          <cell r="A798" t="str">
            <v>18S9322272AFP</v>
          </cell>
          <cell r="B798" t="str">
            <v>PUECH</v>
          </cell>
          <cell r="C798" t="str">
            <v>Jean Benoit</v>
          </cell>
          <cell r="D798">
            <v>38718</v>
          </cell>
          <cell r="E798">
            <v>1</v>
          </cell>
          <cell r="F798" t="str">
            <v>National</v>
          </cell>
          <cell r="G798">
            <v>40057</v>
          </cell>
          <cell r="H798" t="str">
            <v>MCF HC</v>
          </cell>
          <cell r="I798">
            <v>9</v>
          </cell>
          <cell r="J798" t="str">
            <v>U. OrlＢns</v>
          </cell>
          <cell r="K798" t="str">
            <v>0450855K</v>
          </cell>
          <cell r="L798">
            <v>40057</v>
          </cell>
          <cell r="M798">
            <v>3013</v>
          </cell>
          <cell r="N798">
            <v>38718</v>
          </cell>
        </row>
        <row r="799">
          <cell r="A799" t="str">
            <v>18S9322683NAF</v>
          </cell>
          <cell r="B799" t="str">
            <v>BOTTE</v>
          </cell>
          <cell r="C799" t="str">
            <v>Francois</v>
          </cell>
          <cell r="D799">
            <v>38718</v>
          </cell>
          <cell r="E799">
            <v>1</v>
          </cell>
          <cell r="F799" t="str">
            <v>National</v>
          </cell>
          <cell r="G799">
            <v>40057</v>
          </cell>
          <cell r="H799" t="str">
            <v>MCF HC</v>
          </cell>
          <cell r="I799">
            <v>24</v>
          </cell>
          <cell r="J799" t="str">
            <v>U. Tours</v>
          </cell>
          <cell r="K799" t="str">
            <v>0370800U</v>
          </cell>
          <cell r="L799">
            <v>40057</v>
          </cell>
          <cell r="M799">
            <v>3013</v>
          </cell>
          <cell r="N799">
            <v>38718</v>
          </cell>
        </row>
        <row r="800">
          <cell r="A800" t="str">
            <v>18S9322873YRF</v>
          </cell>
          <cell r="B800" t="str">
            <v>LESCURE</v>
          </cell>
          <cell r="C800" t="str">
            <v>Michel</v>
          </cell>
          <cell r="D800">
            <v>38718</v>
          </cell>
          <cell r="E800">
            <v>1</v>
          </cell>
          <cell r="F800" t="str">
            <v>National</v>
          </cell>
          <cell r="G800">
            <v>40057</v>
          </cell>
          <cell r="H800" t="str">
            <v>PR EX1</v>
          </cell>
          <cell r="I800">
            <v>22</v>
          </cell>
          <cell r="J800" t="str">
            <v>U. Paris-X</v>
          </cell>
          <cell r="K800" t="str">
            <v>0921204J</v>
          </cell>
          <cell r="L800">
            <v>40057</v>
          </cell>
          <cell r="M800">
            <v>3003</v>
          </cell>
          <cell r="N800">
            <v>38718</v>
          </cell>
        </row>
        <row r="801">
          <cell r="A801" t="str">
            <v>18S9324718LJU</v>
          </cell>
          <cell r="B801" t="str">
            <v>CALLOT</v>
          </cell>
          <cell r="C801" t="str">
            <v>Yann</v>
          </cell>
          <cell r="D801">
            <v>38718</v>
          </cell>
          <cell r="E801">
            <v>1</v>
          </cell>
          <cell r="F801" t="str">
            <v>National</v>
          </cell>
          <cell r="G801">
            <v>40057</v>
          </cell>
          <cell r="H801" t="str">
            <v>PR 1C</v>
          </cell>
          <cell r="I801">
            <v>23</v>
          </cell>
          <cell r="J801" t="str">
            <v>U. Lyon-II</v>
          </cell>
          <cell r="K801" t="str">
            <v>0691775E</v>
          </cell>
          <cell r="L801">
            <v>40057</v>
          </cell>
          <cell r="M801">
            <v>3002</v>
          </cell>
          <cell r="N801">
            <v>38718</v>
          </cell>
        </row>
        <row r="802">
          <cell r="A802" t="str">
            <v>18S9325074RFP</v>
          </cell>
          <cell r="B802" t="str">
            <v>GUERENA</v>
          </cell>
          <cell r="C802" t="str">
            <v>Jean Louis</v>
          </cell>
          <cell r="D802">
            <v>38718</v>
          </cell>
          <cell r="E802">
            <v>1</v>
          </cell>
          <cell r="F802" t="str">
            <v>National</v>
          </cell>
          <cell r="G802">
            <v>40057</v>
          </cell>
          <cell r="H802" t="str">
            <v>PR EX1</v>
          </cell>
          <cell r="I802">
            <v>14</v>
          </cell>
          <cell r="J802" t="str">
            <v>U. Tours</v>
          </cell>
          <cell r="K802" t="str">
            <v>0370800U</v>
          </cell>
          <cell r="L802">
            <v>40057</v>
          </cell>
          <cell r="M802">
            <v>3003</v>
          </cell>
          <cell r="N802">
            <v>38718</v>
          </cell>
        </row>
        <row r="803">
          <cell r="A803" t="str">
            <v>18S9326410QDG</v>
          </cell>
          <cell r="B803" t="str">
            <v>BORD</v>
          </cell>
          <cell r="C803" t="str">
            <v>Jean Paul</v>
          </cell>
          <cell r="D803">
            <v>38718</v>
          </cell>
          <cell r="E803">
            <v>1</v>
          </cell>
          <cell r="F803" t="str">
            <v>National</v>
          </cell>
          <cell r="G803">
            <v>40057</v>
          </cell>
          <cell r="H803" t="str">
            <v>PR 1C</v>
          </cell>
          <cell r="I803">
            <v>23</v>
          </cell>
          <cell r="J803" t="str">
            <v>U. Montpellier-III</v>
          </cell>
          <cell r="K803" t="str">
            <v>0341089Z</v>
          </cell>
          <cell r="L803">
            <v>40057</v>
          </cell>
          <cell r="M803">
            <v>3002</v>
          </cell>
          <cell r="N803">
            <v>38718</v>
          </cell>
        </row>
        <row r="804">
          <cell r="A804" t="str">
            <v>18S9326969XLZ</v>
          </cell>
          <cell r="B804" t="str">
            <v>GUILLOTEAU</v>
          </cell>
          <cell r="C804" t="str">
            <v>Denis</v>
          </cell>
          <cell r="D804">
            <v>38718</v>
          </cell>
          <cell r="E804">
            <v>1</v>
          </cell>
          <cell r="F804" t="str">
            <v>Local</v>
          </cell>
          <cell r="G804">
            <v>40057</v>
          </cell>
          <cell r="H804" t="str">
            <v>PR EX2</v>
          </cell>
          <cell r="I804">
            <v>85</v>
          </cell>
          <cell r="J804" t="str">
            <v>U. Tours</v>
          </cell>
          <cell r="K804" t="str">
            <v>0370800U</v>
          </cell>
          <cell r="L804">
            <v>40057</v>
          </cell>
          <cell r="M804">
            <v>3004</v>
          </cell>
          <cell r="N804">
            <v>38718</v>
          </cell>
        </row>
        <row r="805">
          <cell r="A805" t="str">
            <v>18S9327705MZF</v>
          </cell>
          <cell r="B805" t="str">
            <v>BOUSCAU</v>
          </cell>
          <cell r="C805" t="str">
            <v>Franck</v>
          </cell>
          <cell r="D805">
            <v>38718</v>
          </cell>
          <cell r="E805">
            <v>1</v>
          </cell>
          <cell r="F805" t="str">
            <v>National</v>
          </cell>
          <cell r="G805">
            <v>40057</v>
          </cell>
          <cell r="H805" t="str">
            <v>PR 1C</v>
          </cell>
          <cell r="I805">
            <v>3</v>
          </cell>
          <cell r="J805" t="str">
            <v>U. Rennes-I</v>
          </cell>
          <cell r="K805" t="str">
            <v>0350936C</v>
          </cell>
          <cell r="L805">
            <v>40057</v>
          </cell>
          <cell r="M805">
            <v>3002</v>
          </cell>
          <cell r="N805">
            <v>38718</v>
          </cell>
        </row>
        <row r="806">
          <cell r="A806" t="str">
            <v>18S9328372PER</v>
          </cell>
          <cell r="B806" t="str">
            <v>CRECHE</v>
          </cell>
          <cell r="C806" t="str">
            <v>Joel</v>
          </cell>
          <cell r="D806">
            <v>38718</v>
          </cell>
          <cell r="E806">
            <v>1</v>
          </cell>
          <cell r="F806" t="str">
            <v>National</v>
          </cell>
          <cell r="G806">
            <v>40057</v>
          </cell>
          <cell r="H806" t="str">
            <v>PR 1C</v>
          </cell>
          <cell r="I806">
            <v>87</v>
          </cell>
          <cell r="J806" t="str">
            <v>U. Tours</v>
          </cell>
          <cell r="K806" t="str">
            <v>0370800U</v>
          </cell>
          <cell r="L806">
            <v>40057</v>
          </cell>
          <cell r="M806">
            <v>3002</v>
          </cell>
          <cell r="N806">
            <v>38718</v>
          </cell>
        </row>
        <row r="807">
          <cell r="A807" t="str">
            <v>18S9328497ONE</v>
          </cell>
          <cell r="B807" t="str">
            <v>BARIN</v>
          </cell>
          <cell r="C807" t="str">
            <v>Francis</v>
          </cell>
          <cell r="D807">
            <v>38718</v>
          </cell>
          <cell r="E807">
            <v>1</v>
          </cell>
          <cell r="F807" t="str">
            <v>Local</v>
          </cell>
          <cell r="G807">
            <v>40057</v>
          </cell>
          <cell r="H807" t="str">
            <v>PR EX1</v>
          </cell>
          <cell r="I807">
            <v>87</v>
          </cell>
          <cell r="J807" t="str">
            <v>U. Tours</v>
          </cell>
          <cell r="K807" t="str">
            <v>0370800U</v>
          </cell>
          <cell r="L807">
            <v>40057</v>
          </cell>
          <cell r="M807">
            <v>3003</v>
          </cell>
          <cell r="N807">
            <v>38718</v>
          </cell>
        </row>
        <row r="808">
          <cell r="A808" t="str">
            <v>18S9328783FWP</v>
          </cell>
          <cell r="B808" t="str">
            <v>RIBEMONT</v>
          </cell>
          <cell r="C808" t="str">
            <v>Bernard</v>
          </cell>
          <cell r="D808">
            <v>38718</v>
          </cell>
          <cell r="E808">
            <v>1</v>
          </cell>
          <cell r="F808" t="str">
            <v>Local</v>
          </cell>
          <cell r="G808">
            <v>40057</v>
          </cell>
          <cell r="H808" t="str">
            <v>PR 1C</v>
          </cell>
          <cell r="I808">
            <v>9</v>
          </cell>
          <cell r="J808" t="str">
            <v>U. OrlＢns</v>
          </cell>
          <cell r="K808" t="str">
            <v>0450855K</v>
          </cell>
          <cell r="L808">
            <v>40057</v>
          </cell>
          <cell r="M808">
            <v>3002</v>
          </cell>
          <cell r="N808">
            <v>38718</v>
          </cell>
        </row>
        <row r="809">
          <cell r="A809" t="str">
            <v>18S9329394FYD</v>
          </cell>
          <cell r="B809" t="str">
            <v>PINCHARD</v>
          </cell>
          <cell r="C809" t="str">
            <v>Bruno</v>
          </cell>
          <cell r="D809">
            <v>38718</v>
          </cell>
          <cell r="E809">
            <v>1</v>
          </cell>
          <cell r="F809" t="str">
            <v>Local</v>
          </cell>
          <cell r="G809">
            <v>40057</v>
          </cell>
          <cell r="H809" t="str">
            <v>PR EX1</v>
          </cell>
          <cell r="I809">
            <v>17</v>
          </cell>
          <cell r="J809" t="str">
            <v>U. Lyon-III</v>
          </cell>
          <cell r="K809" t="str">
            <v>0692437Z</v>
          </cell>
          <cell r="L809">
            <v>40057</v>
          </cell>
          <cell r="M809">
            <v>3003</v>
          </cell>
          <cell r="N809">
            <v>38718</v>
          </cell>
        </row>
        <row r="810">
          <cell r="A810" t="str">
            <v>18S9330038EGC</v>
          </cell>
          <cell r="B810" t="str">
            <v>MOKOUNKOLO</v>
          </cell>
          <cell r="C810" t="str">
            <v>Rene</v>
          </cell>
          <cell r="D810">
            <v>38718</v>
          </cell>
          <cell r="E810">
            <v>1</v>
          </cell>
          <cell r="F810" t="str">
            <v>Local</v>
          </cell>
          <cell r="G810">
            <v>40057</v>
          </cell>
          <cell r="H810" t="str">
            <v>MCF HC</v>
          </cell>
          <cell r="I810">
            <v>16</v>
          </cell>
          <cell r="J810" t="str">
            <v>U. Tours</v>
          </cell>
          <cell r="K810" t="str">
            <v>0370800U</v>
          </cell>
          <cell r="L810">
            <v>40057</v>
          </cell>
          <cell r="M810">
            <v>3013</v>
          </cell>
          <cell r="N810">
            <v>38718</v>
          </cell>
        </row>
        <row r="811">
          <cell r="A811" t="str">
            <v>18S9330152LXZ</v>
          </cell>
          <cell r="B811" t="str">
            <v>SEGUIN</v>
          </cell>
          <cell r="C811" t="str">
            <v>Francois</v>
          </cell>
          <cell r="D811">
            <v>38718</v>
          </cell>
          <cell r="E811">
            <v>1</v>
          </cell>
          <cell r="F811" t="str">
            <v>Local</v>
          </cell>
          <cell r="G811">
            <v>40057</v>
          </cell>
          <cell r="H811" t="str">
            <v>PR 1C</v>
          </cell>
          <cell r="I811">
            <v>85</v>
          </cell>
          <cell r="J811" t="str">
            <v>U. Poitiers</v>
          </cell>
          <cell r="K811" t="str">
            <v>0860856N</v>
          </cell>
          <cell r="L811">
            <v>40057</v>
          </cell>
          <cell r="M811">
            <v>3002</v>
          </cell>
          <cell r="N811">
            <v>38718</v>
          </cell>
        </row>
        <row r="812">
          <cell r="A812" t="str">
            <v>18S9330193VAT</v>
          </cell>
          <cell r="B812" t="str">
            <v>CHAUCHAT</v>
          </cell>
          <cell r="C812" t="str">
            <v>Mathias</v>
          </cell>
          <cell r="D812">
            <v>38718</v>
          </cell>
          <cell r="E812">
            <v>1</v>
          </cell>
          <cell r="F812" t="str">
            <v>Local</v>
          </cell>
          <cell r="G812">
            <v>40057</v>
          </cell>
          <cell r="H812" t="str">
            <v>PR EX1</v>
          </cell>
          <cell r="I812">
            <v>2</v>
          </cell>
          <cell r="J812" t="str">
            <v>U. Nouvelle-CalＥonie</v>
          </cell>
          <cell r="K812" t="str">
            <v>9830445S</v>
          </cell>
          <cell r="L812">
            <v>40057</v>
          </cell>
          <cell r="M812">
            <v>3003</v>
          </cell>
          <cell r="N812">
            <v>38718</v>
          </cell>
        </row>
        <row r="813">
          <cell r="A813" t="str">
            <v>18S9330425LTO</v>
          </cell>
          <cell r="B813" t="str">
            <v>SAVAUX</v>
          </cell>
          <cell r="C813" t="str">
            <v>Eric</v>
          </cell>
          <cell r="D813">
            <v>38718</v>
          </cell>
          <cell r="E813">
            <v>1</v>
          </cell>
          <cell r="F813" t="str">
            <v>National</v>
          </cell>
          <cell r="G813">
            <v>40057</v>
          </cell>
          <cell r="H813" t="str">
            <v>PR EX1</v>
          </cell>
          <cell r="I813">
            <v>1</v>
          </cell>
          <cell r="J813" t="str">
            <v>U. Poitiers</v>
          </cell>
          <cell r="K813" t="str">
            <v>0860856N</v>
          </cell>
          <cell r="L813">
            <v>40057</v>
          </cell>
          <cell r="M813">
            <v>3003</v>
          </cell>
          <cell r="N813">
            <v>38718</v>
          </cell>
        </row>
        <row r="814">
          <cell r="A814" t="str">
            <v>18S9330532MZF</v>
          </cell>
          <cell r="B814" t="str">
            <v>BOUDET</v>
          </cell>
          <cell r="C814" t="str">
            <v>Jean-Patrice</v>
          </cell>
          <cell r="D814">
            <v>38718</v>
          </cell>
          <cell r="E814">
            <v>1</v>
          </cell>
          <cell r="F814" t="str">
            <v>Local</v>
          </cell>
          <cell r="G814">
            <v>40057</v>
          </cell>
          <cell r="H814" t="str">
            <v>PR 1C</v>
          </cell>
          <cell r="I814">
            <v>21</v>
          </cell>
          <cell r="J814" t="str">
            <v>U. OrlＢns</v>
          </cell>
          <cell r="K814" t="str">
            <v>0450855K</v>
          </cell>
          <cell r="L814">
            <v>40057</v>
          </cell>
          <cell r="M814">
            <v>3002</v>
          </cell>
          <cell r="N814">
            <v>38718</v>
          </cell>
        </row>
        <row r="815">
          <cell r="A815" t="str">
            <v>18S9331051EQY</v>
          </cell>
          <cell r="B815" t="str">
            <v>SEMEDO</v>
          </cell>
          <cell r="C815" t="str">
            <v>Gervasio</v>
          </cell>
          <cell r="D815">
            <v>38718</v>
          </cell>
          <cell r="E815">
            <v>1</v>
          </cell>
          <cell r="F815" t="str">
            <v>Local</v>
          </cell>
          <cell r="G815">
            <v>40057</v>
          </cell>
          <cell r="H815" t="str">
            <v>MCF HC</v>
          </cell>
          <cell r="I815">
            <v>5</v>
          </cell>
          <cell r="J815" t="str">
            <v>U. Tours</v>
          </cell>
          <cell r="K815" t="str">
            <v>0370800U</v>
          </cell>
          <cell r="L815">
            <v>40057</v>
          </cell>
          <cell r="M815">
            <v>3013</v>
          </cell>
          <cell r="N815">
            <v>38718</v>
          </cell>
        </row>
        <row r="816">
          <cell r="A816" t="str">
            <v>18S9341601XUD</v>
          </cell>
          <cell r="B816" t="str">
            <v>HENNION</v>
          </cell>
          <cell r="C816" t="str">
            <v>Sylvie</v>
          </cell>
          <cell r="D816">
            <v>38718</v>
          </cell>
          <cell r="E816">
            <v>1</v>
          </cell>
          <cell r="F816" t="str">
            <v>Local</v>
          </cell>
          <cell r="G816">
            <v>40057</v>
          </cell>
          <cell r="H816" t="str">
            <v>PR EX1</v>
          </cell>
          <cell r="I816">
            <v>1</v>
          </cell>
          <cell r="J816" t="str">
            <v>U. Rennes-I</v>
          </cell>
          <cell r="K816" t="str">
            <v>0350936C</v>
          </cell>
          <cell r="L816">
            <v>40057</v>
          </cell>
          <cell r="M816">
            <v>3003</v>
          </cell>
          <cell r="N816">
            <v>38718</v>
          </cell>
        </row>
        <row r="817">
          <cell r="A817" t="str">
            <v>18S9342094SFN</v>
          </cell>
          <cell r="B817" t="str">
            <v>BOWEN</v>
          </cell>
          <cell r="C817" t="str">
            <v>Claire</v>
          </cell>
          <cell r="D817">
            <v>38718</v>
          </cell>
          <cell r="E817">
            <v>1</v>
          </cell>
          <cell r="F817" t="str">
            <v>Local</v>
          </cell>
          <cell r="G817">
            <v>40057</v>
          </cell>
          <cell r="H817" t="str">
            <v>MCF HC</v>
          </cell>
          <cell r="I817">
            <v>11</v>
          </cell>
          <cell r="J817" t="str">
            <v>U. Le Havre</v>
          </cell>
          <cell r="K817" t="str">
            <v>0762762P</v>
          </cell>
          <cell r="L817">
            <v>40057</v>
          </cell>
          <cell r="M817">
            <v>3013</v>
          </cell>
          <cell r="N817">
            <v>38718</v>
          </cell>
        </row>
        <row r="818">
          <cell r="A818" t="str">
            <v>18S9342385DSE</v>
          </cell>
          <cell r="B818" t="str">
            <v>LAMANDE</v>
          </cell>
          <cell r="C818" t="str">
            <v>Jeannine</v>
          </cell>
          <cell r="D818">
            <v>38718</v>
          </cell>
          <cell r="E818">
            <v>1</v>
          </cell>
          <cell r="F818" t="str">
            <v>Local</v>
          </cell>
          <cell r="G818">
            <v>40057</v>
          </cell>
          <cell r="H818" t="str">
            <v>MCF HC</v>
          </cell>
          <cell r="I818">
            <v>85</v>
          </cell>
          <cell r="J818" t="str">
            <v>U. Tours</v>
          </cell>
          <cell r="K818" t="str">
            <v>0370800U</v>
          </cell>
          <cell r="L818">
            <v>40057</v>
          </cell>
          <cell r="M818">
            <v>3013</v>
          </cell>
          <cell r="N818">
            <v>38718</v>
          </cell>
        </row>
        <row r="819">
          <cell r="A819" t="str">
            <v>18S9347777XQT</v>
          </cell>
          <cell r="B819" t="str">
            <v>HADDAD</v>
          </cell>
          <cell r="C819" t="str">
            <v>Karen</v>
          </cell>
          <cell r="D819">
            <v>38718</v>
          </cell>
          <cell r="E819">
            <v>1</v>
          </cell>
          <cell r="F819" t="str">
            <v>Local</v>
          </cell>
          <cell r="G819">
            <v>40057</v>
          </cell>
          <cell r="H819" t="str">
            <v>PR 1C</v>
          </cell>
          <cell r="I819">
            <v>10</v>
          </cell>
          <cell r="J819" t="str">
            <v>U. Paris-X</v>
          </cell>
          <cell r="K819" t="str">
            <v>0921204J</v>
          </cell>
          <cell r="L819">
            <v>40057</v>
          </cell>
          <cell r="M819">
            <v>3002</v>
          </cell>
          <cell r="N819">
            <v>38718</v>
          </cell>
        </row>
        <row r="820">
          <cell r="A820" t="str">
            <v>18S9400842OXD</v>
          </cell>
          <cell r="B820" t="str">
            <v>FOUQUEREAU</v>
          </cell>
          <cell r="C820" t="str">
            <v>Evelyne</v>
          </cell>
          <cell r="D820">
            <v>38718</v>
          </cell>
          <cell r="E820">
            <v>1</v>
          </cell>
          <cell r="F820" t="str">
            <v>Local</v>
          </cell>
          <cell r="G820">
            <v>40057</v>
          </cell>
          <cell r="H820" t="str">
            <v>PR 1C</v>
          </cell>
          <cell r="I820">
            <v>16</v>
          </cell>
          <cell r="J820" t="str">
            <v>U. Tours</v>
          </cell>
          <cell r="K820" t="str">
            <v>0370800U</v>
          </cell>
          <cell r="L820">
            <v>40057</v>
          </cell>
          <cell r="M820">
            <v>3002</v>
          </cell>
          <cell r="N820">
            <v>38718</v>
          </cell>
        </row>
        <row r="821">
          <cell r="A821" t="str">
            <v>18S9400979WEX</v>
          </cell>
          <cell r="B821" t="str">
            <v>MUNOZ SASTRE</v>
          </cell>
          <cell r="C821" t="str">
            <v>Maria Teresa</v>
          </cell>
          <cell r="D821">
            <v>38718</v>
          </cell>
          <cell r="E821">
            <v>1</v>
          </cell>
          <cell r="F821" t="str">
            <v>National</v>
          </cell>
          <cell r="G821">
            <v>40057</v>
          </cell>
          <cell r="H821" t="str">
            <v>PR 1C</v>
          </cell>
          <cell r="I821">
            <v>16</v>
          </cell>
          <cell r="J821" t="str">
            <v>U. Toulouse-II</v>
          </cell>
          <cell r="K821" t="str">
            <v>0311383K</v>
          </cell>
          <cell r="L821">
            <v>40057</v>
          </cell>
          <cell r="M821">
            <v>3002</v>
          </cell>
          <cell r="N821">
            <v>38718</v>
          </cell>
        </row>
        <row r="822">
          <cell r="A822" t="str">
            <v>18S9400994IYC</v>
          </cell>
          <cell r="B822" t="str">
            <v>SIMMAT</v>
          </cell>
          <cell r="C822" t="str">
            <v>Laurence</v>
          </cell>
          <cell r="D822">
            <v>38718</v>
          </cell>
          <cell r="E822">
            <v>1</v>
          </cell>
          <cell r="F822" t="str">
            <v>National</v>
          </cell>
          <cell r="G822">
            <v>40057</v>
          </cell>
          <cell r="H822" t="str">
            <v>MCF HC</v>
          </cell>
          <cell r="I822">
            <v>19</v>
          </cell>
          <cell r="J822" t="str">
            <v>U. Paris-V</v>
          </cell>
          <cell r="K822" t="str">
            <v>0751721N</v>
          </cell>
          <cell r="L822">
            <v>40057</v>
          </cell>
          <cell r="M822">
            <v>3013</v>
          </cell>
          <cell r="N822">
            <v>38718</v>
          </cell>
        </row>
        <row r="823">
          <cell r="A823" t="str">
            <v>18S9400999CQH</v>
          </cell>
          <cell r="B823" t="str">
            <v>MARTY</v>
          </cell>
          <cell r="C823" t="str">
            <v>Francois</v>
          </cell>
          <cell r="D823">
            <v>38718</v>
          </cell>
          <cell r="E823">
            <v>1</v>
          </cell>
          <cell r="F823" t="str">
            <v>Local</v>
          </cell>
          <cell r="G823">
            <v>40057</v>
          </cell>
          <cell r="H823" t="str">
            <v>PR EX1</v>
          </cell>
          <cell r="I823">
            <v>16</v>
          </cell>
          <cell r="J823" t="str">
            <v>U. Paris-V</v>
          </cell>
          <cell r="K823" t="str">
            <v>0751721N</v>
          </cell>
          <cell r="L823">
            <v>40057</v>
          </cell>
          <cell r="M823">
            <v>3003</v>
          </cell>
          <cell r="N823">
            <v>38718</v>
          </cell>
        </row>
        <row r="824">
          <cell r="A824" t="str">
            <v>18S9401317HVQ</v>
          </cell>
          <cell r="B824" t="str">
            <v>MAVEL</v>
          </cell>
          <cell r="C824" t="str">
            <v>Sylvie</v>
          </cell>
          <cell r="D824">
            <v>38718</v>
          </cell>
          <cell r="E824">
            <v>1</v>
          </cell>
          <cell r="F824" t="str">
            <v>National</v>
          </cell>
          <cell r="G824">
            <v>40057</v>
          </cell>
          <cell r="H824" t="str">
            <v>MCF HC</v>
          </cell>
          <cell r="I824">
            <v>86</v>
          </cell>
          <cell r="J824" t="str">
            <v>U. Tours</v>
          </cell>
          <cell r="K824" t="str">
            <v>0370800U</v>
          </cell>
          <cell r="L824">
            <v>40057</v>
          </cell>
          <cell r="M824">
            <v>3013</v>
          </cell>
          <cell r="N824">
            <v>38718</v>
          </cell>
        </row>
        <row r="825">
          <cell r="A825" t="str">
            <v>18S9401324IMW</v>
          </cell>
          <cell r="B825" t="str">
            <v>QUEMENT</v>
          </cell>
          <cell r="C825" t="str">
            <v>Christine</v>
          </cell>
          <cell r="D825">
            <v>38718</v>
          </cell>
          <cell r="E825">
            <v>1</v>
          </cell>
          <cell r="F825" t="str">
            <v>National</v>
          </cell>
          <cell r="G825">
            <v>40057</v>
          </cell>
          <cell r="H825" t="str">
            <v>MCF HC</v>
          </cell>
          <cell r="I825">
            <v>1</v>
          </cell>
          <cell r="J825" t="str">
            <v>U. Poitiers (IUT Angoul・e)</v>
          </cell>
          <cell r="K825" t="str">
            <v>0161125L</v>
          </cell>
          <cell r="L825">
            <v>40057</v>
          </cell>
          <cell r="M825">
            <v>3013</v>
          </cell>
          <cell r="N825">
            <v>38718</v>
          </cell>
        </row>
        <row r="826">
          <cell r="A826" t="str">
            <v>18S9502017YUO</v>
          </cell>
          <cell r="B826" t="str">
            <v>MICHON</v>
          </cell>
          <cell r="C826" t="str">
            <v>Helene</v>
          </cell>
          <cell r="D826">
            <v>38718</v>
          </cell>
          <cell r="E826">
            <v>1</v>
          </cell>
          <cell r="F826" t="str">
            <v>National</v>
          </cell>
          <cell r="G826">
            <v>40057</v>
          </cell>
          <cell r="H826" t="str">
            <v>MCF HC</v>
          </cell>
          <cell r="I826">
            <v>9</v>
          </cell>
          <cell r="J826" t="str">
            <v>U. Tours</v>
          </cell>
          <cell r="K826" t="str">
            <v>0370800U</v>
          </cell>
          <cell r="L826">
            <v>40057</v>
          </cell>
          <cell r="M826">
            <v>3013</v>
          </cell>
          <cell r="N826">
            <v>38718</v>
          </cell>
        </row>
        <row r="827">
          <cell r="A827" t="str">
            <v>18S9601680ELC</v>
          </cell>
          <cell r="B827" t="str">
            <v>HOFER</v>
          </cell>
          <cell r="C827" t="str">
            <v>Barbara</v>
          </cell>
          <cell r="D827">
            <v>38718</v>
          </cell>
          <cell r="E827">
            <v>1</v>
          </cell>
          <cell r="F827" t="str">
            <v>Local</v>
          </cell>
          <cell r="G827">
            <v>40057</v>
          </cell>
          <cell r="H827" t="str">
            <v>PR 1C</v>
          </cell>
          <cell r="I827">
            <v>12</v>
          </cell>
          <cell r="J827" t="str">
            <v>U. Aix-Marseille-I</v>
          </cell>
          <cell r="K827" t="str">
            <v>0131842G</v>
          </cell>
          <cell r="L827">
            <v>40057</v>
          </cell>
          <cell r="M827">
            <v>3002</v>
          </cell>
          <cell r="N827">
            <v>38718</v>
          </cell>
        </row>
        <row r="828">
          <cell r="A828" t="str">
            <v>19E9204001CFG</v>
          </cell>
          <cell r="B828" t="str">
            <v>BRAU ANTONY</v>
          </cell>
          <cell r="C828" t="str">
            <v>Stephane</v>
          </cell>
          <cell r="D828">
            <v>38718</v>
          </cell>
          <cell r="E828">
            <v>1</v>
          </cell>
          <cell r="F828" t="str">
            <v>Local</v>
          </cell>
          <cell r="G828">
            <v>40057</v>
          </cell>
          <cell r="H828" t="str">
            <v>MCF HC</v>
          </cell>
          <cell r="I828">
            <v>70</v>
          </cell>
          <cell r="J828" t="str">
            <v>U. Reims (IUFM)</v>
          </cell>
          <cell r="K828" t="str">
            <v>0511935B</v>
          </cell>
          <cell r="L828">
            <v>40057</v>
          </cell>
          <cell r="M828">
            <v>3013</v>
          </cell>
          <cell r="N828">
            <v>38718</v>
          </cell>
        </row>
        <row r="829">
          <cell r="A829" t="str">
            <v>19S9318846ZIA</v>
          </cell>
          <cell r="B829" t="str">
            <v>RASSELET</v>
          </cell>
          <cell r="C829" t="str">
            <v>Gilles</v>
          </cell>
          <cell r="D829">
            <v>38718</v>
          </cell>
          <cell r="E829">
            <v>1</v>
          </cell>
          <cell r="F829" t="str">
            <v>Local</v>
          </cell>
          <cell r="G829">
            <v>40057</v>
          </cell>
          <cell r="H829" t="str">
            <v>PR EX1</v>
          </cell>
          <cell r="I829">
            <v>5</v>
          </cell>
          <cell r="J829" t="str">
            <v>U. Reims</v>
          </cell>
          <cell r="K829" t="str">
            <v>0511296G</v>
          </cell>
          <cell r="L829">
            <v>40057</v>
          </cell>
          <cell r="M829">
            <v>3003</v>
          </cell>
          <cell r="N829">
            <v>38718</v>
          </cell>
        </row>
        <row r="830">
          <cell r="A830" t="str">
            <v>19S9320205QEV</v>
          </cell>
          <cell r="B830" t="str">
            <v>DRIEUX</v>
          </cell>
          <cell r="C830" t="str">
            <v>Jean Pierre</v>
          </cell>
          <cell r="D830">
            <v>38718</v>
          </cell>
          <cell r="E830">
            <v>1</v>
          </cell>
          <cell r="F830" t="str">
            <v>Local</v>
          </cell>
          <cell r="G830">
            <v>40057</v>
          </cell>
          <cell r="H830" t="str">
            <v>PR 1C</v>
          </cell>
          <cell r="I830">
            <v>11</v>
          </cell>
          <cell r="J830" t="str">
            <v>U. Bordeaux-I (IUT Bordeaux-I)</v>
          </cell>
          <cell r="K830" t="str">
            <v>0331494V</v>
          </cell>
          <cell r="L830">
            <v>40057</v>
          </cell>
          <cell r="M830">
            <v>3002</v>
          </cell>
          <cell r="N830">
            <v>38718</v>
          </cell>
        </row>
        <row r="831">
          <cell r="A831" t="str">
            <v>19S9320909QPR</v>
          </cell>
          <cell r="B831" t="str">
            <v>BACOT</v>
          </cell>
          <cell r="C831" t="str">
            <v>Guillaume</v>
          </cell>
          <cell r="D831">
            <v>38718</v>
          </cell>
          <cell r="E831">
            <v>1</v>
          </cell>
          <cell r="F831" t="str">
            <v>National</v>
          </cell>
          <cell r="G831">
            <v>40057</v>
          </cell>
          <cell r="H831" t="str">
            <v>PR EX1</v>
          </cell>
          <cell r="I831">
            <v>2</v>
          </cell>
          <cell r="J831" t="str">
            <v>U. Cergy-Pontoise</v>
          </cell>
          <cell r="K831" t="str">
            <v>0951793H</v>
          </cell>
          <cell r="L831">
            <v>40057</v>
          </cell>
          <cell r="M831">
            <v>3003</v>
          </cell>
          <cell r="N831">
            <v>38718</v>
          </cell>
        </row>
        <row r="832">
          <cell r="A832" t="str">
            <v>19S9322852QHS</v>
          </cell>
          <cell r="B832" t="str">
            <v>DUFER</v>
          </cell>
          <cell r="C832" t="str">
            <v>Jean</v>
          </cell>
          <cell r="D832">
            <v>38718</v>
          </cell>
          <cell r="E832">
            <v>1</v>
          </cell>
          <cell r="F832" t="str">
            <v>Local</v>
          </cell>
          <cell r="G832">
            <v>40057</v>
          </cell>
          <cell r="H832" t="str">
            <v>PR EX2</v>
          </cell>
          <cell r="I832">
            <v>87</v>
          </cell>
          <cell r="J832" t="str">
            <v>U. Reims</v>
          </cell>
          <cell r="K832" t="str">
            <v>0511296G</v>
          </cell>
          <cell r="L832">
            <v>40057</v>
          </cell>
          <cell r="M832">
            <v>3004</v>
          </cell>
          <cell r="N832">
            <v>38718</v>
          </cell>
        </row>
        <row r="833">
          <cell r="A833" t="str">
            <v>19S9324164NVZ</v>
          </cell>
          <cell r="B833" t="str">
            <v>WEISS</v>
          </cell>
          <cell r="C833" t="str">
            <v>Pierre</v>
          </cell>
          <cell r="D833">
            <v>38718</v>
          </cell>
          <cell r="E833">
            <v>1</v>
          </cell>
          <cell r="F833" t="str">
            <v>Local</v>
          </cell>
          <cell r="G833">
            <v>40057</v>
          </cell>
          <cell r="H833" t="str">
            <v>MCF HC</v>
          </cell>
          <cell r="I833">
            <v>2</v>
          </cell>
          <cell r="J833" t="str">
            <v>U. Reims</v>
          </cell>
          <cell r="K833" t="str">
            <v>0511296G</v>
          </cell>
          <cell r="L833">
            <v>40057</v>
          </cell>
          <cell r="M833">
            <v>3013</v>
          </cell>
          <cell r="N833">
            <v>38718</v>
          </cell>
        </row>
        <row r="834">
          <cell r="A834" t="str">
            <v>19S9324516LQJ</v>
          </cell>
          <cell r="B834" t="str">
            <v>CHARDIN</v>
          </cell>
          <cell r="C834" t="str">
            <v>Philippe</v>
          </cell>
          <cell r="D834">
            <v>38718</v>
          </cell>
          <cell r="E834">
            <v>1</v>
          </cell>
          <cell r="F834" t="str">
            <v>National</v>
          </cell>
          <cell r="G834">
            <v>40057</v>
          </cell>
          <cell r="H834" t="str">
            <v>PR EX1</v>
          </cell>
          <cell r="I834">
            <v>10</v>
          </cell>
          <cell r="J834" t="str">
            <v>U. Tours</v>
          </cell>
          <cell r="K834" t="str">
            <v>0370800U</v>
          </cell>
          <cell r="L834">
            <v>40057</v>
          </cell>
          <cell r="M834">
            <v>3003</v>
          </cell>
          <cell r="N834">
            <v>38718</v>
          </cell>
        </row>
        <row r="835">
          <cell r="A835" t="str">
            <v>19S9326721LZJ</v>
          </cell>
          <cell r="B835" t="str">
            <v>VISTELLE</v>
          </cell>
          <cell r="C835" t="str">
            <v>Richard</v>
          </cell>
          <cell r="D835">
            <v>38718</v>
          </cell>
          <cell r="E835">
            <v>1</v>
          </cell>
          <cell r="F835" t="str">
            <v>Local</v>
          </cell>
          <cell r="G835">
            <v>40057</v>
          </cell>
          <cell r="H835" t="str">
            <v>PR 1C</v>
          </cell>
          <cell r="I835">
            <v>86</v>
          </cell>
          <cell r="J835" t="str">
            <v>U. Reims</v>
          </cell>
          <cell r="K835" t="str">
            <v>0511296G</v>
          </cell>
          <cell r="L835">
            <v>40057</v>
          </cell>
          <cell r="M835">
            <v>3002</v>
          </cell>
          <cell r="N835">
            <v>38718</v>
          </cell>
        </row>
        <row r="836">
          <cell r="A836" t="str">
            <v>19S9330317UHN</v>
          </cell>
          <cell r="B836" t="str">
            <v>BOUDINE</v>
          </cell>
          <cell r="C836" t="str">
            <v>Joel</v>
          </cell>
          <cell r="D836">
            <v>38718</v>
          </cell>
          <cell r="E836">
            <v>1</v>
          </cell>
          <cell r="F836" t="str">
            <v>National</v>
          </cell>
          <cell r="G836">
            <v>40057</v>
          </cell>
          <cell r="H836" t="str">
            <v>MCF HC</v>
          </cell>
          <cell r="I836">
            <v>2</v>
          </cell>
          <cell r="J836" t="str">
            <v>U. Antilles-Guyane</v>
          </cell>
          <cell r="K836" t="str">
            <v>9710585J</v>
          </cell>
          <cell r="L836">
            <v>40057</v>
          </cell>
          <cell r="M836">
            <v>3013</v>
          </cell>
          <cell r="N836">
            <v>38718</v>
          </cell>
        </row>
        <row r="837">
          <cell r="A837" t="str">
            <v>19S9335223HUH</v>
          </cell>
          <cell r="B837" t="str">
            <v>VIVIEN</v>
          </cell>
          <cell r="C837" t="str">
            <v>Franck Dominiqu</v>
          </cell>
          <cell r="D837">
            <v>38718</v>
          </cell>
          <cell r="E837">
            <v>1</v>
          </cell>
          <cell r="F837" t="str">
            <v>National</v>
          </cell>
          <cell r="G837">
            <v>40057</v>
          </cell>
          <cell r="H837" t="str">
            <v>MCF HC</v>
          </cell>
          <cell r="I837">
            <v>5</v>
          </cell>
          <cell r="J837" t="str">
            <v>U. Reims</v>
          </cell>
          <cell r="K837" t="str">
            <v>0511296G</v>
          </cell>
          <cell r="L837">
            <v>40057</v>
          </cell>
          <cell r="M837">
            <v>3013</v>
          </cell>
          <cell r="N837">
            <v>38718</v>
          </cell>
        </row>
        <row r="838">
          <cell r="A838" t="str">
            <v>19S9342810AZE</v>
          </cell>
          <cell r="B838" t="str">
            <v>POTOCKI</v>
          </cell>
          <cell r="C838" t="str">
            <v>Danielle</v>
          </cell>
          <cell r="D838">
            <v>38718</v>
          </cell>
          <cell r="E838">
            <v>1</v>
          </cell>
          <cell r="F838" t="str">
            <v>Local</v>
          </cell>
          <cell r="G838">
            <v>40057</v>
          </cell>
          <cell r="H838" t="str">
            <v>PR EX1</v>
          </cell>
          <cell r="I838">
            <v>19</v>
          </cell>
          <cell r="J838" t="str">
            <v>U. Reims (IUT Reims)</v>
          </cell>
          <cell r="K838" t="str">
            <v>0511026N</v>
          </cell>
          <cell r="L838">
            <v>40057</v>
          </cell>
          <cell r="M838">
            <v>3003</v>
          </cell>
          <cell r="N838">
            <v>38718</v>
          </cell>
        </row>
        <row r="839">
          <cell r="A839" t="str">
            <v>19S9343507ORY</v>
          </cell>
          <cell r="B839" t="str">
            <v>BELMAS</v>
          </cell>
          <cell r="C839" t="str">
            <v>Elisabeth</v>
          </cell>
          <cell r="D839">
            <v>38718</v>
          </cell>
          <cell r="E839">
            <v>1</v>
          </cell>
          <cell r="F839" t="str">
            <v>Local</v>
          </cell>
          <cell r="G839">
            <v>40057</v>
          </cell>
          <cell r="H839" t="str">
            <v>PR 1C</v>
          </cell>
          <cell r="I839">
            <v>22</v>
          </cell>
          <cell r="J839" t="str">
            <v>U. Paris-XIII</v>
          </cell>
          <cell r="K839" t="str">
            <v>0931238R</v>
          </cell>
          <cell r="L839">
            <v>40057</v>
          </cell>
          <cell r="M839">
            <v>3002</v>
          </cell>
          <cell r="N839">
            <v>38718</v>
          </cell>
        </row>
        <row r="840">
          <cell r="A840" t="str">
            <v>19S9345746CFA</v>
          </cell>
          <cell r="B840" t="str">
            <v>RUPPLI</v>
          </cell>
          <cell r="C840" t="str">
            <v>Mireille</v>
          </cell>
          <cell r="D840">
            <v>38718</v>
          </cell>
          <cell r="E840">
            <v>1</v>
          </cell>
          <cell r="F840" t="str">
            <v>Local</v>
          </cell>
          <cell r="G840">
            <v>40057</v>
          </cell>
          <cell r="H840" t="str">
            <v>MCF HC</v>
          </cell>
          <cell r="I840">
            <v>7</v>
          </cell>
          <cell r="J840" t="str">
            <v>U. Reims</v>
          </cell>
          <cell r="K840" t="str">
            <v>0511296G</v>
          </cell>
          <cell r="L840">
            <v>40057</v>
          </cell>
          <cell r="M840">
            <v>3013</v>
          </cell>
          <cell r="N840">
            <v>38718</v>
          </cell>
        </row>
        <row r="841">
          <cell r="A841" t="str">
            <v>19S9346606ZNE</v>
          </cell>
          <cell r="B841" t="str">
            <v>MARTY</v>
          </cell>
          <cell r="C841" t="str">
            <v>Helene</v>
          </cell>
          <cell r="D841">
            <v>38718</v>
          </cell>
          <cell r="E841">
            <v>1</v>
          </cell>
          <cell r="F841" t="str">
            <v>Local</v>
          </cell>
          <cell r="G841">
            <v>40057</v>
          </cell>
          <cell r="H841" t="str">
            <v>MCF HC</v>
          </cell>
          <cell r="I841">
            <v>86</v>
          </cell>
          <cell r="J841" t="str">
            <v>U. Reims</v>
          </cell>
          <cell r="K841" t="str">
            <v>0511296G</v>
          </cell>
          <cell r="L841">
            <v>40057</v>
          </cell>
          <cell r="M841">
            <v>3013</v>
          </cell>
          <cell r="N841">
            <v>38718</v>
          </cell>
        </row>
        <row r="842">
          <cell r="A842" t="str">
            <v>19S9347258GDH</v>
          </cell>
          <cell r="B842" t="str">
            <v>ROSNET</v>
          </cell>
          <cell r="C842" t="str">
            <v>Elisabeth</v>
          </cell>
          <cell r="D842">
            <v>38718</v>
          </cell>
          <cell r="E842">
            <v>1</v>
          </cell>
          <cell r="F842" t="str">
            <v>National</v>
          </cell>
          <cell r="G842">
            <v>40057</v>
          </cell>
          <cell r="H842" t="str">
            <v>PR 1C</v>
          </cell>
          <cell r="I842">
            <v>74</v>
          </cell>
          <cell r="J842" t="str">
            <v>U. Reims</v>
          </cell>
          <cell r="K842" t="str">
            <v>0511296G</v>
          </cell>
          <cell r="L842">
            <v>40057</v>
          </cell>
          <cell r="M842">
            <v>3002</v>
          </cell>
          <cell r="N842">
            <v>38718</v>
          </cell>
        </row>
        <row r="843">
          <cell r="A843" t="str">
            <v>19S9347480YJQ</v>
          </cell>
          <cell r="B843" t="str">
            <v>JUBENOT</v>
          </cell>
          <cell r="C843" t="str">
            <v>Marie Noelle</v>
          </cell>
          <cell r="D843">
            <v>38718</v>
          </cell>
          <cell r="E843">
            <v>1</v>
          </cell>
          <cell r="F843" t="str">
            <v>Local</v>
          </cell>
          <cell r="G843">
            <v>40057</v>
          </cell>
          <cell r="H843" t="str">
            <v>MCF HC</v>
          </cell>
          <cell r="I843">
            <v>5</v>
          </cell>
          <cell r="J843" t="str">
            <v>U. Reims</v>
          </cell>
          <cell r="K843" t="str">
            <v>0511296G</v>
          </cell>
          <cell r="L843">
            <v>40057</v>
          </cell>
          <cell r="M843">
            <v>3013</v>
          </cell>
          <cell r="N843">
            <v>38718</v>
          </cell>
        </row>
        <row r="844">
          <cell r="A844" t="str">
            <v>19S9347544EAJ</v>
          </cell>
          <cell r="B844" t="str">
            <v>PLUMET</v>
          </cell>
          <cell r="C844" t="str">
            <v>Marie Helene</v>
          </cell>
          <cell r="D844">
            <v>38718</v>
          </cell>
          <cell r="E844">
            <v>1</v>
          </cell>
          <cell r="F844" t="str">
            <v>Local</v>
          </cell>
          <cell r="G844">
            <v>40057</v>
          </cell>
          <cell r="H844" t="str">
            <v>MCF HC</v>
          </cell>
          <cell r="I844">
            <v>16</v>
          </cell>
          <cell r="J844" t="str">
            <v>U. Paris-V</v>
          </cell>
          <cell r="K844" t="str">
            <v>0751721N</v>
          </cell>
          <cell r="L844">
            <v>40057</v>
          </cell>
          <cell r="M844">
            <v>3013</v>
          </cell>
          <cell r="N844">
            <v>38718</v>
          </cell>
        </row>
        <row r="845">
          <cell r="A845" t="str">
            <v>19S9349004KJI</v>
          </cell>
          <cell r="B845" t="str">
            <v>PONS</v>
          </cell>
          <cell r="C845" t="str">
            <v>Clotilde</v>
          </cell>
          <cell r="D845">
            <v>38718</v>
          </cell>
          <cell r="E845">
            <v>1</v>
          </cell>
          <cell r="F845" t="str">
            <v>National</v>
          </cell>
          <cell r="G845">
            <v>40057</v>
          </cell>
          <cell r="H845" t="str">
            <v>MCF HC</v>
          </cell>
          <cell r="I845">
            <v>1</v>
          </cell>
          <cell r="J845" t="str">
            <v>U. Reims</v>
          </cell>
          <cell r="K845" t="str">
            <v>0511296G</v>
          </cell>
          <cell r="L845">
            <v>40057</v>
          </cell>
          <cell r="M845">
            <v>3013</v>
          </cell>
          <cell r="N845">
            <v>38718</v>
          </cell>
        </row>
        <row r="846">
          <cell r="A846" t="str">
            <v>19S9400760KXV</v>
          </cell>
          <cell r="B846" t="str">
            <v>VIGNES</v>
          </cell>
          <cell r="C846" t="str">
            <v>Annick</v>
          </cell>
          <cell r="D846">
            <v>39479</v>
          </cell>
          <cell r="E846">
            <v>1</v>
          </cell>
          <cell r="F846" t="str">
            <v>National</v>
          </cell>
          <cell r="G846">
            <v>40057</v>
          </cell>
          <cell r="H846" t="str">
            <v>MCF HC</v>
          </cell>
          <cell r="I846">
            <v>5</v>
          </cell>
          <cell r="J846" t="str">
            <v>U. Paris-II</v>
          </cell>
          <cell r="K846" t="str">
            <v>0751718K</v>
          </cell>
          <cell r="L846">
            <v>40057</v>
          </cell>
          <cell r="M846">
            <v>3013</v>
          </cell>
          <cell r="N846">
            <v>39479</v>
          </cell>
        </row>
        <row r="847">
          <cell r="A847" t="str">
            <v>19S9401311LHV</v>
          </cell>
          <cell r="B847" t="str">
            <v>SOCKALINGUM</v>
          </cell>
          <cell r="C847" t="str">
            <v>Dhruvananda</v>
          </cell>
          <cell r="D847">
            <v>38718</v>
          </cell>
          <cell r="E847">
            <v>1</v>
          </cell>
          <cell r="F847" t="str">
            <v>National</v>
          </cell>
          <cell r="G847">
            <v>40057</v>
          </cell>
          <cell r="H847" t="str">
            <v>MCF HC</v>
          </cell>
          <cell r="I847">
            <v>85</v>
          </cell>
          <cell r="J847" t="str">
            <v>U. Reims</v>
          </cell>
          <cell r="K847" t="str">
            <v>0511296G</v>
          </cell>
          <cell r="L847">
            <v>40057</v>
          </cell>
          <cell r="M847">
            <v>3013</v>
          </cell>
          <cell r="N847">
            <v>38718</v>
          </cell>
        </row>
        <row r="848">
          <cell r="A848" t="str">
            <v>19S9800289LKV</v>
          </cell>
          <cell r="B848" t="str">
            <v>BALLESTRA</v>
          </cell>
          <cell r="C848" t="str">
            <v>Sylvie</v>
          </cell>
          <cell r="D848">
            <v>38718</v>
          </cell>
          <cell r="E848">
            <v>1</v>
          </cell>
          <cell r="F848" t="str">
            <v>National</v>
          </cell>
          <cell r="G848">
            <v>40057</v>
          </cell>
          <cell r="H848" t="str">
            <v>PR 1C</v>
          </cell>
          <cell r="I848">
            <v>10</v>
          </cell>
          <cell r="J848" t="str">
            <v>U. Nice</v>
          </cell>
          <cell r="K848" t="str">
            <v>0060931E</v>
          </cell>
          <cell r="L848">
            <v>40057</v>
          </cell>
          <cell r="M848">
            <v>3002</v>
          </cell>
          <cell r="N848">
            <v>38718</v>
          </cell>
        </row>
        <row r="849">
          <cell r="A849" t="str">
            <v>20E9202226VVT</v>
          </cell>
          <cell r="B849" t="str">
            <v>MORTIER</v>
          </cell>
          <cell r="C849" t="str">
            <v>Daniel</v>
          </cell>
          <cell r="D849">
            <v>38718</v>
          </cell>
          <cell r="E849">
            <v>1</v>
          </cell>
          <cell r="F849" t="str">
            <v>Local</v>
          </cell>
          <cell r="G849">
            <v>40057</v>
          </cell>
          <cell r="H849" t="str">
            <v>PR EX2</v>
          </cell>
          <cell r="I849">
            <v>10</v>
          </cell>
          <cell r="J849" t="str">
            <v>U. Rouen</v>
          </cell>
          <cell r="K849" t="str">
            <v>0761904G</v>
          </cell>
          <cell r="L849">
            <v>40057</v>
          </cell>
          <cell r="M849">
            <v>3004</v>
          </cell>
          <cell r="N849">
            <v>38718</v>
          </cell>
        </row>
        <row r="850">
          <cell r="A850" t="str">
            <v>20E9204856WPI</v>
          </cell>
          <cell r="B850" t="str">
            <v>CURY</v>
          </cell>
          <cell r="C850" t="str">
            <v>Francois</v>
          </cell>
          <cell r="D850">
            <v>39326</v>
          </cell>
          <cell r="E850">
            <v>1</v>
          </cell>
          <cell r="F850" t="str">
            <v>National</v>
          </cell>
          <cell r="G850">
            <v>40057</v>
          </cell>
          <cell r="H850" t="str">
            <v>PR 1C</v>
          </cell>
          <cell r="I850">
            <v>74</v>
          </cell>
          <cell r="J850" t="str">
            <v>U. Toulon</v>
          </cell>
          <cell r="K850" t="str">
            <v>0830766G</v>
          </cell>
          <cell r="L850">
            <v>40057</v>
          </cell>
          <cell r="M850">
            <v>3002</v>
          </cell>
          <cell r="N850">
            <v>39326</v>
          </cell>
        </row>
        <row r="851">
          <cell r="A851" t="str">
            <v>20E9205371ZJR</v>
          </cell>
          <cell r="B851" t="str">
            <v>BERNARD</v>
          </cell>
          <cell r="C851" t="str">
            <v>Jacques-Emmanue</v>
          </cell>
          <cell r="D851">
            <v>38718</v>
          </cell>
          <cell r="E851">
            <v>1</v>
          </cell>
          <cell r="F851" t="str">
            <v>Local</v>
          </cell>
          <cell r="G851">
            <v>40057</v>
          </cell>
          <cell r="H851" t="str">
            <v>MCF HC</v>
          </cell>
          <cell r="I851">
            <v>8</v>
          </cell>
          <cell r="J851" t="str">
            <v>U. Toulon</v>
          </cell>
          <cell r="K851" t="str">
            <v>0830766G</v>
          </cell>
          <cell r="L851">
            <v>40057</v>
          </cell>
          <cell r="M851">
            <v>3013</v>
          </cell>
          <cell r="N851">
            <v>38718</v>
          </cell>
        </row>
        <row r="852">
          <cell r="A852" t="str">
            <v>20E9205459UPU</v>
          </cell>
          <cell r="B852" t="str">
            <v>WAGNER</v>
          </cell>
          <cell r="C852" t="str">
            <v>Pierre</v>
          </cell>
          <cell r="D852">
            <v>38718</v>
          </cell>
          <cell r="E852">
            <v>1</v>
          </cell>
          <cell r="F852" t="str">
            <v>Local</v>
          </cell>
          <cell r="G852">
            <v>40057</v>
          </cell>
          <cell r="H852" t="str">
            <v>MCF HC</v>
          </cell>
          <cell r="I852">
            <v>72</v>
          </cell>
          <cell r="J852" t="str">
            <v>U. Paris-I</v>
          </cell>
          <cell r="K852" t="str">
            <v>0751717J</v>
          </cell>
          <cell r="L852">
            <v>40057</v>
          </cell>
          <cell r="M852">
            <v>3013</v>
          </cell>
          <cell r="N852">
            <v>38718</v>
          </cell>
        </row>
        <row r="853">
          <cell r="A853" t="str">
            <v>20E9205736HNV</v>
          </cell>
          <cell r="B853" t="str">
            <v>FIAT</v>
          </cell>
          <cell r="C853" t="str">
            <v>Eric</v>
          </cell>
          <cell r="D853">
            <v>38718</v>
          </cell>
          <cell r="E853">
            <v>1</v>
          </cell>
          <cell r="F853" t="str">
            <v>Local</v>
          </cell>
          <cell r="G853">
            <v>40057</v>
          </cell>
          <cell r="H853" t="str">
            <v>MCF HC</v>
          </cell>
          <cell r="I853">
            <v>17</v>
          </cell>
          <cell r="J853" t="str">
            <v>U. Marne-la-VallＦ</v>
          </cell>
          <cell r="K853" t="str">
            <v>0772502B</v>
          </cell>
          <cell r="L853">
            <v>40057</v>
          </cell>
          <cell r="M853">
            <v>3013</v>
          </cell>
          <cell r="N853">
            <v>38718</v>
          </cell>
        </row>
        <row r="854">
          <cell r="A854" t="str">
            <v>20E9212392WIL</v>
          </cell>
          <cell r="B854" t="str">
            <v>DUPEYRON</v>
          </cell>
          <cell r="C854" t="str">
            <v>Francoise</v>
          </cell>
          <cell r="D854">
            <v>38718</v>
          </cell>
          <cell r="E854">
            <v>1</v>
          </cell>
          <cell r="F854" t="str">
            <v>Local</v>
          </cell>
          <cell r="G854">
            <v>40057</v>
          </cell>
          <cell r="H854" t="str">
            <v>PR 1C</v>
          </cell>
          <cell r="I854">
            <v>11</v>
          </cell>
          <cell r="J854" t="str">
            <v>U. Paris-XII</v>
          </cell>
          <cell r="K854" t="str">
            <v>0941111X</v>
          </cell>
          <cell r="L854">
            <v>40057</v>
          </cell>
          <cell r="M854">
            <v>3002</v>
          </cell>
          <cell r="N854">
            <v>38718</v>
          </cell>
        </row>
        <row r="855">
          <cell r="A855" t="str">
            <v>20E9312257ISG</v>
          </cell>
          <cell r="B855" t="str">
            <v>SALVADORI</v>
          </cell>
          <cell r="C855" t="str">
            <v>Philippe</v>
          </cell>
          <cell r="D855">
            <v>38718</v>
          </cell>
          <cell r="E855">
            <v>1</v>
          </cell>
          <cell r="F855" t="str">
            <v>Local</v>
          </cell>
          <cell r="G855">
            <v>40057</v>
          </cell>
          <cell r="H855" t="str">
            <v>MCF HC</v>
          </cell>
          <cell r="I855">
            <v>22</v>
          </cell>
          <cell r="J855" t="str">
            <v>U. Dijon</v>
          </cell>
          <cell r="K855" t="str">
            <v>0211237F</v>
          </cell>
          <cell r="L855">
            <v>40057</v>
          </cell>
          <cell r="M855">
            <v>3013</v>
          </cell>
          <cell r="N855">
            <v>38718</v>
          </cell>
        </row>
        <row r="856">
          <cell r="A856" t="str">
            <v>20E9315252DKH</v>
          </cell>
          <cell r="B856" t="str">
            <v>BISMUTH</v>
          </cell>
          <cell r="C856" t="str">
            <v>Serge Hai</v>
          </cell>
          <cell r="D856">
            <v>38718</v>
          </cell>
          <cell r="E856">
            <v>1</v>
          </cell>
          <cell r="F856" t="str">
            <v>Local</v>
          </cell>
          <cell r="G856">
            <v>40057</v>
          </cell>
          <cell r="H856" t="str">
            <v>MCF HC</v>
          </cell>
          <cell r="I856">
            <v>18</v>
          </cell>
          <cell r="J856" t="str">
            <v>U. Amiens</v>
          </cell>
          <cell r="K856" t="str">
            <v>0801344B</v>
          </cell>
          <cell r="L856">
            <v>40057</v>
          </cell>
          <cell r="M856">
            <v>3013</v>
          </cell>
          <cell r="N856">
            <v>38718</v>
          </cell>
        </row>
        <row r="857">
          <cell r="A857" t="str">
            <v>20E9315280ELV</v>
          </cell>
          <cell r="B857" t="str">
            <v>HUSSON</v>
          </cell>
          <cell r="C857" t="str">
            <v>Isabelle</v>
          </cell>
          <cell r="D857">
            <v>38718</v>
          </cell>
          <cell r="E857">
            <v>1</v>
          </cell>
          <cell r="F857" t="str">
            <v>Local</v>
          </cell>
          <cell r="G857">
            <v>40057</v>
          </cell>
          <cell r="H857" t="str">
            <v>MCF HC</v>
          </cell>
          <cell r="I857">
            <v>9</v>
          </cell>
          <cell r="J857" t="str">
            <v>U. Amiens (IUFM)</v>
          </cell>
          <cell r="K857" t="str">
            <v>0801885P</v>
          </cell>
          <cell r="L857">
            <v>40057</v>
          </cell>
          <cell r="M857">
            <v>3013</v>
          </cell>
          <cell r="N857">
            <v>38718</v>
          </cell>
        </row>
        <row r="858">
          <cell r="A858" t="str">
            <v>20S9314401BRE</v>
          </cell>
          <cell r="B858" t="str">
            <v>KANCAL</v>
          </cell>
          <cell r="C858" t="str">
            <v>Salgur</v>
          </cell>
          <cell r="D858">
            <v>38718</v>
          </cell>
          <cell r="E858">
            <v>1</v>
          </cell>
          <cell r="F858" t="str">
            <v>Local</v>
          </cell>
          <cell r="G858">
            <v>40057</v>
          </cell>
          <cell r="H858" t="str">
            <v>MCF HC</v>
          </cell>
          <cell r="I858">
            <v>5</v>
          </cell>
          <cell r="J858" t="str">
            <v>U. Amiens</v>
          </cell>
          <cell r="K858" t="str">
            <v>0801344B</v>
          </cell>
          <cell r="L858">
            <v>40057</v>
          </cell>
          <cell r="M858">
            <v>3013</v>
          </cell>
          <cell r="N858">
            <v>38718</v>
          </cell>
        </row>
        <row r="859">
          <cell r="A859" t="str">
            <v>20S9321059IWX</v>
          </cell>
          <cell r="B859" t="str">
            <v>THIREAU</v>
          </cell>
          <cell r="C859" t="str">
            <v>Jean Louis</v>
          </cell>
          <cell r="D859">
            <v>38718</v>
          </cell>
          <cell r="E859">
            <v>1</v>
          </cell>
          <cell r="F859" t="str">
            <v>National</v>
          </cell>
          <cell r="G859">
            <v>40057</v>
          </cell>
          <cell r="H859" t="str">
            <v>PR EX2</v>
          </cell>
          <cell r="I859">
            <v>3</v>
          </cell>
          <cell r="J859" t="str">
            <v>U. Paris-I</v>
          </cell>
          <cell r="K859" t="str">
            <v>0751717J</v>
          </cell>
          <cell r="L859">
            <v>40057</v>
          </cell>
          <cell r="M859">
            <v>3004</v>
          </cell>
          <cell r="N859">
            <v>38718</v>
          </cell>
        </row>
        <row r="860">
          <cell r="A860" t="str">
            <v>20S9325568OMD</v>
          </cell>
          <cell r="B860" t="str">
            <v>CARRUTHERS</v>
          </cell>
          <cell r="C860" t="str">
            <v>Leo Martin</v>
          </cell>
          <cell r="D860">
            <v>38718</v>
          </cell>
          <cell r="E860">
            <v>1</v>
          </cell>
          <cell r="F860" t="str">
            <v>National</v>
          </cell>
          <cell r="G860">
            <v>40057</v>
          </cell>
          <cell r="H860" t="str">
            <v>PR EX1</v>
          </cell>
          <cell r="I860">
            <v>11</v>
          </cell>
          <cell r="J860" t="str">
            <v>U. Paris-IV</v>
          </cell>
          <cell r="K860" t="str">
            <v>0751720M</v>
          </cell>
          <cell r="L860">
            <v>40057</v>
          </cell>
          <cell r="M860">
            <v>3003</v>
          </cell>
          <cell r="N860">
            <v>38718</v>
          </cell>
        </row>
        <row r="861">
          <cell r="A861" t="str">
            <v>20S9326150PFO</v>
          </cell>
          <cell r="B861" t="str">
            <v>BRAZIER</v>
          </cell>
          <cell r="C861" t="str">
            <v>Michel</v>
          </cell>
          <cell r="D861">
            <v>38718</v>
          </cell>
          <cell r="E861">
            <v>1</v>
          </cell>
          <cell r="F861" t="str">
            <v>Local</v>
          </cell>
          <cell r="G861">
            <v>40057</v>
          </cell>
          <cell r="H861" t="str">
            <v>PR EX1</v>
          </cell>
          <cell r="I861">
            <v>86</v>
          </cell>
          <cell r="J861" t="str">
            <v>U. Amiens</v>
          </cell>
          <cell r="K861" t="str">
            <v>0801344B</v>
          </cell>
          <cell r="L861">
            <v>40057</v>
          </cell>
          <cell r="M861">
            <v>3003</v>
          </cell>
          <cell r="N861">
            <v>38718</v>
          </cell>
        </row>
        <row r="862">
          <cell r="A862" t="str">
            <v>20S9326560CQY</v>
          </cell>
          <cell r="B862" t="str">
            <v>MAINGUENEAU</v>
          </cell>
          <cell r="C862" t="str">
            <v>Dominique</v>
          </cell>
          <cell r="D862">
            <v>38718</v>
          </cell>
          <cell r="E862">
            <v>1</v>
          </cell>
          <cell r="F862" t="str">
            <v>National</v>
          </cell>
          <cell r="G862">
            <v>40057</v>
          </cell>
          <cell r="H862" t="str">
            <v>PR EX1</v>
          </cell>
          <cell r="I862">
            <v>7</v>
          </cell>
          <cell r="J862" t="str">
            <v>U. Paris-XII</v>
          </cell>
          <cell r="K862" t="str">
            <v>0941111X</v>
          </cell>
          <cell r="L862">
            <v>40057</v>
          </cell>
          <cell r="M862">
            <v>3003</v>
          </cell>
          <cell r="N862">
            <v>38718</v>
          </cell>
        </row>
        <row r="863">
          <cell r="A863" t="str">
            <v>20S9344773MRG</v>
          </cell>
          <cell r="B863" t="str">
            <v>VAPPEREAU</v>
          </cell>
          <cell r="C863" t="str">
            <v>Ghislaine</v>
          </cell>
          <cell r="D863">
            <v>38718</v>
          </cell>
          <cell r="E863">
            <v>1</v>
          </cell>
          <cell r="F863" t="str">
            <v>National</v>
          </cell>
          <cell r="G863">
            <v>40057</v>
          </cell>
          <cell r="H863" t="str">
            <v>MCF HC</v>
          </cell>
          <cell r="I863">
            <v>18</v>
          </cell>
          <cell r="J863" t="str">
            <v>U. Amiens</v>
          </cell>
          <cell r="K863" t="str">
            <v>0801344B</v>
          </cell>
          <cell r="L863">
            <v>40057</v>
          </cell>
          <cell r="M863">
            <v>3013</v>
          </cell>
          <cell r="N863">
            <v>38718</v>
          </cell>
        </row>
        <row r="864">
          <cell r="A864" t="str">
            <v>20S9346342SML</v>
          </cell>
          <cell r="B864" t="str">
            <v>GAZIER</v>
          </cell>
          <cell r="C864" t="str">
            <v>Anne</v>
          </cell>
          <cell r="D864">
            <v>38718</v>
          </cell>
          <cell r="E864">
            <v>1</v>
          </cell>
          <cell r="F864" t="str">
            <v>National</v>
          </cell>
          <cell r="G864">
            <v>40057</v>
          </cell>
          <cell r="H864" t="str">
            <v>MCF HC</v>
          </cell>
          <cell r="I864">
            <v>2</v>
          </cell>
          <cell r="J864" t="str">
            <v>U. Paris-X</v>
          </cell>
          <cell r="K864" t="str">
            <v>0921204J</v>
          </cell>
          <cell r="L864">
            <v>40057</v>
          </cell>
          <cell r="M864">
            <v>3013</v>
          </cell>
          <cell r="N864">
            <v>38718</v>
          </cell>
        </row>
        <row r="865">
          <cell r="A865" t="str">
            <v>20S9348702ZKZ</v>
          </cell>
          <cell r="B865" t="str">
            <v>ALAVOINE</v>
          </cell>
          <cell r="C865" t="str">
            <v>Bernard</v>
          </cell>
          <cell r="D865">
            <v>38718</v>
          </cell>
          <cell r="E865">
            <v>1</v>
          </cell>
          <cell r="F865" t="str">
            <v>Local</v>
          </cell>
          <cell r="G865">
            <v>40057</v>
          </cell>
          <cell r="H865" t="str">
            <v>MCF HC</v>
          </cell>
          <cell r="I865">
            <v>9</v>
          </cell>
          <cell r="J865" t="str">
            <v>U. Amiens (IUT Amiens)</v>
          </cell>
          <cell r="K865" t="str">
            <v>0801265R</v>
          </cell>
          <cell r="L865">
            <v>40057</v>
          </cell>
          <cell r="M865">
            <v>3013</v>
          </cell>
          <cell r="N865">
            <v>38718</v>
          </cell>
        </row>
        <row r="866">
          <cell r="A866" t="str">
            <v>20S9503110FXG</v>
          </cell>
          <cell r="B866" t="str">
            <v>MENUDIER</v>
          </cell>
          <cell r="C866" t="str">
            <v>Alain</v>
          </cell>
          <cell r="D866">
            <v>38718</v>
          </cell>
          <cell r="E866">
            <v>1</v>
          </cell>
          <cell r="F866" t="str">
            <v>Local</v>
          </cell>
          <cell r="G866">
            <v>40057</v>
          </cell>
          <cell r="H866" t="str">
            <v>MCF HC</v>
          </cell>
          <cell r="I866">
            <v>86</v>
          </cell>
          <cell r="J866" t="str">
            <v>U. Limoges</v>
          </cell>
          <cell r="K866" t="str">
            <v>0870669E</v>
          </cell>
          <cell r="L866">
            <v>40057</v>
          </cell>
          <cell r="M866">
            <v>3013</v>
          </cell>
          <cell r="N866">
            <v>38718</v>
          </cell>
        </row>
        <row r="867">
          <cell r="A867" t="str">
            <v>20S9504037YVL</v>
          </cell>
          <cell r="B867" t="str">
            <v>HEURLEY</v>
          </cell>
          <cell r="C867" t="str">
            <v>Laurent</v>
          </cell>
          <cell r="D867">
            <v>38718</v>
          </cell>
          <cell r="E867">
            <v>1</v>
          </cell>
          <cell r="F867" t="str">
            <v>Local</v>
          </cell>
          <cell r="G867">
            <v>40057</v>
          </cell>
          <cell r="H867" t="str">
            <v>MCF HC</v>
          </cell>
          <cell r="I867">
            <v>16</v>
          </cell>
          <cell r="J867" t="str">
            <v>U. Amiens</v>
          </cell>
          <cell r="K867" t="str">
            <v>0801344B</v>
          </cell>
          <cell r="L867">
            <v>40057</v>
          </cell>
          <cell r="M867">
            <v>3013</v>
          </cell>
          <cell r="N867">
            <v>38718</v>
          </cell>
        </row>
        <row r="868">
          <cell r="A868" t="str">
            <v>20S9603617LSE</v>
          </cell>
          <cell r="B868" t="str">
            <v>TAMBS-LYCHE</v>
          </cell>
          <cell r="C868" t="str">
            <v>Harald</v>
          </cell>
          <cell r="D868">
            <v>38718</v>
          </cell>
          <cell r="E868">
            <v>1</v>
          </cell>
          <cell r="F868" t="str">
            <v>National</v>
          </cell>
          <cell r="G868">
            <v>40057</v>
          </cell>
          <cell r="H868" t="str">
            <v>PR 1C</v>
          </cell>
          <cell r="I868">
            <v>20</v>
          </cell>
          <cell r="J868" t="str">
            <v>U. Amiens</v>
          </cell>
          <cell r="K868" t="str">
            <v>0801344B</v>
          </cell>
          <cell r="L868">
            <v>40057</v>
          </cell>
          <cell r="M868">
            <v>3002</v>
          </cell>
          <cell r="N868">
            <v>38718</v>
          </cell>
        </row>
        <row r="869">
          <cell r="A869" t="str">
            <v>21E9202601EPV</v>
          </cell>
          <cell r="B869" t="str">
            <v>DAUMAS</v>
          </cell>
          <cell r="C869" t="str">
            <v>Jean-Claude</v>
          </cell>
          <cell r="D869">
            <v>38718</v>
          </cell>
          <cell r="E869">
            <v>1</v>
          </cell>
          <cell r="F869" t="str">
            <v>Local</v>
          </cell>
          <cell r="G869">
            <v>40057</v>
          </cell>
          <cell r="H869" t="str">
            <v>PR EX1</v>
          </cell>
          <cell r="I869">
            <v>22</v>
          </cell>
          <cell r="J869" t="str">
            <v>U. Besan㎜n</v>
          </cell>
          <cell r="K869" t="str">
            <v>0251215K</v>
          </cell>
          <cell r="L869">
            <v>40057</v>
          </cell>
          <cell r="M869">
            <v>3003</v>
          </cell>
          <cell r="N869">
            <v>38718</v>
          </cell>
        </row>
        <row r="870">
          <cell r="A870" t="str">
            <v>21E9202673BKF</v>
          </cell>
          <cell r="B870" t="str">
            <v>STECK</v>
          </cell>
          <cell r="C870" t="str">
            <v>Benjamin</v>
          </cell>
          <cell r="D870">
            <v>38718</v>
          </cell>
          <cell r="E870">
            <v>1</v>
          </cell>
          <cell r="F870" t="str">
            <v>Local</v>
          </cell>
          <cell r="G870">
            <v>40057</v>
          </cell>
          <cell r="H870" t="str">
            <v>PR EX1</v>
          </cell>
          <cell r="I870">
            <v>23</v>
          </cell>
          <cell r="J870" t="str">
            <v>U. Le Havre</v>
          </cell>
          <cell r="K870" t="str">
            <v>0762762P</v>
          </cell>
          <cell r="L870">
            <v>40057</v>
          </cell>
          <cell r="M870">
            <v>3003</v>
          </cell>
          <cell r="N870">
            <v>38718</v>
          </cell>
        </row>
        <row r="871">
          <cell r="A871" t="str">
            <v>21E9203562GEM</v>
          </cell>
          <cell r="B871" t="str">
            <v>SOLER</v>
          </cell>
          <cell r="C871" t="str">
            <v>Emmanuel</v>
          </cell>
          <cell r="D871">
            <v>38718</v>
          </cell>
          <cell r="E871">
            <v>1</v>
          </cell>
          <cell r="F871" t="str">
            <v>National</v>
          </cell>
          <cell r="G871">
            <v>40057</v>
          </cell>
          <cell r="H871" t="str">
            <v>MCF HC</v>
          </cell>
          <cell r="I871">
            <v>21</v>
          </cell>
          <cell r="J871" t="str">
            <v>U. Rouen</v>
          </cell>
          <cell r="K871" t="str">
            <v>0761904G</v>
          </cell>
          <cell r="L871">
            <v>40057</v>
          </cell>
          <cell r="M871">
            <v>3013</v>
          </cell>
          <cell r="N871">
            <v>38718</v>
          </cell>
        </row>
        <row r="872">
          <cell r="A872" t="str">
            <v>21E9204745ATX</v>
          </cell>
          <cell r="B872" t="str">
            <v>DURRENMATT</v>
          </cell>
          <cell r="C872" t="str">
            <v>Jacques</v>
          </cell>
          <cell r="D872">
            <v>38718</v>
          </cell>
          <cell r="E872">
            <v>1</v>
          </cell>
          <cell r="F872" t="str">
            <v>National</v>
          </cell>
          <cell r="G872">
            <v>40057</v>
          </cell>
          <cell r="H872" t="str">
            <v>PR 1C</v>
          </cell>
          <cell r="I872">
            <v>9</v>
          </cell>
          <cell r="J872" t="str">
            <v>U. Toulouse-II</v>
          </cell>
          <cell r="K872" t="str">
            <v>0311383K</v>
          </cell>
          <cell r="L872">
            <v>40057</v>
          </cell>
          <cell r="M872">
            <v>3002</v>
          </cell>
          <cell r="N872">
            <v>38718</v>
          </cell>
        </row>
        <row r="873">
          <cell r="A873" t="str">
            <v>21E9216222BCJ</v>
          </cell>
          <cell r="B873" t="str">
            <v>DEBAT</v>
          </cell>
          <cell r="C873" t="str">
            <v>Michele</v>
          </cell>
          <cell r="D873">
            <v>38718</v>
          </cell>
          <cell r="E873">
            <v>1</v>
          </cell>
          <cell r="F873" t="str">
            <v>National</v>
          </cell>
          <cell r="G873">
            <v>40057</v>
          </cell>
          <cell r="H873" t="str">
            <v>MCF HC</v>
          </cell>
          <cell r="I873">
            <v>18</v>
          </cell>
          <cell r="J873" t="str">
            <v>U. Paris-VIII</v>
          </cell>
          <cell r="K873" t="str">
            <v>0931827F</v>
          </cell>
          <cell r="L873">
            <v>40057</v>
          </cell>
          <cell r="M873">
            <v>3013</v>
          </cell>
          <cell r="N873">
            <v>38718</v>
          </cell>
        </row>
        <row r="874">
          <cell r="A874" t="str">
            <v>21E9319200KGT</v>
          </cell>
          <cell r="B874" t="str">
            <v>QUIVY</v>
          </cell>
          <cell r="C874" t="str">
            <v>Mireille</v>
          </cell>
          <cell r="D874">
            <v>38718</v>
          </cell>
          <cell r="E874">
            <v>1</v>
          </cell>
          <cell r="F874" t="str">
            <v>National</v>
          </cell>
          <cell r="G874">
            <v>40057</v>
          </cell>
          <cell r="H874" t="str">
            <v>MCF HC</v>
          </cell>
          <cell r="I874">
            <v>11</v>
          </cell>
          <cell r="J874" t="str">
            <v>U. Rouen</v>
          </cell>
          <cell r="K874" t="str">
            <v>0761904G</v>
          </cell>
          <cell r="L874">
            <v>40057</v>
          </cell>
          <cell r="M874">
            <v>3013</v>
          </cell>
          <cell r="N874">
            <v>38718</v>
          </cell>
        </row>
        <row r="875">
          <cell r="A875" t="str">
            <v>21G9301174TRT</v>
          </cell>
          <cell r="B875" t="str">
            <v>LARGY</v>
          </cell>
          <cell r="C875" t="str">
            <v>Pierre</v>
          </cell>
          <cell r="D875">
            <v>38718</v>
          </cell>
          <cell r="E875">
            <v>1</v>
          </cell>
          <cell r="F875" t="str">
            <v>Spécifique</v>
          </cell>
          <cell r="G875">
            <v>40057</v>
          </cell>
          <cell r="H875" t="str">
            <v>PR 1C</v>
          </cell>
          <cell r="I875">
            <v>16</v>
          </cell>
          <cell r="J875" t="str">
            <v>U. Toulouse-II</v>
          </cell>
          <cell r="K875" t="str">
            <v>0311383K</v>
          </cell>
          <cell r="L875">
            <v>40057</v>
          </cell>
          <cell r="M875">
            <v>3002</v>
          </cell>
          <cell r="N875">
            <v>38718</v>
          </cell>
        </row>
        <row r="876">
          <cell r="A876" t="str">
            <v>21S0113602FTK</v>
          </cell>
          <cell r="B876" t="str">
            <v>DRIS</v>
          </cell>
          <cell r="C876" t="str">
            <v>Orgueilla Nassi</v>
          </cell>
          <cell r="D876">
            <v>38718</v>
          </cell>
          <cell r="E876">
            <v>1</v>
          </cell>
          <cell r="F876" t="str">
            <v>National</v>
          </cell>
          <cell r="G876">
            <v>40057</v>
          </cell>
          <cell r="H876" t="str">
            <v>MCF HC</v>
          </cell>
          <cell r="I876">
            <v>19</v>
          </cell>
          <cell r="J876" t="str">
            <v>U. Rouen</v>
          </cell>
          <cell r="K876" t="str">
            <v>0761904G</v>
          </cell>
          <cell r="L876">
            <v>40057</v>
          </cell>
          <cell r="M876">
            <v>3013</v>
          </cell>
          <cell r="N876">
            <v>38718</v>
          </cell>
        </row>
        <row r="877">
          <cell r="A877" t="str">
            <v>21S9320436PNC</v>
          </cell>
          <cell r="B877" t="str">
            <v>CAPET</v>
          </cell>
          <cell r="C877" t="str">
            <v>Antoine</v>
          </cell>
          <cell r="D877">
            <v>38718</v>
          </cell>
          <cell r="E877">
            <v>1</v>
          </cell>
          <cell r="F877" t="str">
            <v>National</v>
          </cell>
          <cell r="G877">
            <v>40057</v>
          </cell>
          <cell r="H877" t="str">
            <v>PR EX1</v>
          </cell>
          <cell r="I877">
            <v>11</v>
          </cell>
          <cell r="J877" t="str">
            <v>U. Rouen</v>
          </cell>
          <cell r="K877" t="str">
            <v>0761904G</v>
          </cell>
          <cell r="L877">
            <v>40057</v>
          </cell>
          <cell r="M877">
            <v>3003</v>
          </cell>
          <cell r="N877">
            <v>38718</v>
          </cell>
        </row>
        <row r="878">
          <cell r="A878" t="str">
            <v>21S9325000NLT</v>
          </cell>
          <cell r="B878" t="str">
            <v>CAITUCOLI</v>
          </cell>
          <cell r="C878" t="str">
            <v>Claude</v>
          </cell>
          <cell r="D878">
            <v>38718</v>
          </cell>
          <cell r="E878">
            <v>1</v>
          </cell>
          <cell r="F878" t="str">
            <v>National</v>
          </cell>
          <cell r="G878">
            <v>40057</v>
          </cell>
          <cell r="H878" t="str">
            <v>PR 1C</v>
          </cell>
          <cell r="I878">
            <v>7</v>
          </cell>
          <cell r="J878" t="str">
            <v>U. Rouen</v>
          </cell>
          <cell r="K878" t="str">
            <v>0761904G</v>
          </cell>
          <cell r="L878">
            <v>40057</v>
          </cell>
          <cell r="M878">
            <v>3002</v>
          </cell>
          <cell r="N878">
            <v>38718</v>
          </cell>
        </row>
        <row r="879">
          <cell r="A879" t="str">
            <v>21S9328125XGO</v>
          </cell>
          <cell r="B879" t="str">
            <v>LUCIANI</v>
          </cell>
          <cell r="C879" t="str">
            <v>Jean</v>
          </cell>
          <cell r="D879">
            <v>38718</v>
          </cell>
          <cell r="E879">
            <v>1</v>
          </cell>
          <cell r="F879" t="str">
            <v>Local</v>
          </cell>
          <cell r="G879">
            <v>40057</v>
          </cell>
          <cell r="H879" t="str">
            <v>MCF HC</v>
          </cell>
          <cell r="I879">
            <v>5</v>
          </cell>
          <cell r="J879" t="str">
            <v>U. Paris-XI</v>
          </cell>
          <cell r="K879" t="str">
            <v>0911101C</v>
          </cell>
          <cell r="L879">
            <v>40057</v>
          </cell>
          <cell r="M879">
            <v>3013</v>
          </cell>
          <cell r="N879">
            <v>38718</v>
          </cell>
        </row>
        <row r="880">
          <cell r="A880" t="str">
            <v>21S9342648VSF</v>
          </cell>
          <cell r="B880" t="str">
            <v>DANSET</v>
          </cell>
          <cell r="C880" t="str">
            <v>Dorothee</v>
          </cell>
          <cell r="D880">
            <v>38749</v>
          </cell>
          <cell r="E880">
            <v>1</v>
          </cell>
          <cell r="F880" t="str">
            <v>National</v>
          </cell>
          <cell r="G880">
            <v>40057</v>
          </cell>
          <cell r="H880" t="str">
            <v>PR 1C</v>
          </cell>
          <cell r="I880">
            <v>5</v>
          </cell>
          <cell r="J880" t="str">
            <v>U. Paris-XII</v>
          </cell>
          <cell r="K880" t="str">
            <v>0941111X</v>
          </cell>
          <cell r="L880">
            <v>40057</v>
          </cell>
          <cell r="M880">
            <v>3002</v>
          </cell>
          <cell r="N880">
            <v>38749</v>
          </cell>
        </row>
        <row r="881">
          <cell r="A881" t="str">
            <v>21S9345535ETK</v>
          </cell>
          <cell r="B881" t="str">
            <v>LARRIBAU</v>
          </cell>
          <cell r="C881" t="str">
            <v>Virginie</v>
          </cell>
          <cell r="D881">
            <v>38718</v>
          </cell>
          <cell r="E881">
            <v>1</v>
          </cell>
          <cell r="F881" t="str">
            <v>Local</v>
          </cell>
          <cell r="G881">
            <v>40057</v>
          </cell>
          <cell r="H881" t="str">
            <v>PR EX1</v>
          </cell>
          <cell r="I881">
            <v>1</v>
          </cell>
          <cell r="J881" t="str">
            <v>U. Pau</v>
          </cell>
          <cell r="K881" t="str">
            <v>0640251A</v>
          </cell>
          <cell r="L881">
            <v>40057</v>
          </cell>
          <cell r="M881">
            <v>3003</v>
          </cell>
          <cell r="N881">
            <v>38718</v>
          </cell>
        </row>
        <row r="882">
          <cell r="A882" t="str">
            <v>21S9345679WNM</v>
          </cell>
          <cell r="B882" t="str">
            <v>DUTERTE</v>
          </cell>
          <cell r="C882" t="str">
            <v>Dominique</v>
          </cell>
          <cell r="D882">
            <v>38718</v>
          </cell>
          <cell r="E882">
            <v>1</v>
          </cell>
          <cell r="F882" t="str">
            <v>National</v>
          </cell>
          <cell r="G882">
            <v>40057</v>
          </cell>
          <cell r="H882" t="str">
            <v>MCF HC</v>
          </cell>
          <cell r="I882">
            <v>86</v>
          </cell>
          <cell r="J882" t="str">
            <v>U. Rouen</v>
          </cell>
          <cell r="K882" t="str">
            <v>0761904G</v>
          </cell>
          <cell r="L882">
            <v>40057</v>
          </cell>
          <cell r="M882">
            <v>3013</v>
          </cell>
          <cell r="N882">
            <v>38718</v>
          </cell>
        </row>
        <row r="883">
          <cell r="A883" t="str">
            <v>21S9346005MPS</v>
          </cell>
          <cell r="B883" t="str">
            <v>BEHAR</v>
          </cell>
          <cell r="C883" t="str">
            <v>Martine</v>
          </cell>
          <cell r="D883">
            <v>38718</v>
          </cell>
          <cell r="E883">
            <v>1</v>
          </cell>
          <cell r="F883" t="str">
            <v>National</v>
          </cell>
          <cell r="G883">
            <v>40057</v>
          </cell>
          <cell r="H883" t="str">
            <v>PR EX1</v>
          </cell>
          <cell r="I883">
            <v>1</v>
          </cell>
          <cell r="J883" t="str">
            <v>U. Paris-V</v>
          </cell>
          <cell r="K883" t="str">
            <v>0751721N</v>
          </cell>
          <cell r="L883">
            <v>40057</v>
          </cell>
          <cell r="M883">
            <v>3003</v>
          </cell>
          <cell r="N883">
            <v>38718</v>
          </cell>
        </row>
        <row r="884">
          <cell r="A884" t="str">
            <v>21S9348111TRD</v>
          </cell>
          <cell r="B884" t="str">
            <v>CAMUS</v>
          </cell>
          <cell r="C884" t="str">
            <v>Odile</v>
          </cell>
          <cell r="D884">
            <v>38718</v>
          </cell>
          <cell r="E884">
            <v>1</v>
          </cell>
          <cell r="F884" t="str">
            <v>National</v>
          </cell>
          <cell r="G884">
            <v>40057</v>
          </cell>
          <cell r="H884" t="str">
            <v>MCF HC</v>
          </cell>
          <cell r="I884">
            <v>16</v>
          </cell>
          <cell r="J884" t="str">
            <v>U. Rouen</v>
          </cell>
          <cell r="K884" t="str">
            <v>0761904G</v>
          </cell>
          <cell r="L884">
            <v>40057</v>
          </cell>
          <cell r="M884">
            <v>3013</v>
          </cell>
          <cell r="N884">
            <v>38718</v>
          </cell>
        </row>
        <row r="885">
          <cell r="A885" t="str">
            <v>21S9400945VNK</v>
          </cell>
          <cell r="B885" t="str">
            <v>WOLF</v>
          </cell>
          <cell r="C885" t="str">
            <v>Mareike</v>
          </cell>
          <cell r="D885">
            <v>38718</v>
          </cell>
          <cell r="E885">
            <v>1</v>
          </cell>
          <cell r="F885" t="str">
            <v>National</v>
          </cell>
          <cell r="G885">
            <v>40057</v>
          </cell>
          <cell r="H885" t="str">
            <v>PR 1C</v>
          </cell>
          <cell r="I885">
            <v>16</v>
          </cell>
          <cell r="J885" t="str">
            <v>U. Paris-VII</v>
          </cell>
          <cell r="K885" t="str">
            <v>0751723R</v>
          </cell>
          <cell r="L885">
            <v>40057</v>
          </cell>
          <cell r="M885">
            <v>3002</v>
          </cell>
          <cell r="N885">
            <v>38718</v>
          </cell>
        </row>
        <row r="886">
          <cell r="A886" t="str">
            <v>21S9401476ESQ</v>
          </cell>
          <cell r="B886" t="str">
            <v>MAYOUKOU</v>
          </cell>
          <cell r="C886" t="str">
            <v>Celestin</v>
          </cell>
          <cell r="D886">
            <v>38718</v>
          </cell>
          <cell r="E886">
            <v>1</v>
          </cell>
          <cell r="F886" t="str">
            <v>Local</v>
          </cell>
          <cell r="G886">
            <v>40057</v>
          </cell>
          <cell r="H886" t="str">
            <v>MCF HC</v>
          </cell>
          <cell r="I886">
            <v>5</v>
          </cell>
          <cell r="J886" t="str">
            <v>U. Rouen (IUT Rouen)</v>
          </cell>
          <cell r="K886" t="str">
            <v>0760170X</v>
          </cell>
          <cell r="L886">
            <v>40057</v>
          </cell>
          <cell r="M886">
            <v>3013</v>
          </cell>
          <cell r="N886">
            <v>38718</v>
          </cell>
        </row>
        <row r="887">
          <cell r="A887" t="str">
            <v>21S9402515PCW</v>
          </cell>
          <cell r="B887" t="str">
            <v>BOISTEL</v>
          </cell>
          <cell r="C887" t="str">
            <v>Philippe</v>
          </cell>
          <cell r="D887">
            <v>38718</v>
          </cell>
          <cell r="E887">
            <v>1</v>
          </cell>
          <cell r="F887" t="str">
            <v>National</v>
          </cell>
          <cell r="G887">
            <v>40057</v>
          </cell>
          <cell r="H887" t="str">
            <v>MCF HC</v>
          </cell>
          <cell r="I887">
            <v>6</v>
          </cell>
          <cell r="J887" t="str">
            <v>U. Rouen</v>
          </cell>
          <cell r="K887" t="str">
            <v>0761904G</v>
          </cell>
          <cell r="L887">
            <v>40057</v>
          </cell>
          <cell r="M887">
            <v>3013</v>
          </cell>
          <cell r="N887">
            <v>38718</v>
          </cell>
        </row>
        <row r="888">
          <cell r="A888" t="str">
            <v>21S9405524ZMS</v>
          </cell>
          <cell r="B888" t="str">
            <v>BOURCIER</v>
          </cell>
          <cell r="C888" t="str">
            <v>Alban</v>
          </cell>
          <cell r="D888">
            <v>38718</v>
          </cell>
          <cell r="E888">
            <v>1</v>
          </cell>
          <cell r="F888" t="str">
            <v>Local</v>
          </cell>
          <cell r="G888">
            <v>40057</v>
          </cell>
          <cell r="H888" t="str">
            <v>MCF HC</v>
          </cell>
          <cell r="I888">
            <v>23</v>
          </cell>
          <cell r="J888" t="str">
            <v>U. Le Havre</v>
          </cell>
          <cell r="K888" t="str">
            <v>0762762P</v>
          </cell>
          <cell r="L888">
            <v>40057</v>
          </cell>
          <cell r="M888">
            <v>3013</v>
          </cell>
          <cell r="N888">
            <v>38718</v>
          </cell>
        </row>
        <row r="889">
          <cell r="A889" t="str">
            <v>21S9502904QYG</v>
          </cell>
          <cell r="B889" t="str">
            <v>SAINT-MARTIN</v>
          </cell>
          <cell r="C889" t="str">
            <v>Olivier</v>
          </cell>
          <cell r="D889">
            <v>38718</v>
          </cell>
          <cell r="E889">
            <v>1</v>
          </cell>
          <cell r="F889" t="str">
            <v>Local</v>
          </cell>
          <cell r="G889">
            <v>40057</v>
          </cell>
          <cell r="H889" t="str">
            <v>MCF HC</v>
          </cell>
          <cell r="I889">
            <v>5</v>
          </cell>
          <cell r="J889" t="str">
            <v>U. Rouen</v>
          </cell>
          <cell r="K889" t="str">
            <v>0761904G</v>
          </cell>
          <cell r="L889">
            <v>40057</v>
          </cell>
          <cell r="M889">
            <v>3013</v>
          </cell>
          <cell r="N889">
            <v>38718</v>
          </cell>
        </row>
        <row r="890">
          <cell r="A890" t="str">
            <v>21S9800118TSJ</v>
          </cell>
          <cell r="B890" t="str">
            <v>BARZMAN</v>
          </cell>
          <cell r="C890" t="str">
            <v>John</v>
          </cell>
          <cell r="D890">
            <v>38718</v>
          </cell>
          <cell r="E890">
            <v>1</v>
          </cell>
          <cell r="F890" t="str">
            <v>Local</v>
          </cell>
          <cell r="G890">
            <v>40057</v>
          </cell>
          <cell r="H890" t="str">
            <v>PR 1C</v>
          </cell>
          <cell r="I890">
            <v>22</v>
          </cell>
          <cell r="J890" t="str">
            <v>U. Le Havre</v>
          </cell>
          <cell r="K890" t="str">
            <v>0762762P</v>
          </cell>
          <cell r="L890">
            <v>40057</v>
          </cell>
          <cell r="M890">
            <v>3002</v>
          </cell>
          <cell r="N890">
            <v>38718</v>
          </cell>
        </row>
        <row r="891">
          <cell r="A891" t="str">
            <v>21S9800297STI</v>
          </cell>
          <cell r="B891" t="str">
            <v>ZAPPELLA</v>
          </cell>
          <cell r="C891" t="str">
            <v>Jeannine</v>
          </cell>
          <cell r="D891">
            <v>38718</v>
          </cell>
          <cell r="E891">
            <v>1</v>
          </cell>
          <cell r="F891" t="str">
            <v>Local</v>
          </cell>
          <cell r="G891">
            <v>40057</v>
          </cell>
          <cell r="H891" t="str">
            <v>PR EX1</v>
          </cell>
          <cell r="I891">
            <v>7</v>
          </cell>
          <cell r="J891" t="str">
            <v>U. Amiens</v>
          </cell>
          <cell r="K891" t="str">
            <v>0801344B</v>
          </cell>
          <cell r="L891">
            <v>40057</v>
          </cell>
          <cell r="M891">
            <v>3003</v>
          </cell>
          <cell r="N891">
            <v>38718</v>
          </cell>
        </row>
        <row r="892">
          <cell r="A892" t="str">
            <v>21S9802288SJF</v>
          </cell>
          <cell r="B892" t="str">
            <v>RIEBER</v>
          </cell>
          <cell r="C892" t="str">
            <v>Arsene</v>
          </cell>
          <cell r="D892">
            <v>38718</v>
          </cell>
          <cell r="E892">
            <v>1</v>
          </cell>
          <cell r="F892" t="str">
            <v>National</v>
          </cell>
          <cell r="G892">
            <v>40057</v>
          </cell>
          <cell r="H892" t="str">
            <v>MCF HC</v>
          </cell>
          <cell r="I892">
            <v>5</v>
          </cell>
          <cell r="J892" t="str">
            <v>U. Rouen</v>
          </cell>
          <cell r="K892" t="str">
            <v>0761904G</v>
          </cell>
          <cell r="L892">
            <v>40057</v>
          </cell>
          <cell r="M892">
            <v>3013</v>
          </cell>
          <cell r="N892">
            <v>38718</v>
          </cell>
        </row>
        <row r="893">
          <cell r="A893" t="str">
            <v>21S9905609HIO</v>
          </cell>
          <cell r="B893" t="str">
            <v>NOUACEUR</v>
          </cell>
          <cell r="C893" t="str">
            <v>Zeineddine</v>
          </cell>
          <cell r="D893">
            <v>38718</v>
          </cell>
          <cell r="E893">
            <v>1</v>
          </cell>
          <cell r="F893" t="str">
            <v>Local</v>
          </cell>
          <cell r="G893">
            <v>40057</v>
          </cell>
          <cell r="H893" t="str">
            <v>MCF HC</v>
          </cell>
          <cell r="I893">
            <v>23</v>
          </cell>
          <cell r="J893" t="str">
            <v>U. Rouen</v>
          </cell>
          <cell r="K893" t="str">
            <v>0761904G</v>
          </cell>
          <cell r="L893">
            <v>40057</v>
          </cell>
          <cell r="M893">
            <v>3013</v>
          </cell>
          <cell r="N893">
            <v>38718</v>
          </cell>
        </row>
        <row r="894">
          <cell r="A894" t="str">
            <v>22E9201187JSS</v>
          </cell>
          <cell r="B894" t="str">
            <v>D'HOLLANDER</v>
          </cell>
          <cell r="C894" t="str">
            <v>Paul</v>
          </cell>
          <cell r="D894">
            <v>38718</v>
          </cell>
          <cell r="E894">
            <v>1</v>
          </cell>
          <cell r="F894" t="str">
            <v>Local</v>
          </cell>
          <cell r="G894">
            <v>40057</v>
          </cell>
          <cell r="H894" t="str">
            <v>PR 1C</v>
          </cell>
          <cell r="I894">
            <v>22</v>
          </cell>
          <cell r="J894" t="str">
            <v>U. Limoges</v>
          </cell>
          <cell r="K894" t="str">
            <v>0870669E</v>
          </cell>
          <cell r="L894">
            <v>40057</v>
          </cell>
          <cell r="M894">
            <v>3002</v>
          </cell>
          <cell r="N894">
            <v>38718</v>
          </cell>
        </row>
        <row r="895">
          <cell r="A895" t="str">
            <v>22S9324228UIV</v>
          </cell>
          <cell r="B895" t="str">
            <v>DREYFUSS</v>
          </cell>
          <cell r="C895" t="str">
            <v>Gilles</v>
          </cell>
          <cell r="D895">
            <v>38718</v>
          </cell>
          <cell r="E895">
            <v>1</v>
          </cell>
          <cell r="F895" t="str">
            <v>National</v>
          </cell>
          <cell r="G895">
            <v>40057</v>
          </cell>
          <cell r="H895" t="str">
            <v>PR EX1</v>
          </cell>
          <cell r="I895">
            <v>87</v>
          </cell>
          <cell r="J895" t="str">
            <v>U. Limoges</v>
          </cell>
          <cell r="K895" t="str">
            <v>0870669E</v>
          </cell>
          <cell r="L895">
            <v>40057</v>
          </cell>
          <cell r="M895">
            <v>3003</v>
          </cell>
          <cell r="N895">
            <v>38718</v>
          </cell>
        </row>
        <row r="896">
          <cell r="A896" t="str">
            <v>22S9325602OMD</v>
          </cell>
          <cell r="B896" t="str">
            <v>CARON</v>
          </cell>
          <cell r="C896" t="str">
            <v>Philippe</v>
          </cell>
          <cell r="D896">
            <v>38718</v>
          </cell>
          <cell r="E896">
            <v>1</v>
          </cell>
          <cell r="F896" t="str">
            <v>National</v>
          </cell>
          <cell r="G896">
            <v>40057</v>
          </cell>
          <cell r="H896" t="str">
            <v>PR EX1</v>
          </cell>
          <cell r="I896">
            <v>9</v>
          </cell>
          <cell r="J896" t="str">
            <v>U. Poitiers</v>
          </cell>
          <cell r="K896" t="str">
            <v>0860856N</v>
          </cell>
          <cell r="L896">
            <v>40057</v>
          </cell>
          <cell r="M896">
            <v>3003</v>
          </cell>
          <cell r="N896">
            <v>38718</v>
          </cell>
        </row>
        <row r="897">
          <cell r="A897" t="str">
            <v>22S9326758DRI</v>
          </cell>
          <cell r="B897" t="str">
            <v>MARGUENAUD</v>
          </cell>
          <cell r="C897" t="str">
            <v>Jean Pierre</v>
          </cell>
          <cell r="D897">
            <v>38718</v>
          </cell>
          <cell r="E897">
            <v>1</v>
          </cell>
          <cell r="F897" t="str">
            <v>National</v>
          </cell>
          <cell r="G897">
            <v>40057</v>
          </cell>
          <cell r="H897" t="str">
            <v>PR EX1</v>
          </cell>
          <cell r="I897">
            <v>1</v>
          </cell>
          <cell r="J897" t="str">
            <v>U. Limoges</v>
          </cell>
          <cell r="K897" t="str">
            <v>0870669E</v>
          </cell>
          <cell r="L897">
            <v>40057</v>
          </cell>
          <cell r="M897">
            <v>3003</v>
          </cell>
          <cell r="N897">
            <v>38718</v>
          </cell>
        </row>
        <row r="898">
          <cell r="A898" t="str">
            <v>22S9327145JSE</v>
          </cell>
          <cell r="B898" t="str">
            <v>RAMOS IZQUIERDO</v>
          </cell>
          <cell r="C898" t="str">
            <v>Eduardo</v>
          </cell>
          <cell r="D898">
            <v>39692</v>
          </cell>
          <cell r="E898">
            <v>1</v>
          </cell>
          <cell r="F898" t="str">
            <v>National</v>
          </cell>
          <cell r="G898">
            <v>40057</v>
          </cell>
          <cell r="H898" t="str">
            <v>PR 1C</v>
          </cell>
          <cell r="I898">
            <v>14</v>
          </cell>
          <cell r="J898" t="str">
            <v>U. Paris-IV</v>
          </cell>
          <cell r="K898" t="str">
            <v>0751720M</v>
          </cell>
          <cell r="L898">
            <v>41153</v>
          </cell>
          <cell r="M898">
            <v>3002</v>
          </cell>
          <cell r="N898">
            <v>39692</v>
          </cell>
        </row>
        <row r="899">
          <cell r="A899" t="str">
            <v>22S9331331NYY</v>
          </cell>
          <cell r="B899" t="str">
            <v>ALLEE</v>
          </cell>
          <cell r="C899" t="str">
            <v>Philippe Gui</v>
          </cell>
          <cell r="D899">
            <v>38718</v>
          </cell>
          <cell r="E899">
            <v>1</v>
          </cell>
          <cell r="F899" t="str">
            <v>Local</v>
          </cell>
          <cell r="G899">
            <v>40057</v>
          </cell>
          <cell r="H899" t="str">
            <v>PR 1C</v>
          </cell>
          <cell r="I899">
            <v>23</v>
          </cell>
          <cell r="J899" t="str">
            <v>U. Limoges</v>
          </cell>
          <cell r="K899" t="str">
            <v>0870669E</v>
          </cell>
          <cell r="L899">
            <v>40057</v>
          </cell>
          <cell r="M899">
            <v>3002</v>
          </cell>
          <cell r="N899">
            <v>38749</v>
          </cell>
        </row>
        <row r="900">
          <cell r="A900" t="str">
            <v>22S9335264FMD</v>
          </cell>
          <cell r="B900" t="str">
            <v>TARAZI</v>
          </cell>
          <cell r="C900" t="str">
            <v>Amine</v>
          </cell>
          <cell r="D900">
            <v>38718</v>
          </cell>
          <cell r="E900">
            <v>1</v>
          </cell>
          <cell r="F900" t="str">
            <v>Local</v>
          </cell>
          <cell r="G900">
            <v>40057</v>
          </cell>
          <cell r="H900" t="str">
            <v>PR EX1</v>
          </cell>
          <cell r="I900">
            <v>5</v>
          </cell>
          <cell r="J900" t="str">
            <v>U. Limoges</v>
          </cell>
          <cell r="K900" t="str">
            <v>0870669E</v>
          </cell>
          <cell r="L900">
            <v>40057</v>
          </cell>
          <cell r="M900">
            <v>3003</v>
          </cell>
          <cell r="N900">
            <v>38718</v>
          </cell>
        </row>
        <row r="901">
          <cell r="A901" t="str">
            <v>22S9344774REU</v>
          </cell>
          <cell r="B901" t="str">
            <v>ANDRE</v>
          </cell>
          <cell r="C901" t="str">
            <v>Marie Francoise</v>
          </cell>
          <cell r="D901">
            <v>38718</v>
          </cell>
          <cell r="E901">
            <v>1</v>
          </cell>
          <cell r="F901" t="str">
            <v>National</v>
          </cell>
          <cell r="G901">
            <v>40057</v>
          </cell>
          <cell r="H901" t="str">
            <v>PR EX1</v>
          </cell>
          <cell r="I901">
            <v>23</v>
          </cell>
          <cell r="J901" t="str">
            <v>U. Clermont-Ferrand-II</v>
          </cell>
          <cell r="K901" t="str">
            <v>0631525R</v>
          </cell>
          <cell r="L901">
            <v>40057</v>
          </cell>
          <cell r="M901">
            <v>3003</v>
          </cell>
          <cell r="N901">
            <v>38718</v>
          </cell>
        </row>
        <row r="902">
          <cell r="A902" t="str">
            <v>22S9348134GRL</v>
          </cell>
          <cell r="B902" t="str">
            <v>PAULIAT</v>
          </cell>
          <cell r="C902" t="str">
            <v>Helene</v>
          </cell>
          <cell r="D902">
            <v>38718</v>
          </cell>
          <cell r="E902">
            <v>1</v>
          </cell>
          <cell r="F902" t="str">
            <v>National</v>
          </cell>
          <cell r="G902">
            <v>40057</v>
          </cell>
          <cell r="H902" t="str">
            <v>PR EX1</v>
          </cell>
          <cell r="I902">
            <v>2</v>
          </cell>
          <cell r="J902" t="str">
            <v>U. Limoges</v>
          </cell>
          <cell r="K902" t="str">
            <v>0870669E</v>
          </cell>
          <cell r="L902">
            <v>40057</v>
          </cell>
          <cell r="M902">
            <v>3003</v>
          </cell>
          <cell r="N902">
            <v>38718</v>
          </cell>
        </row>
        <row r="903">
          <cell r="A903" t="str">
            <v>22S9601820TSJ</v>
          </cell>
          <cell r="B903" t="str">
            <v>BARNETO</v>
          </cell>
          <cell r="C903" t="str">
            <v>Pascal</v>
          </cell>
          <cell r="D903">
            <v>39692</v>
          </cell>
          <cell r="E903">
            <v>1</v>
          </cell>
          <cell r="F903" t="str">
            <v>Local</v>
          </cell>
          <cell r="G903">
            <v>40057</v>
          </cell>
          <cell r="H903" t="str">
            <v>PR 1C</v>
          </cell>
          <cell r="I903">
            <v>6</v>
          </cell>
          <cell r="J903" t="str">
            <v>U. Poitiers</v>
          </cell>
          <cell r="K903" t="str">
            <v>0860856N</v>
          </cell>
          <cell r="L903">
            <v>40057</v>
          </cell>
          <cell r="M903">
            <v>3002</v>
          </cell>
          <cell r="N903">
            <v>39692</v>
          </cell>
        </row>
        <row r="904">
          <cell r="A904" t="str">
            <v>22S9603545NLY</v>
          </cell>
          <cell r="B904" t="str">
            <v>TRECANT</v>
          </cell>
          <cell r="C904" t="str">
            <v>Marylene</v>
          </cell>
          <cell r="D904">
            <v>38718</v>
          </cell>
          <cell r="E904">
            <v>1</v>
          </cell>
          <cell r="F904" t="str">
            <v>National</v>
          </cell>
          <cell r="G904">
            <v>40057</v>
          </cell>
          <cell r="H904" t="str">
            <v>MCF HC</v>
          </cell>
          <cell r="I904">
            <v>85</v>
          </cell>
          <cell r="J904" t="str">
            <v>U. Limoges</v>
          </cell>
          <cell r="K904" t="str">
            <v>0870669E</v>
          </cell>
          <cell r="L904">
            <v>40057</v>
          </cell>
          <cell r="M904">
            <v>3013</v>
          </cell>
          <cell r="N904">
            <v>38718</v>
          </cell>
        </row>
        <row r="905">
          <cell r="A905" t="str">
            <v>23E9204353FCW</v>
          </cell>
          <cell r="B905" t="str">
            <v>GAY</v>
          </cell>
          <cell r="C905" t="str">
            <v>Jean-Christophe</v>
          </cell>
          <cell r="D905">
            <v>38961</v>
          </cell>
          <cell r="E905">
            <v>1</v>
          </cell>
          <cell r="F905" t="str">
            <v>National</v>
          </cell>
          <cell r="G905">
            <v>40057</v>
          </cell>
          <cell r="H905" t="str">
            <v>PR 1C</v>
          </cell>
          <cell r="I905">
            <v>23</v>
          </cell>
          <cell r="J905" t="str">
            <v>U. Nice</v>
          </cell>
          <cell r="K905" t="str">
            <v>0060931E</v>
          </cell>
          <cell r="L905">
            <v>40057</v>
          </cell>
          <cell r="M905">
            <v>3002</v>
          </cell>
          <cell r="N905">
            <v>38961</v>
          </cell>
        </row>
        <row r="906">
          <cell r="A906" t="str">
            <v>23E9209303JUJ</v>
          </cell>
          <cell r="B906" t="str">
            <v>BOMEL</v>
          </cell>
          <cell r="C906" t="str">
            <v>Beatrice</v>
          </cell>
          <cell r="D906">
            <v>38718</v>
          </cell>
          <cell r="E906">
            <v>1</v>
          </cell>
          <cell r="F906" t="str">
            <v>Local</v>
          </cell>
          <cell r="G906">
            <v>40057</v>
          </cell>
          <cell r="H906" t="str">
            <v>MCF HC</v>
          </cell>
          <cell r="I906">
            <v>9</v>
          </cell>
          <cell r="J906" t="str">
            <v>U. Nice (IUFM)</v>
          </cell>
          <cell r="K906" t="str">
            <v>0061758D</v>
          </cell>
          <cell r="L906">
            <v>40057</v>
          </cell>
          <cell r="M906">
            <v>3013</v>
          </cell>
          <cell r="N906">
            <v>38718</v>
          </cell>
        </row>
        <row r="907">
          <cell r="A907" t="str">
            <v>23S9320287NFF</v>
          </cell>
          <cell r="B907" t="str">
            <v>ASSO</v>
          </cell>
          <cell r="C907" t="str">
            <v>Bernard</v>
          </cell>
          <cell r="D907">
            <v>38718</v>
          </cell>
          <cell r="E907">
            <v>1</v>
          </cell>
          <cell r="F907" t="str">
            <v>Local</v>
          </cell>
          <cell r="G907">
            <v>40057</v>
          </cell>
          <cell r="H907" t="str">
            <v>PR EX1</v>
          </cell>
          <cell r="I907">
            <v>2</v>
          </cell>
          <cell r="J907" t="str">
            <v>U. Nice</v>
          </cell>
          <cell r="K907" t="str">
            <v>0060931E</v>
          </cell>
          <cell r="L907">
            <v>40057</v>
          </cell>
          <cell r="M907">
            <v>3003</v>
          </cell>
          <cell r="N907">
            <v>38718</v>
          </cell>
        </row>
        <row r="908">
          <cell r="A908" t="str">
            <v>23S9322260WLM</v>
          </cell>
          <cell r="B908" t="str">
            <v>LABORDE</v>
          </cell>
          <cell r="C908" t="str">
            <v>Jean Pierre</v>
          </cell>
          <cell r="D908">
            <v>38718</v>
          </cell>
          <cell r="E908">
            <v>1</v>
          </cell>
          <cell r="F908" t="str">
            <v>Local</v>
          </cell>
          <cell r="G908">
            <v>40057</v>
          </cell>
          <cell r="H908" t="str">
            <v>PR EX1</v>
          </cell>
          <cell r="I908">
            <v>23</v>
          </cell>
          <cell r="J908" t="str">
            <v>U. Nice</v>
          </cell>
          <cell r="K908" t="str">
            <v>0060931E</v>
          </cell>
          <cell r="L908">
            <v>40057</v>
          </cell>
          <cell r="M908">
            <v>3003</v>
          </cell>
          <cell r="N908">
            <v>38718</v>
          </cell>
        </row>
        <row r="909">
          <cell r="A909" t="str">
            <v>23S9322834FBY</v>
          </cell>
          <cell r="B909" t="str">
            <v>SOLINS</v>
          </cell>
          <cell r="C909" t="str">
            <v>Bernard</v>
          </cell>
          <cell r="D909">
            <v>38718</v>
          </cell>
          <cell r="E909">
            <v>1</v>
          </cell>
          <cell r="F909" t="str">
            <v>Local</v>
          </cell>
          <cell r="G909">
            <v>40057</v>
          </cell>
          <cell r="H909" t="str">
            <v>MCF HC</v>
          </cell>
          <cell r="I909">
            <v>5</v>
          </cell>
          <cell r="J909" t="str">
            <v>U. Toulon</v>
          </cell>
          <cell r="K909" t="str">
            <v>0830766G</v>
          </cell>
          <cell r="L909">
            <v>40057</v>
          </cell>
          <cell r="M909">
            <v>3013</v>
          </cell>
          <cell r="N909">
            <v>38718</v>
          </cell>
        </row>
        <row r="910">
          <cell r="A910" t="str">
            <v>23S9327672ZWT</v>
          </cell>
          <cell r="B910" t="str">
            <v>OLIVERO</v>
          </cell>
          <cell r="C910" t="str">
            <v>Bernard</v>
          </cell>
          <cell r="D910">
            <v>38718</v>
          </cell>
          <cell r="E910">
            <v>1</v>
          </cell>
          <cell r="F910" t="str">
            <v>Local</v>
          </cell>
          <cell r="G910">
            <v>40057</v>
          </cell>
          <cell r="H910" t="str">
            <v>PR 1C</v>
          </cell>
          <cell r="I910">
            <v>6</v>
          </cell>
          <cell r="J910" t="str">
            <v>U. Nice</v>
          </cell>
          <cell r="K910" t="str">
            <v>0060931E</v>
          </cell>
          <cell r="L910">
            <v>40057</v>
          </cell>
          <cell r="M910">
            <v>3002</v>
          </cell>
          <cell r="N910">
            <v>38718</v>
          </cell>
        </row>
        <row r="911">
          <cell r="A911" t="str">
            <v>23S9328467TNM</v>
          </cell>
          <cell r="B911" t="str">
            <v>GAZANO</v>
          </cell>
          <cell r="C911" t="str">
            <v>Antoine</v>
          </cell>
          <cell r="D911">
            <v>38718</v>
          </cell>
          <cell r="E911">
            <v>1</v>
          </cell>
          <cell r="F911" t="str">
            <v>Local</v>
          </cell>
          <cell r="G911">
            <v>40057</v>
          </cell>
          <cell r="H911" t="str">
            <v>MCF HC</v>
          </cell>
          <cell r="I911">
            <v>2</v>
          </cell>
          <cell r="J911" t="str">
            <v>U. Nice</v>
          </cell>
          <cell r="K911" t="str">
            <v>0060931E</v>
          </cell>
          <cell r="L911">
            <v>40057</v>
          </cell>
          <cell r="M911">
            <v>3013</v>
          </cell>
          <cell r="N911">
            <v>38718</v>
          </cell>
        </row>
        <row r="912">
          <cell r="A912" t="str">
            <v>23S9330325TGM</v>
          </cell>
          <cell r="B912" t="str">
            <v>ANTHONY</v>
          </cell>
          <cell r="C912" t="str">
            <v>Edward</v>
          </cell>
          <cell r="D912">
            <v>40057</v>
          </cell>
          <cell r="E912">
            <v>1</v>
          </cell>
          <cell r="F912" t="str">
            <v>Local</v>
          </cell>
          <cell r="G912">
            <v>40057</v>
          </cell>
          <cell r="H912" t="str">
            <v>PR EX2</v>
          </cell>
          <cell r="I912">
            <v>23</v>
          </cell>
          <cell r="J912" t="str">
            <v>U. Aix-Marseille-I</v>
          </cell>
          <cell r="K912" t="str">
            <v>0131842G</v>
          </cell>
          <cell r="L912">
            <v>40057</v>
          </cell>
          <cell r="M912">
            <v>3004</v>
          </cell>
          <cell r="N912">
            <v>40057</v>
          </cell>
        </row>
        <row r="913">
          <cell r="A913" t="str">
            <v>23S9335181MBD</v>
          </cell>
          <cell r="B913" t="str">
            <v>APRAHAMIAN</v>
          </cell>
          <cell r="C913" t="str">
            <v>Frederic</v>
          </cell>
          <cell r="D913">
            <v>38718</v>
          </cell>
          <cell r="E913">
            <v>1</v>
          </cell>
          <cell r="F913" t="str">
            <v>National</v>
          </cell>
          <cell r="G913">
            <v>40057</v>
          </cell>
          <cell r="H913" t="str">
            <v>MCF HC</v>
          </cell>
          <cell r="I913">
            <v>5</v>
          </cell>
          <cell r="J913" t="str">
            <v>U. Toulon</v>
          </cell>
          <cell r="K913" t="str">
            <v>0830766G</v>
          </cell>
          <cell r="L913">
            <v>40057</v>
          </cell>
          <cell r="M913">
            <v>3013</v>
          </cell>
          <cell r="N913">
            <v>38718</v>
          </cell>
        </row>
        <row r="914">
          <cell r="A914" t="str">
            <v>23S9344043STO</v>
          </cell>
          <cell r="B914" t="str">
            <v>DE NECHAUD DE FERAL</v>
          </cell>
          <cell r="C914" t="str">
            <v>Carole</v>
          </cell>
          <cell r="D914">
            <v>38718</v>
          </cell>
          <cell r="E914">
            <v>1</v>
          </cell>
          <cell r="F914" t="str">
            <v>National</v>
          </cell>
          <cell r="G914">
            <v>40057</v>
          </cell>
          <cell r="H914" t="str">
            <v>MCF HC</v>
          </cell>
          <cell r="I914">
            <v>7</v>
          </cell>
          <cell r="J914" t="str">
            <v>U. Nice</v>
          </cell>
          <cell r="K914" t="str">
            <v>0060931E</v>
          </cell>
          <cell r="L914">
            <v>40057</v>
          </cell>
          <cell r="M914">
            <v>3013</v>
          </cell>
          <cell r="N914">
            <v>38718</v>
          </cell>
        </row>
        <row r="915">
          <cell r="A915" t="str">
            <v>23S9349184VCQ</v>
          </cell>
          <cell r="B915" t="str">
            <v>EL MADJERI</v>
          </cell>
          <cell r="C915" t="str">
            <v>Djamila</v>
          </cell>
          <cell r="D915">
            <v>38718</v>
          </cell>
          <cell r="E915">
            <v>1</v>
          </cell>
          <cell r="F915" t="str">
            <v>Local</v>
          </cell>
          <cell r="G915">
            <v>40057</v>
          </cell>
          <cell r="H915" t="str">
            <v>MCF HC</v>
          </cell>
          <cell r="I915">
            <v>6</v>
          </cell>
          <cell r="J915" t="str">
            <v>U. Nice</v>
          </cell>
          <cell r="K915" t="str">
            <v>0060931E</v>
          </cell>
          <cell r="L915">
            <v>40057</v>
          </cell>
          <cell r="M915">
            <v>3013</v>
          </cell>
          <cell r="N915">
            <v>38718</v>
          </cell>
        </row>
        <row r="916">
          <cell r="A916" t="str">
            <v>23S9602745HZM</v>
          </cell>
          <cell r="B916" t="str">
            <v>MERCIER</v>
          </cell>
          <cell r="C916" t="str">
            <v>Arnaud</v>
          </cell>
          <cell r="D916">
            <v>38718</v>
          </cell>
          <cell r="E916">
            <v>1</v>
          </cell>
          <cell r="F916" t="str">
            <v>Local</v>
          </cell>
          <cell r="G916">
            <v>40057</v>
          </cell>
          <cell r="H916" t="str">
            <v>PR 1C</v>
          </cell>
          <cell r="I916">
            <v>71</v>
          </cell>
          <cell r="J916" t="str">
            <v>U. Metz</v>
          </cell>
          <cell r="K916" t="str">
            <v>0572081C</v>
          </cell>
          <cell r="L916">
            <v>40057</v>
          </cell>
          <cell r="M916">
            <v>3002</v>
          </cell>
          <cell r="N916">
            <v>38718</v>
          </cell>
        </row>
        <row r="917">
          <cell r="A917" t="str">
            <v>23S9701536EDL</v>
          </cell>
          <cell r="B917" t="str">
            <v>BAISSET</v>
          </cell>
          <cell r="C917" t="str">
            <v>Didier</v>
          </cell>
          <cell r="D917">
            <v>38718</v>
          </cell>
          <cell r="E917">
            <v>1</v>
          </cell>
          <cell r="F917" t="str">
            <v>National</v>
          </cell>
          <cell r="G917">
            <v>40057</v>
          </cell>
          <cell r="H917" t="str">
            <v>MCF HC</v>
          </cell>
          <cell r="I917">
            <v>3</v>
          </cell>
          <cell r="J917" t="str">
            <v>U. Perpignan</v>
          </cell>
          <cell r="K917" t="str">
            <v>0660437S</v>
          </cell>
          <cell r="L917">
            <v>40057</v>
          </cell>
          <cell r="M917">
            <v>3013</v>
          </cell>
          <cell r="N917">
            <v>38718</v>
          </cell>
        </row>
        <row r="918">
          <cell r="A918" t="str">
            <v>23S9800272RZF</v>
          </cell>
          <cell r="B918" t="str">
            <v>SAGAERT</v>
          </cell>
          <cell r="C918" t="str">
            <v>Martine</v>
          </cell>
          <cell r="D918">
            <v>39114</v>
          </cell>
          <cell r="E918">
            <v>1</v>
          </cell>
          <cell r="F918" t="str">
            <v>National</v>
          </cell>
          <cell r="G918">
            <v>40057</v>
          </cell>
          <cell r="H918" t="str">
            <v>PR 1C</v>
          </cell>
          <cell r="I918">
            <v>9</v>
          </cell>
          <cell r="J918" t="str">
            <v>U. Toulon</v>
          </cell>
          <cell r="K918" t="str">
            <v>0830766G</v>
          </cell>
          <cell r="L918">
            <v>40057</v>
          </cell>
          <cell r="M918">
            <v>3002</v>
          </cell>
          <cell r="N918">
            <v>39114</v>
          </cell>
        </row>
        <row r="919">
          <cell r="A919" t="str">
            <v>23S9800323BGZ</v>
          </cell>
          <cell r="B919" t="str">
            <v>CHASTAGNER</v>
          </cell>
          <cell r="C919" t="str">
            <v>Claude</v>
          </cell>
          <cell r="D919">
            <v>38718</v>
          </cell>
          <cell r="E919">
            <v>1</v>
          </cell>
          <cell r="F919" t="str">
            <v>National</v>
          </cell>
          <cell r="G919">
            <v>40057</v>
          </cell>
          <cell r="H919" t="str">
            <v>PR 1C</v>
          </cell>
          <cell r="I919">
            <v>11</v>
          </cell>
          <cell r="J919" t="str">
            <v>U. Montpellier-III</v>
          </cell>
          <cell r="K919" t="str">
            <v>0341089Z</v>
          </cell>
          <cell r="L919">
            <v>40057</v>
          </cell>
          <cell r="M919">
            <v>3002</v>
          </cell>
          <cell r="N919">
            <v>38718</v>
          </cell>
        </row>
        <row r="920">
          <cell r="A920" t="str">
            <v>23S9904045CNE</v>
          </cell>
          <cell r="B920" t="str">
            <v>PARDINI</v>
          </cell>
          <cell r="C920" t="str">
            <v>Jean-Jacques</v>
          </cell>
          <cell r="D920">
            <v>38718</v>
          </cell>
          <cell r="E920">
            <v>1</v>
          </cell>
          <cell r="F920" t="str">
            <v>Local</v>
          </cell>
          <cell r="G920">
            <v>40057</v>
          </cell>
          <cell r="H920" t="str">
            <v>PR 1C</v>
          </cell>
          <cell r="I920">
            <v>2</v>
          </cell>
          <cell r="J920" t="str">
            <v>U. Toulon</v>
          </cell>
          <cell r="K920" t="str">
            <v>0830766G</v>
          </cell>
          <cell r="L920">
            <v>40057</v>
          </cell>
          <cell r="M920">
            <v>3002</v>
          </cell>
          <cell r="N920">
            <v>38718</v>
          </cell>
        </row>
        <row r="921">
          <cell r="A921" t="str">
            <v>23S9904047XQC</v>
          </cell>
          <cell r="B921" t="str">
            <v>BUGADA</v>
          </cell>
          <cell r="C921" t="str">
            <v>Alexis</v>
          </cell>
          <cell r="D921">
            <v>38718</v>
          </cell>
          <cell r="E921">
            <v>1</v>
          </cell>
          <cell r="F921" t="str">
            <v>Local</v>
          </cell>
          <cell r="G921">
            <v>40057</v>
          </cell>
          <cell r="H921" t="str">
            <v>PR 1C</v>
          </cell>
          <cell r="I921">
            <v>1</v>
          </cell>
          <cell r="J921" t="str">
            <v>U. Aix-Marseille-III</v>
          </cell>
          <cell r="K921" t="str">
            <v>0132364Z</v>
          </cell>
          <cell r="L921">
            <v>40057</v>
          </cell>
          <cell r="M921">
            <v>3002</v>
          </cell>
          <cell r="N921">
            <v>38718</v>
          </cell>
        </row>
        <row r="922">
          <cell r="A922" t="str">
            <v>24E9203432ESW</v>
          </cell>
          <cell r="B922" t="str">
            <v>SAND</v>
          </cell>
          <cell r="C922" t="str">
            <v>Alain</v>
          </cell>
          <cell r="D922">
            <v>38718</v>
          </cell>
          <cell r="E922">
            <v>1</v>
          </cell>
          <cell r="F922" t="str">
            <v>National</v>
          </cell>
          <cell r="G922">
            <v>40057</v>
          </cell>
          <cell r="H922" t="str">
            <v>PR 1C</v>
          </cell>
          <cell r="I922">
            <v>5</v>
          </cell>
          <cell r="J922" t="str">
            <v>U. Lyon-II</v>
          </cell>
          <cell r="K922" t="str">
            <v>0691775E</v>
          </cell>
          <cell r="L922">
            <v>40057</v>
          </cell>
          <cell r="M922">
            <v>3002</v>
          </cell>
          <cell r="N922">
            <v>38718</v>
          </cell>
        </row>
        <row r="923">
          <cell r="A923" t="str">
            <v>24E9205450SIF</v>
          </cell>
          <cell r="B923" t="str">
            <v>GRATALOUP</v>
          </cell>
          <cell r="C923" t="str">
            <v>Christian</v>
          </cell>
          <cell r="D923">
            <v>38718</v>
          </cell>
          <cell r="E923">
            <v>1</v>
          </cell>
          <cell r="F923" t="str">
            <v>National</v>
          </cell>
          <cell r="G923">
            <v>40057</v>
          </cell>
          <cell r="H923" t="str">
            <v>PR EX1</v>
          </cell>
          <cell r="I923">
            <v>23</v>
          </cell>
          <cell r="J923" t="str">
            <v>U. Paris-VII</v>
          </cell>
          <cell r="K923" t="str">
            <v>0751723R</v>
          </cell>
          <cell r="L923">
            <v>40057</v>
          </cell>
          <cell r="M923">
            <v>3003</v>
          </cell>
          <cell r="N923">
            <v>38718</v>
          </cell>
        </row>
        <row r="924">
          <cell r="A924" t="str">
            <v>24E9205938UWP</v>
          </cell>
          <cell r="B924" t="str">
            <v>BERTHO</v>
          </cell>
          <cell r="C924" t="str">
            <v>Alain</v>
          </cell>
          <cell r="D924">
            <v>38718</v>
          </cell>
          <cell r="E924">
            <v>1</v>
          </cell>
          <cell r="F924" t="str">
            <v>National</v>
          </cell>
          <cell r="G924">
            <v>40057</v>
          </cell>
          <cell r="H924" t="str">
            <v>PR 1C</v>
          </cell>
          <cell r="I924">
            <v>20</v>
          </cell>
          <cell r="J924" t="str">
            <v>U. Paris-VIII</v>
          </cell>
          <cell r="K924" t="str">
            <v>0931827F</v>
          </cell>
          <cell r="L924">
            <v>41153</v>
          </cell>
          <cell r="M924">
            <v>3002</v>
          </cell>
          <cell r="N924">
            <v>38718</v>
          </cell>
        </row>
        <row r="925">
          <cell r="A925" t="str">
            <v>24E9206960CBZ</v>
          </cell>
          <cell r="B925" t="str">
            <v>PINHAS</v>
          </cell>
          <cell r="C925" t="str">
            <v>Luc</v>
          </cell>
          <cell r="D925">
            <v>38718</v>
          </cell>
          <cell r="E925">
            <v>1</v>
          </cell>
          <cell r="F925" t="str">
            <v>Local</v>
          </cell>
          <cell r="G925">
            <v>40057</v>
          </cell>
          <cell r="H925" t="str">
            <v>MCF HC</v>
          </cell>
          <cell r="I925">
            <v>71</v>
          </cell>
          <cell r="J925" t="str">
            <v>U. Paris-XIII</v>
          </cell>
          <cell r="K925" t="str">
            <v>0931238R</v>
          </cell>
          <cell r="L925">
            <v>40057</v>
          </cell>
          <cell r="M925">
            <v>3013</v>
          </cell>
          <cell r="N925">
            <v>38718</v>
          </cell>
        </row>
        <row r="926">
          <cell r="A926" t="str">
            <v>24E9207697GXR</v>
          </cell>
          <cell r="B926" t="str">
            <v>FAGOT</v>
          </cell>
          <cell r="C926" t="str">
            <v>Pascal</v>
          </cell>
          <cell r="D926">
            <v>38718</v>
          </cell>
          <cell r="E926">
            <v>1</v>
          </cell>
          <cell r="F926" t="str">
            <v>National</v>
          </cell>
          <cell r="G926">
            <v>40057</v>
          </cell>
          <cell r="H926" t="str">
            <v>MCF HC</v>
          </cell>
          <cell r="I926">
            <v>12</v>
          </cell>
          <cell r="J926" t="str">
            <v>U. Reims</v>
          </cell>
          <cell r="K926" t="str">
            <v>0511296G</v>
          </cell>
          <cell r="L926">
            <v>40057</v>
          </cell>
          <cell r="M926">
            <v>3013</v>
          </cell>
          <cell r="N926">
            <v>38718</v>
          </cell>
        </row>
        <row r="927">
          <cell r="A927" t="str">
            <v>24E9207871BYA</v>
          </cell>
          <cell r="B927" t="str">
            <v>BARTOLI</v>
          </cell>
          <cell r="C927" t="str">
            <v>Jean-Pierre</v>
          </cell>
          <cell r="D927">
            <v>38718</v>
          </cell>
          <cell r="E927">
            <v>1</v>
          </cell>
          <cell r="F927" t="str">
            <v>Local</v>
          </cell>
          <cell r="G927">
            <v>40057</v>
          </cell>
          <cell r="H927" t="str">
            <v>PR EX1</v>
          </cell>
          <cell r="I927">
            <v>18</v>
          </cell>
          <cell r="J927" t="str">
            <v>U. Paris-IV</v>
          </cell>
          <cell r="K927" t="str">
            <v>0751720M</v>
          </cell>
          <cell r="L927">
            <v>40057</v>
          </cell>
          <cell r="M927">
            <v>3003</v>
          </cell>
          <cell r="N927">
            <v>38718</v>
          </cell>
        </row>
        <row r="928">
          <cell r="A928" t="str">
            <v>24E9208987TTZ</v>
          </cell>
          <cell r="B928" t="str">
            <v>BLANCKEMAN</v>
          </cell>
          <cell r="C928" t="str">
            <v>Bruno</v>
          </cell>
          <cell r="D928">
            <v>40057</v>
          </cell>
          <cell r="E928">
            <v>1</v>
          </cell>
          <cell r="F928" t="str">
            <v>National</v>
          </cell>
          <cell r="G928">
            <v>40057</v>
          </cell>
          <cell r="H928" t="str">
            <v>PR 1C</v>
          </cell>
          <cell r="I928">
            <v>9</v>
          </cell>
          <cell r="J928" t="str">
            <v>U. Paris-III</v>
          </cell>
          <cell r="K928" t="str">
            <v>0751719L</v>
          </cell>
          <cell r="L928">
            <v>40057</v>
          </cell>
          <cell r="M928">
            <v>3002</v>
          </cell>
          <cell r="N928">
            <v>40057</v>
          </cell>
        </row>
        <row r="929">
          <cell r="A929" t="str">
            <v>24E9209084MES</v>
          </cell>
          <cell r="B929" t="str">
            <v>BONZON</v>
          </cell>
          <cell r="C929" t="str">
            <v>Thierry</v>
          </cell>
          <cell r="D929">
            <v>38718</v>
          </cell>
          <cell r="E929">
            <v>1</v>
          </cell>
          <cell r="F929" t="str">
            <v>Local</v>
          </cell>
          <cell r="G929">
            <v>40057</v>
          </cell>
          <cell r="H929" t="str">
            <v>MCF HC</v>
          </cell>
          <cell r="I929">
            <v>22</v>
          </cell>
          <cell r="J929" t="str">
            <v>U. Marne-la-VallＦ</v>
          </cell>
          <cell r="K929" t="str">
            <v>0772502B</v>
          </cell>
          <cell r="L929">
            <v>40057</v>
          </cell>
          <cell r="M929">
            <v>3013</v>
          </cell>
          <cell r="N929">
            <v>38718</v>
          </cell>
        </row>
        <row r="930">
          <cell r="A930" t="str">
            <v>24E9209186PEP</v>
          </cell>
          <cell r="B930" t="str">
            <v>GERNIGON</v>
          </cell>
          <cell r="C930" t="str">
            <v>Christophe</v>
          </cell>
          <cell r="D930">
            <v>38718</v>
          </cell>
          <cell r="E930">
            <v>1</v>
          </cell>
          <cell r="F930" t="str">
            <v>National</v>
          </cell>
          <cell r="G930">
            <v>40057</v>
          </cell>
          <cell r="H930" t="str">
            <v>MCF HC</v>
          </cell>
          <cell r="I930">
            <v>74</v>
          </cell>
          <cell r="J930" t="str">
            <v>U. Montpellier-I</v>
          </cell>
          <cell r="K930" t="str">
            <v>0341087X</v>
          </cell>
          <cell r="L930">
            <v>40057</v>
          </cell>
          <cell r="M930">
            <v>3013</v>
          </cell>
          <cell r="N930">
            <v>38718</v>
          </cell>
        </row>
        <row r="931">
          <cell r="A931" t="str">
            <v>24E9210425XGN</v>
          </cell>
          <cell r="B931" t="str">
            <v>SAINT-MARTIN</v>
          </cell>
          <cell r="C931" t="str">
            <v>Jean Philippe</v>
          </cell>
          <cell r="D931">
            <v>38718</v>
          </cell>
          <cell r="E931">
            <v>1</v>
          </cell>
          <cell r="F931" t="str">
            <v>National</v>
          </cell>
          <cell r="G931">
            <v>40057</v>
          </cell>
          <cell r="H931" t="str">
            <v>MCF HC</v>
          </cell>
          <cell r="I931">
            <v>74</v>
          </cell>
          <cell r="J931" t="str">
            <v>U. Lyon-I</v>
          </cell>
          <cell r="K931" t="str">
            <v>0691774D</v>
          </cell>
          <cell r="L931">
            <v>40057</v>
          </cell>
          <cell r="M931">
            <v>3013</v>
          </cell>
          <cell r="N931">
            <v>38718</v>
          </cell>
        </row>
        <row r="932">
          <cell r="A932" t="str">
            <v>24E9221336LQY</v>
          </cell>
          <cell r="B932" t="str">
            <v>DAVENNE</v>
          </cell>
          <cell r="C932" t="str">
            <v>Christine</v>
          </cell>
          <cell r="D932">
            <v>38718</v>
          </cell>
          <cell r="E932">
            <v>1</v>
          </cell>
          <cell r="F932" t="str">
            <v>Local</v>
          </cell>
          <cell r="G932">
            <v>40057</v>
          </cell>
          <cell r="H932" t="str">
            <v>MCF HC</v>
          </cell>
          <cell r="I932">
            <v>18</v>
          </cell>
          <cell r="J932" t="str">
            <v>U. Bordeaux-IV (IUFM)</v>
          </cell>
          <cell r="K932" t="str">
            <v>0332826T</v>
          </cell>
          <cell r="L932">
            <v>40057</v>
          </cell>
          <cell r="M932">
            <v>3013</v>
          </cell>
          <cell r="N932">
            <v>38718</v>
          </cell>
        </row>
        <row r="933">
          <cell r="A933" t="str">
            <v>24E9221882ERN</v>
          </cell>
          <cell r="B933" t="str">
            <v>BENARROCH</v>
          </cell>
          <cell r="C933" t="str">
            <v>Myriam</v>
          </cell>
          <cell r="D933">
            <v>38718</v>
          </cell>
          <cell r="E933">
            <v>1</v>
          </cell>
          <cell r="F933" t="str">
            <v>Local</v>
          </cell>
          <cell r="G933">
            <v>40057</v>
          </cell>
          <cell r="H933" t="str">
            <v>MCF HC</v>
          </cell>
          <cell r="I933">
            <v>14</v>
          </cell>
          <cell r="J933" t="str">
            <v>U. Paris-IV</v>
          </cell>
          <cell r="K933" t="str">
            <v>0751720M</v>
          </cell>
          <cell r="L933">
            <v>40057</v>
          </cell>
          <cell r="M933">
            <v>3013</v>
          </cell>
          <cell r="N933">
            <v>38718</v>
          </cell>
        </row>
        <row r="934">
          <cell r="A934" t="str">
            <v>24E9222928WLX</v>
          </cell>
          <cell r="B934" t="str">
            <v>LETELLIER</v>
          </cell>
          <cell r="C934" t="str">
            <v>Nathalie</v>
          </cell>
          <cell r="D934">
            <v>38718</v>
          </cell>
          <cell r="E934">
            <v>1</v>
          </cell>
          <cell r="F934" t="str">
            <v>National</v>
          </cell>
          <cell r="G934">
            <v>39814</v>
          </cell>
          <cell r="H934" t="str">
            <v>MCF HC</v>
          </cell>
          <cell r="I934">
            <v>9</v>
          </cell>
          <cell r="J934" t="str">
            <v>U. Paris-III</v>
          </cell>
          <cell r="K934" t="str">
            <v>0751719L</v>
          </cell>
          <cell r="L934">
            <v>40889</v>
          </cell>
          <cell r="M934">
            <v>3013</v>
          </cell>
          <cell r="N934">
            <v>38718</v>
          </cell>
        </row>
        <row r="935">
          <cell r="A935" t="str">
            <v>24E9224376RUR</v>
          </cell>
          <cell r="B935" t="str">
            <v>AMBROISE-RENDU</v>
          </cell>
          <cell r="C935" t="str">
            <v>Anne-Claude</v>
          </cell>
          <cell r="D935">
            <v>38718</v>
          </cell>
          <cell r="E935">
            <v>1</v>
          </cell>
          <cell r="F935" t="str">
            <v>National</v>
          </cell>
          <cell r="G935">
            <v>40057</v>
          </cell>
          <cell r="H935" t="str">
            <v>MCF HC</v>
          </cell>
          <cell r="I935">
            <v>22</v>
          </cell>
          <cell r="J935" t="str">
            <v>U. Paris-X</v>
          </cell>
          <cell r="K935" t="str">
            <v>0921204J</v>
          </cell>
          <cell r="L935">
            <v>40057</v>
          </cell>
          <cell r="M935">
            <v>3013</v>
          </cell>
          <cell r="N935">
            <v>38718</v>
          </cell>
        </row>
        <row r="936">
          <cell r="A936" t="str">
            <v>24E9225139UPZ</v>
          </cell>
          <cell r="B936" t="str">
            <v>LIZE</v>
          </cell>
          <cell r="C936" t="str">
            <v>Laurence</v>
          </cell>
          <cell r="D936">
            <v>38718</v>
          </cell>
          <cell r="E936">
            <v>1</v>
          </cell>
          <cell r="F936" t="str">
            <v>Local</v>
          </cell>
          <cell r="G936">
            <v>40057</v>
          </cell>
          <cell r="H936" t="str">
            <v>MCF HC</v>
          </cell>
          <cell r="I936">
            <v>5</v>
          </cell>
          <cell r="J936" t="str">
            <v>U. Paris-I</v>
          </cell>
          <cell r="K936" t="str">
            <v>0751717J</v>
          </cell>
          <cell r="L936">
            <v>40057</v>
          </cell>
          <cell r="M936">
            <v>3013</v>
          </cell>
          <cell r="N936">
            <v>38718</v>
          </cell>
        </row>
        <row r="937">
          <cell r="A937" t="str">
            <v>24E9230151LVY</v>
          </cell>
          <cell r="B937" t="str">
            <v>NOURI</v>
          </cell>
          <cell r="C937" t="str">
            <v>Mimoun</v>
          </cell>
          <cell r="D937">
            <v>38718</v>
          </cell>
          <cell r="E937">
            <v>1</v>
          </cell>
          <cell r="F937" t="str">
            <v>Local</v>
          </cell>
          <cell r="G937">
            <v>40057</v>
          </cell>
          <cell r="H937" t="str">
            <v>MCF HC</v>
          </cell>
          <cell r="I937">
            <v>15</v>
          </cell>
          <cell r="J937" t="str">
            <v>U. Paris-VIII</v>
          </cell>
          <cell r="K937" t="str">
            <v>0931827F</v>
          </cell>
          <cell r="L937">
            <v>40057</v>
          </cell>
          <cell r="M937">
            <v>3013</v>
          </cell>
          <cell r="N937">
            <v>38718</v>
          </cell>
        </row>
        <row r="938">
          <cell r="A938" t="str">
            <v>24E9230253DBO</v>
          </cell>
          <cell r="B938" t="str">
            <v>GUIOT</v>
          </cell>
          <cell r="C938" t="str">
            <v>Denis</v>
          </cell>
          <cell r="D938">
            <v>38718</v>
          </cell>
          <cell r="E938">
            <v>1</v>
          </cell>
          <cell r="F938" t="str">
            <v>National</v>
          </cell>
          <cell r="G938">
            <v>40057</v>
          </cell>
          <cell r="H938" t="str">
            <v>PR 1C</v>
          </cell>
          <cell r="I938">
            <v>6</v>
          </cell>
          <cell r="J938" t="str">
            <v>U. Tech. Paris-Dauphine</v>
          </cell>
          <cell r="K938" t="str">
            <v>0750736T</v>
          </cell>
          <cell r="L938">
            <v>40057</v>
          </cell>
          <cell r="M938">
            <v>3002</v>
          </cell>
          <cell r="N938">
            <v>38718</v>
          </cell>
        </row>
        <row r="939">
          <cell r="A939" t="str">
            <v>24E9230354PVW</v>
          </cell>
          <cell r="B939" t="str">
            <v>LEJEUNE</v>
          </cell>
          <cell r="C939" t="str">
            <v>Catherine</v>
          </cell>
          <cell r="D939">
            <v>38718</v>
          </cell>
          <cell r="E939">
            <v>1</v>
          </cell>
          <cell r="F939" t="str">
            <v>National</v>
          </cell>
          <cell r="G939">
            <v>40057</v>
          </cell>
          <cell r="H939" t="str">
            <v>MCF HC</v>
          </cell>
          <cell r="I939">
            <v>11</v>
          </cell>
          <cell r="J939" t="str">
            <v>U. Paris-VII</v>
          </cell>
          <cell r="K939" t="str">
            <v>0751723R</v>
          </cell>
          <cell r="L939">
            <v>40057</v>
          </cell>
          <cell r="M939">
            <v>3013</v>
          </cell>
          <cell r="N939">
            <v>38718</v>
          </cell>
        </row>
        <row r="940">
          <cell r="A940" t="str">
            <v>24E9230376MYP</v>
          </cell>
          <cell r="B940" t="str">
            <v>JOUGLEUX</v>
          </cell>
          <cell r="C940" t="str">
            <v>Muriel</v>
          </cell>
          <cell r="D940">
            <v>39326</v>
          </cell>
          <cell r="E940">
            <v>1</v>
          </cell>
          <cell r="F940" t="str">
            <v>Local</v>
          </cell>
          <cell r="G940">
            <v>40057</v>
          </cell>
          <cell r="H940" t="str">
            <v>PR 1C</v>
          </cell>
          <cell r="I940">
            <v>6</v>
          </cell>
          <cell r="J940" t="str">
            <v>U. Marne-la-VallＦ</v>
          </cell>
          <cell r="K940" t="str">
            <v>0772502B</v>
          </cell>
          <cell r="L940">
            <v>40057</v>
          </cell>
          <cell r="M940">
            <v>3002</v>
          </cell>
          <cell r="N940">
            <v>39326</v>
          </cell>
        </row>
        <row r="941">
          <cell r="A941" t="str">
            <v>24S0006851IOL</v>
          </cell>
          <cell r="B941" t="str">
            <v>FLICHY</v>
          </cell>
          <cell r="C941" t="str">
            <v>Patrice</v>
          </cell>
          <cell r="D941">
            <v>38718</v>
          </cell>
          <cell r="E941">
            <v>1</v>
          </cell>
          <cell r="F941" t="str">
            <v>Local</v>
          </cell>
          <cell r="G941">
            <v>40057</v>
          </cell>
          <cell r="H941" t="str">
            <v>PR EX1</v>
          </cell>
          <cell r="I941">
            <v>19</v>
          </cell>
          <cell r="J941" t="str">
            <v>U. Marne-la-VallＦ</v>
          </cell>
          <cell r="K941" t="str">
            <v>0772502B</v>
          </cell>
          <cell r="L941">
            <v>40057</v>
          </cell>
          <cell r="M941">
            <v>3003</v>
          </cell>
          <cell r="N941">
            <v>38718</v>
          </cell>
        </row>
        <row r="942">
          <cell r="A942" t="str">
            <v>24S0215510NLC</v>
          </cell>
          <cell r="B942" t="str">
            <v>TRIONFETTI</v>
          </cell>
          <cell r="C942" t="str">
            <v>Federico</v>
          </cell>
          <cell r="D942">
            <v>38961</v>
          </cell>
          <cell r="E942">
            <v>1</v>
          </cell>
          <cell r="F942" t="str">
            <v>National</v>
          </cell>
          <cell r="G942">
            <v>40057</v>
          </cell>
          <cell r="H942" t="str">
            <v>PR 1C</v>
          </cell>
          <cell r="I942">
            <v>5</v>
          </cell>
          <cell r="J942" t="str">
            <v>U. Aix-Marseille-II</v>
          </cell>
          <cell r="K942" t="str">
            <v>0131843H</v>
          </cell>
          <cell r="L942">
            <v>40057</v>
          </cell>
          <cell r="M942">
            <v>3002</v>
          </cell>
          <cell r="N942">
            <v>38961</v>
          </cell>
        </row>
        <row r="943">
          <cell r="A943" t="str">
            <v>24S0319935NAF</v>
          </cell>
          <cell r="B943" t="str">
            <v>VINAY</v>
          </cell>
          <cell r="C943" t="str">
            <v>Gianfranco</v>
          </cell>
          <cell r="D943">
            <v>38718</v>
          </cell>
          <cell r="E943">
            <v>1</v>
          </cell>
          <cell r="F943" t="str">
            <v>National</v>
          </cell>
          <cell r="G943">
            <v>40057</v>
          </cell>
          <cell r="H943" t="str">
            <v>MCF HC</v>
          </cell>
          <cell r="I943">
            <v>18</v>
          </cell>
          <cell r="J943" t="str">
            <v>U. Paris-VIII</v>
          </cell>
          <cell r="K943" t="str">
            <v>0931827F</v>
          </cell>
          <cell r="L943">
            <v>40057</v>
          </cell>
          <cell r="M943">
            <v>3013</v>
          </cell>
          <cell r="N943">
            <v>38718</v>
          </cell>
        </row>
        <row r="944">
          <cell r="A944" t="str">
            <v>24S9315673HBI</v>
          </cell>
          <cell r="B944" t="str">
            <v>AUBERT</v>
          </cell>
          <cell r="C944" t="str">
            <v>Jean Paul</v>
          </cell>
          <cell r="D944">
            <v>38718</v>
          </cell>
          <cell r="E944">
            <v>1</v>
          </cell>
          <cell r="F944" t="str">
            <v>Local</v>
          </cell>
          <cell r="G944">
            <v>40057</v>
          </cell>
          <cell r="H944" t="str">
            <v>MCF HC</v>
          </cell>
          <cell r="I944">
            <v>18</v>
          </cell>
          <cell r="J944" t="str">
            <v>U. Paris-VIII</v>
          </cell>
          <cell r="K944" t="str">
            <v>0931827F</v>
          </cell>
          <cell r="L944">
            <v>40057</v>
          </cell>
          <cell r="M944">
            <v>3013</v>
          </cell>
          <cell r="N944">
            <v>38718</v>
          </cell>
        </row>
        <row r="945">
          <cell r="A945" t="str">
            <v>24S9315801THP</v>
          </cell>
          <cell r="B945" t="str">
            <v>MAIRET</v>
          </cell>
          <cell r="C945" t="str">
            <v>Gerard</v>
          </cell>
          <cell r="D945">
            <v>38718</v>
          </cell>
          <cell r="E945">
            <v>1</v>
          </cell>
          <cell r="F945" t="str">
            <v>Local</v>
          </cell>
          <cell r="G945">
            <v>40057</v>
          </cell>
          <cell r="H945" t="str">
            <v>PR EX1</v>
          </cell>
          <cell r="I945">
            <v>17</v>
          </cell>
          <cell r="J945" t="str">
            <v>U. Paris-VIII</v>
          </cell>
          <cell r="K945" t="str">
            <v>0931827F</v>
          </cell>
          <cell r="L945">
            <v>40057</v>
          </cell>
          <cell r="M945">
            <v>3003</v>
          </cell>
          <cell r="N945">
            <v>38718</v>
          </cell>
        </row>
        <row r="946">
          <cell r="A946" t="str">
            <v>24S9316064TCK</v>
          </cell>
          <cell r="B946" t="str">
            <v>LUCIANI</v>
          </cell>
          <cell r="C946" t="str">
            <v>Simon</v>
          </cell>
          <cell r="D946">
            <v>38718</v>
          </cell>
          <cell r="E946">
            <v>1</v>
          </cell>
          <cell r="F946" t="str">
            <v>Local</v>
          </cell>
          <cell r="G946">
            <v>40057</v>
          </cell>
          <cell r="H946" t="str">
            <v>MCF HC</v>
          </cell>
          <cell r="I946">
            <v>18</v>
          </cell>
          <cell r="J946" t="str">
            <v>U. Paris-VIII</v>
          </cell>
          <cell r="K946" t="str">
            <v>0931827F</v>
          </cell>
          <cell r="L946">
            <v>40057</v>
          </cell>
          <cell r="M946">
            <v>3013</v>
          </cell>
          <cell r="N946">
            <v>38718</v>
          </cell>
        </row>
        <row r="947">
          <cell r="A947" t="str">
            <v>24S9318764KWV</v>
          </cell>
          <cell r="B947" t="str">
            <v>CONEIN</v>
          </cell>
          <cell r="C947" t="str">
            <v>Bernard</v>
          </cell>
          <cell r="D947">
            <v>38718</v>
          </cell>
          <cell r="E947">
            <v>1</v>
          </cell>
          <cell r="F947" t="str">
            <v>Local</v>
          </cell>
          <cell r="G947">
            <v>40057</v>
          </cell>
          <cell r="H947" t="str">
            <v>PR 1C</v>
          </cell>
          <cell r="I947">
            <v>19</v>
          </cell>
          <cell r="J947" t="str">
            <v>U. Nice</v>
          </cell>
          <cell r="K947" t="str">
            <v>0060931E</v>
          </cell>
          <cell r="L947">
            <v>40057</v>
          </cell>
          <cell r="M947">
            <v>3002</v>
          </cell>
          <cell r="N947">
            <v>38718</v>
          </cell>
        </row>
        <row r="948">
          <cell r="A948" t="str">
            <v>24S9318779ZQI</v>
          </cell>
          <cell r="B948" t="str">
            <v>RIARD</v>
          </cell>
          <cell r="C948" t="str">
            <v>Emile-Henri</v>
          </cell>
          <cell r="D948">
            <v>38718</v>
          </cell>
          <cell r="E948">
            <v>1</v>
          </cell>
          <cell r="F948" t="str">
            <v>Local</v>
          </cell>
          <cell r="G948">
            <v>40057</v>
          </cell>
          <cell r="H948" t="str">
            <v>PR 1C</v>
          </cell>
          <cell r="I948">
            <v>16</v>
          </cell>
          <cell r="J948" t="str">
            <v>U. Amiens (IUFM)</v>
          </cell>
          <cell r="K948" t="str">
            <v>0801885P</v>
          </cell>
          <cell r="L948">
            <v>40057</v>
          </cell>
          <cell r="M948">
            <v>3002</v>
          </cell>
          <cell r="N948">
            <v>38718</v>
          </cell>
        </row>
        <row r="949">
          <cell r="A949" t="str">
            <v>24S9318881BZI</v>
          </cell>
          <cell r="B949" t="str">
            <v>TRAN</v>
          </cell>
          <cell r="C949" t="str">
            <v>Hai Hac</v>
          </cell>
          <cell r="D949">
            <v>38718</v>
          </cell>
          <cell r="E949">
            <v>1</v>
          </cell>
          <cell r="F949" t="str">
            <v>Local</v>
          </cell>
          <cell r="G949">
            <v>40057</v>
          </cell>
          <cell r="H949" t="str">
            <v>MCF HC</v>
          </cell>
          <cell r="I949">
            <v>5</v>
          </cell>
          <cell r="J949" t="str">
            <v>U. Paris-XIII</v>
          </cell>
          <cell r="K949" t="str">
            <v>0931238R</v>
          </cell>
          <cell r="L949">
            <v>40057</v>
          </cell>
          <cell r="M949">
            <v>3013</v>
          </cell>
          <cell r="N949">
            <v>38718</v>
          </cell>
        </row>
        <row r="950">
          <cell r="A950" t="str">
            <v>24S9319146LXD</v>
          </cell>
          <cell r="B950" t="str">
            <v>COUPRIE</v>
          </cell>
          <cell r="C950" t="str">
            <v>Alain</v>
          </cell>
          <cell r="D950">
            <v>38718</v>
          </cell>
          <cell r="E950">
            <v>1</v>
          </cell>
          <cell r="F950" t="str">
            <v>Local</v>
          </cell>
          <cell r="G950">
            <v>40057</v>
          </cell>
          <cell r="H950" t="str">
            <v>PR EX1</v>
          </cell>
          <cell r="I950">
            <v>9</v>
          </cell>
          <cell r="J950" t="str">
            <v>U. Paris-XII</v>
          </cell>
          <cell r="K950" t="str">
            <v>0941111X</v>
          </cell>
          <cell r="L950">
            <v>40057</v>
          </cell>
          <cell r="M950">
            <v>3003</v>
          </cell>
          <cell r="N950">
            <v>38718</v>
          </cell>
        </row>
        <row r="951">
          <cell r="A951" t="str">
            <v>24S9319320KXD</v>
          </cell>
          <cell r="B951" t="str">
            <v>BOURDIN</v>
          </cell>
          <cell r="C951" t="str">
            <v>Alain</v>
          </cell>
          <cell r="D951">
            <v>38718</v>
          </cell>
          <cell r="E951">
            <v>1</v>
          </cell>
          <cell r="F951" t="str">
            <v>National</v>
          </cell>
          <cell r="G951">
            <v>40057</v>
          </cell>
          <cell r="H951" t="str">
            <v>PR EX1</v>
          </cell>
          <cell r="I951">
            <v>24</v>
          </cell>
          <cell r="J951" t="str">
            <v>U. Paris-VIII</v>
          </cell>
          <cell r="K951" t="str">
            <v>0931827F</v>
          </cell>
          <cell r="L951">
            <v>40057</v>
          </cell>
          <cell r="M951">
            <v>3003</v>
          </cell>
          <cell r="N951">
            <v>38718</v>
          </cell>
        </row>
        <row r="952">
          <cell r="A952" t="str">
            <v>24S9319934XQS</v>
          </cell>
          <cell r="B952" t="str">
            <v>LEGROS</v>
          </cell>
          <cell r="C952" t="str">
            <v>Denis</v>
          </cell>
          <cell r="D952">
            <v>38718</v>
          </cell>
          <cell r="E952">
            <v>1</v>
          </cell>
          <cell r="F952" t="str">
            <v>National</v>
          </cell>
          <cell r="G952">
            <v>40057</v>
          </cell>
          <cell r="H952" t="str">
            <v>PR 1C</v>
          </cell>
          <cell r="I952">
            <v>16</v>
          </cell>
          <cell r="J952" t="str">
            <v>U. Paris-XII (IUFM)</v>
          </cell>
          <cell r="K952" t="str">
            <v>0941936U</v>
          </cell>
          <cell r="L952">
            <v>40057</v>
          </cell>
          <cell r="M952">
            <v>3002</v>
          </cell>
          <cell r="N952">
            <v>38718</v>
          </cell>
        </row>
        <row r="953">
          <cell r="A953" t="str">
            <v>24S9319956NQZ</v>
          </cell>
          <cell r="B953" t="str">
            <v>BENSAID</v>
          </cell>
          <cell r="C953" t="str">
            <v>Daniel</v>
          </cell>
          <cell r="D953">
            <v>38961</v>
          </cell>
          <cell r="E953">
            <v>1</v>
          </cell>
          <cell r="F953" t="str">
            <v>Local</v>
          </cell>
          <cell r="G953">
            <v>40057</v>
          </cell>
          <cell r="H953" t="str">
            <v>PR 1C</v>
          </cell>
          <cell r="I953">
            <v>17</v>
          </cell>
          <cell r="J953" t="str">
            <v>U. Paris-VIII</v>
          </cell>
          <cell r="K953" t="str">
            <v>0931827F</v>
          </cell>
          <cell r="L953">
            <v>40057</v>
          </cell>
          <cell r="M953">
            <v>3002</v>
          </cell>
          <cell r="N953">
            <v>38961</v>
          </cell>
        </row>
        <row r="954">
          <cell r="A954" t="str">
            <v>24S9320389OEB</v>
          </cell>
          <cell r="B954" t="str">
            <v>BROSSAT</v>
          </cell>
          <cell r="C954" t="str">
            <v>Alain</v>
          </cell>
          <cell r="D954">
            <v>38718</v>
          </cell>
          <cell r="E954">
            <v>1</v>
          </cell>
          <cell r="F954" t="str">
            <v>Local</v>
          </cell>
          <cell r="G954">
            <v>40057</v>
          </cell>
          <cell r="H954" t="str">
            <v>PR 1C</v>
          </cell>
          <cell r="I954">
            <v>17</v>
          </cell>
          <cell r="J954" t="str">
            <v>U. Paris-VIII</v>
          </cell>
          <cell r="K954" t="str">
            <v>0931827F</v>
          </cell>
          <cell r="L954">
            <v>40057</v>
          </cell>
          <cell r="M954">
            <v>3002</v>
          </cell>
          <cell r="N954">
            <v>38718</v>
          </cell>
        </row>
        <row r="955">
          <cell r="A955" t="str">
            <v>24S9323164GOJ</v>
          </cell>
          <cell r="B955" t="str">
            <v>SAVOYE</v>
          </cell>
          <cell r="C955" t="str">
            <v>Antoine</v>
          </cell>
          <cell r="D955">
            <v>38718</v>
          </cell>
          <cell r="E955">
            <v>1</v>
          </cell>
          <cell r="F955" t="str">
            <v>National</v>
          </cell>
          <cell r="G955">
            <v>40057</v>
          </cell>
          <cell r="H955" t="str">
            <v>PR 1C</v>
          </cell>
          <cell r="I955">
            <v>70</v>
          </cell>
          <cell r="J955" t="str">
            <v>U. Paris-VIII</v>
          </cell>
          <cell r="K955" t="str">
            <v>0931827F</v>
          </cell>
          <cell r="L955">
            <v>40057</v>
          </cell>
          <cell r="M955">
            <v>3002</v>
          </cell>
          <cell r="N955">
            <v>38718</v>
          </cell>
        </row>
        <row r="956">
          <cell r="A956" t="str">
            <v>24S9323333GHS</v>
          </cell>
          <cell r="B956" t="str">
            <v>STEPNIEWSKI</v>
          </cell>
          <cell r="C956" t="str">
            <v>Jan</v>
          </cell>
          <cell r="D956">
            <v>38718</v>
          </cell>
          <cell r="E956">
            <v>1</v>
          </cell>
          <cell r="F956" t="str">
            <v>National</v>
          </cell>
          <cell r="G956">
            <v>40057</v>
          </cell>
          <cell r="H956" t="str">
            <v>MCF HC</v>
          </cell>
          <cell r="I956">
            <v>6</v>
          </cell>
          <cell r="J956" t="str">
            <v>U. Paris-XIII (IUT Bobigny)</v>
          </cell>
          <cell r="K956" t="str">
            <v>0932270M</v>
          </cell>
          <cell r="L956">
            <v>40057</v>
          </cell>
          <cell r="M956">
            <v>3013</v>
          </cell>
          <cell r="N956">
            <v>38718</v>
          </cell>
        </row>
        <row r="957">
          <cell r="A957" t="str">
            <v>24S9324030BUP</v>
          </cell>
          <cell r="B957" t="str">
            <v>LE COEUR</v>
          </cell>
          <cell r="C957" t="str">
            <v>Charles</v>
          </cell>
          <cell r="D957">
            <v>38718</v>
          </cell>
          <cell r="E957">
            <v>1</v>
          </cell>
          <cell r="F957" t="str">
            <v>Local</v>
          </cell>
          <cell r="G957">
            <v>40057</v>
          </cell>
          <cell r="H957" t="str">
            <v>PR EX1</v>
          </cell>
          <cell r="I957">
            <v>23</v>
          </cell>
          <cell r="J957" t="str">
            <v>U. Paris-I</v>
          </cell>
          <cell r="K957" t="str">
            <v>0751717J</v>
          </cell>
          <cell r="L957">
            <v>40057</v>
          </cell>
          <cell r="M957">
            <v>3003</v>
          </cell>
          <cell r="N957">
            <v>38718</v>
          </cell>
        </row>
        <row r="958">
          <cell r="A958" t="str">
            <v>24S9324456LXA</v>
          </cell>
          <cell r="B958" t="str">
            <v>CORIAT</v>
          </cell>
          <cell r="C958" t="str">
            <v>Benjamin</v>
          </cell>
          <cell r="D958">
            <v>38718</v>
          </cell>
          <cell r="E958">
            <v>1</v>
          </cell>
          <cell r="F958" t="str">
            <v>National</v>
          </cell>
          <cell r="G958">
            <v>40057</v>
          </cell>
          <cell r="H958" t="str">
            <v>PR EX2</v>
          </cell>
          <cell r="I958">
            <v>5</v>
          </cell>
          <cell r="J958" t="str">
            <v>U. Paris-XIII</v>
          </cell>
          <cell r="K958" t="str">
            <v>0931238R</v>
          </cell>
          <cell r="L958">
            <v>40057</v>
          </cell>
          <cell r="M958">
            <v>3004</v>
          </cell>
          <cell r="N958">
            <v>38718</v>
          </cell>
        </row>
        <row r="959">
          <cell r="A959" t="str">
            <v>24S9326276SJV</v>
          </cell>
          <cell r="B959" t="str">
            <v>DUGAS</v>
          </cell>
          <cell r="C959" t="str">
            <v>Guy</v>
          </cell>
          <cell r="D959">
            <v>38718</v>
          </cell>
          <cell r="E959">
            <v>1</v>
          </cell>
          <cell r="F959" t="str">
            <v>Local</v>
          </cell>
          <cell r="G959">
            <v>40057</v>
          </cell>
          <cell r="H959" t="str">
            <v>PR EX1</v>
          </cell>
          <cell r="I959">
            <v>10</v>
          </cell>
          <cell r="J959" t="str">
            <v>U. Montpellier-III</v>
          </cell>
          <cell r="K959" t="str">
            <v>0341089Z</v>
          </cell>
          <cell r="L959">
            <v>40057</v>
          </cell>
          <cell r="M959">
            <v>3003</v>
          </cell>
          <cell r="N959">
            <v>38718</v>
          </cell>
        </row>
        <row r="960">
          <cell r="A960" t="str">
            <v>24S9326869BFV</v>
          </cell>
          <cell r="B960" t="str">
            <v>KOENIG</v>
          </cell>
          <cell r="C960" t="str">
            <v>Gerard</v>
          </cell>
          <cell r="D960">
            <v>38718</v>
          </cell>
          <cell r="E960">
            <v>1</v>
          </cell>
          <cell r="F960" t="str">
            <v>Local</v>
          </cell>
          <cell r="G960">
            <v>40057</v>
          </cell>
          <cell r="H960" t="str">
            <v>PR EX2</v>
          </cell>
          <cell r="I960">
            <v>6</v>
          </cell>
          <cell r="J960" t="str">
            <v>U. Paris-XII</v>
          </cell>
          <cell r="K960" t="str">
            <v>0941111X</v>
          </cell>
          <cell r="L960">
            <v>40057</v>
          </cell>
          <cell r="M960">
            <v>3004</v>
          </cell>
          <cell r="N960">
            <v>38718</v>
          </cell>
        </row>
        <row r="961">
          <cell r="A961" t="str">
            <v>24S9327109EGW</v>
          </cell>
          <cell r="B961" t="str">
            <v>MOEGLIN</v>
          </cell>
          <cell r="C961" t="str">
            <v>Pierre</v>
          </cell>
          <cell r="D961">
            <v>38718</v>
          </cell>
          <cell r="E961">
            <v>1</v>
          </cell>
          <cell r="F961" t="str">
            <v>Local</v>
          </cell>
          <cell r="G961">
            <v>40057</v>
          </cell>
          <cell r="H961" t="str">
            <v>PR EX2</v>
          </cell>
          <cell r="I961">
            <v>71</v>
          </cell>
          <cell r="J961" t="str">
            <v>U. Paris-XIII</v>
          </cell>
          <cell r="K961" t="str">
            <v>0931238R</v>
          </cell>
          <cell r="L961">
            <v>40057</v>
          </cell>
          <cell r="M961">
            <v>3004</v>
          </cell>
          <cell r="N961">
            <v>38718</v>
          </cell>
        </row>
        <row r="962">
          <cell r="A962" t="str">
            <v>24S9327835XLJ</v>
          </cell>
          <cell r="B962" t="str">
            <v>MAYAUD</v>
          </cell>
          <cell r="C962" t="str">
            <v>Jean Luc</v>
          </cell>
          <cell r="D962">
            <v>38718</v>
          </cell>
          <cell r="E962">
            <v>1</v>
          </cell>
          <cell r="F962" t="str">
            <v>Local</v>
          </cell>
          <cell r="G962">
            <v>40057</v>
          </cell>
          <cell r="H962" t="str">
            <v>PR EX1</v>
          </cell>
          <cell r="I962">
            <v>22</v>
          </cell>
          <cell r="J962" t="str">
            <v>U. Lyon-II</v>
          </cell>
          <cell r="K962" t="str">
            <v>0691775E</v>
          </cell>
          <cell r="L962">
            <v>40057</v>
          </cell>
          <cell r="M962">
            <v>3003</v>
          </cell>
          <cell r="N962">
            <v>38718</v>
          </cell>
        </row>
        <row r="963">
          <cell r="A963" t="str">
            <v>24S9328622VCF</v>
          </cell>
          <cell r="B963" t="str">
            <v>HORNIG</v>
          </cell>
          <cell r="C963" t="str">
            <v>Dieter</v>
          </cell>
          <cell r="D963">
            <v>38718</v>
          </cell>
          <cell r="E963">
            <v>1</v>
          </cell>
          <cell r="F963" t="str">
            <v>Local</v>
          </cell>
          <cell r="G963">
            <v>40057</v>
          </cell>
          <cell r="H963" t="str">
            <v>MCF HC</v>
          </cell>
          <cell r="I963">
            <v>12</v>
          </cell>
          <cell r="J963" t="str">
            <v>U. Paris-VIII</v>
          </cell>
          <cell r="K963" t="str">
            <v>0931827F</v>
          </cell>
          <cell r="L963">
            <v>40057</v>
          </cell>
          <cell r="M963">
            <v>3013</v>
          </cell>
          <cell r="N963">
            <v>38718</v>
          </cell>
        </row>
        <row r="964">
          <cell r="A964" t="str">
            <v>24S9328933QAP</v>
          </cell>
          <cell r="B964" t="str">
            <v>BLANCHARD</v>
          </cell>
          <cell r="C964" t="str">
            <v>Pierre</v>
          </cell>
          <cell r="D964">
            <v>38718</v>
          </cell>
          <cell r="E964">
            <v>1</v>
          </cell>
          <cell r="F964" t="str">
            <v>National</v>
          </cell>
          <cell r="G964">
            <v>40057</v>
          </cell>
          <cell r="H964" t="str">
            <v>MCF HC</v>
          </cell>
          <cell r="I964">
            <v>5</v>
          </cell>
          <cell r="J964" t="str">
            <v>U. Paris-XII</v>
          </cell>
          <cell r="K964" t="str">
            <v>0941111X</v>
          </cell>
          <cell r="L964">
            <v>40057</v>
          </cell>
          <cell r="M964">
            <v>3013</v>
          </cell>
          <cell r="N964">
            <v>38718</v>
          </cell>
        </row>
        <row r="965">
          <cell r="A965" t="str">
            <v>24S9331205MBH</v>
          </cell>
          <cell r="B965" t="str">
            <v>ZOUHHAD</v>
          </cell>
          <cell r="C965" t="str">
            <v>Rachid</v>
          </cell>
          <cell r="D965">
            <v>38718</v>
          </cell>
          <cell r="E965">
            <v>1</v>
          </cell>
          <cell r="F965" t="str">
            <v>National</v>
          </cell>
          <cell r="G965">
            <v>40057</v>
          </cell>
          <cell r="H965" t="str">
            <v>MCF HC</v>
          </cell>
          <cell r="I965">
            <v>6</v>
          </cell>
          <cell r="J965" t="str">
            <v>U. Paris-XIII (IUT Saint-Denis)</v>
          </cell>
          <cell r="K965" t="str">
            <v>0931002J</v>
          </cell>
          <cell r="L965">
            <v>40057</v>
          </cell>
          <cell r="M965">
            <v>3013</v>
          </cell>
          <cell r="N965">
            <v>38718</v>
          </cell>
        </row>
        <row r="966">
          <cell r="A966" t="str">
            <v>24S9339758TNR</v>
          </cell>
          <cell r="B966" t="str">
            <v>KEIL</v>
          </cell>
          <cell r="C966" t="str">
            <v>Micheline</v>
          </cell>
          <cell r="D966">
            <v>38718</v>
          </cell>
          <cell r="E966">
            <v>1</v>
          </cell>
          <cell r="F966" t="str">
            <v>Local</v>
          </cell>
          <cell r="G966">
            <v>40057</v>
          </cell>
          <cell r="H966" t="str">
            <v>MCF HC</v>
          </cell>
          <cell r="I966">
            <v>20</v>
          </cell>
          <cell r="J966" t="str">
            <v>U. Paris-VIII</v>
          </cell>
          <cell r="K966" t="str">
            <v>0931827F</v>
          </cell>
          <cell r="L966">
            <v>40057</v>
          </cell>
          <cell r="M966">
            <v>3013</v>
          </cell>
          <cell r="N966">
            <v>38718</v>
          </cell>
        </row>
        <row r="967">
          <cell r="A967" t="str">
            <v>24S9340032DOC</v>
          </cell>
          <cell r="B967" t="str">
            <v>TESSONNEAU</v>
          </cell>
          <cell r="C967" t="str">
            <v>Alex Louise</v>
          </cell>
          <cell r="D967">
            <v>38718</v>
          </cell>
          <cell r="E967">
            <v>1</v>
          </cell>
          <cell r="F967" t="str">
            <v>Local</v>
          </cell>
          <cell r="G967">
            <v>40057</v>
          </cell>
          <cell r="H967" t="str">
            <v>MCF HC</v>
          </cell>
          <cell r="I967">
            <v>7</v>
          </cell>
          <cell r="J967" t="str">
            <v>U. Paris-VIII</v>
          </cell>
          <cell r="K967" t="str">
            <v>0931827F</v>
          </cell>
          <cell r="L967">
            <v>40057</v>
          </cell>
          <cell r="M967">
            <v>3013</v>
          </cell>
          <cell r="N967">
            <v>38718</v>
          </cell>
        </row>
        <row r="968">
          <cell r="A968" t="str">
            <v>24S9340253MLC</v>
          </cell>
          <cell r="B968" t="str">
            <v>BARAIS</v>
          </cell>
          <cell r="C968" t="str">
            <v>Annick</v>
          </cell>
          <cell r="D968">
            <v>38718</v>
          </cell>
          <cell r="E968">
            <v>1</v>
          </cell>
          <cell r="F968" t="str">
            <v>National</v>
          </cell>
          <cell r="G968">
            <v>40057</v>
          </cell>
          <cell r="H968" t="str">
            <v>PR EX1</v>
          </cell>
          <cell r="I968">
            <v>16</v>
          </cell>
          <cell r="J968" t="str">
            <v>U. Angers</v>
          </cell>
          <cell r="K968" t="str">
            <v>0490970N</v>
          </cell>
          <cell r="L968">
            <v>40057</v>
          </cell>
          <cell r="M968">
            <v>3003</v>
          </cell>
          <cell r="N968">
            <v>38718</v>
          </cell>
        </row>
        <row r="969">
          <cell r="A969" t="str">
            <v>24S9341077FGB</v>
          </cell>
          <cell r="B969" t="str">
            <v>STOIANOVA</v>
          </cell>
          <cell r="C969" t="str">
            <v>Ivanka</v>
          </cell>
          <cell r="D969">
            <v>38718</v>
          </cell>
          <cell r="E969">
            <v>1</v>
          </cell>
          <cell r="F969" t="str">
            <v>National</v>
          </cell>
          <cell r="G969">
            <v>40057</v>
          </cell>
          <cell r="H969" t="str">
            <v>PR EX1</v>
          </cell>
          <cell r="I969">
            <v>18</v>
          </cell>
          <cell r="J969" t="str">
            <v>U. Paris-VIII</v>
          </cell>
          <cell r="K969" t="str">
            <v>0931827F</v>
          </cell>
          <cell r="L969">
            <v>40057</v>
          </cell>
          <cell r="M969">
            <v>3003</v>
          </cell>
          <cell r="N969">
            <v>38718</v>
          </cell>
        </row>
        <row r="970">
          <cell r="A970" t="str">
            <v>24S9341112WNT</v>
          </cell>
          <cell r="B970" t="str">
            <v>JAGGI</v>
          </cell>
          <cell r="C970" t="str">
            <v>Danielle</v>
          </cell>
          <cell r="D970">
            <v>38718</v>
          </cell>
          <cell r="E970">
            <v>1</v>
          </cell>
          <cell r="F970" t="str">
            <v>Local</v>
          </cell>
          <cell r="G970">
            <v>40057</v>
          </cell>
          <cell r="H970" t="str">
            <v>MCF HC</v>
          </cell>
          <cell r="I970">
            <v>18</v>
          </cell>
          <cell r="J970" t="str">
            <v>U. Paris-VIII</v>
          </cell>
          <cell r="K970" t="str">
            <v>0931827F</v>
          </cell>
          <cell r="L970">
            <v>40057</v>
          </cell>
          <cell r="M970">
            <v>3013</v>
          </cell>
          <cell r="N970">
            <v>38718</v>
          </cell>
        </row>
        <row r="971">
          <cell r="A971" t="str">
            <v>24S9341127XBX</v>
          </cell>
          <cell r="B971" t="str">
            <v>KOKOSOWSKI</v>
          </cell>
          <cell r="C971" t="str">
            <v>Michele</v>
          </cell>
          <cell r="D971">
            <v>38718</v>
          </cell>
          <cell r="E971">
            <v>1</v>
          </cell>
          <cell r="F971" t="str">
            <v>National</v>
          </cell>
          <cell r="G971">
            <v>40057</v>
          </cell>
          <cell r="H971" t="str">
            <v>MCF HC</v>
          </cell>
          <cell r="I971">
            <v>18</v>
          </cell>
          <cell r="J971" t="str">
            <v>U. Paris-VIII</v>
          </cell>
          <cell r="K971" t="str">
            <v>0931827F</v>
          </cell>
          <cell r="L971">
            <v>40057</v>
          </cell>
          <cell r="M971">
            <v>3013</v>
          </cell>
          <cell r="N971">
            <v>38718</v>
          </cell>
        </row>
        <row r="972">
          <cell r="A972" t="str">
            <v>24S9341426VPH</v>
          </cell>
          <cell r="B972" t="str">
            <v>GASQUET</v>
          </cell>
          <cell r="C972" t="str">
            <v>Ariane</v>
          </cell>
          <cell r="D972">
            <v>38718</v>
          </cell>
          <cell r="E972">
            <v>1</v>
          </cell>
          <cell r="F972" t="str">
            <v>Local</v>
          </cell>
          <cell r="G972">
            <v>40057</v>
          </cell>
          <cell r="H972" t="str">
            <v>PR EX1</v>
          </cell>
          <cell r="I972">
            <v>14</v>
          </cell>
          <cell r="J972" t="str">
            <v>U. Paris-XIII</v>
          </cell>
          <cell r="K972" t="str">
            <v>0931238R</v>
          </cell>
          <cell r="L972">
            <v>40057</v>
          </cell>
          <cell r="M972">
            <v>3003</v>
          </cell>
          <cell r="N972">
            <v>38718</v>
          </cell>
        </row>
        <row r="973">
          <cell r="A973" t="str">
            <v>24S9341462SGD</v>
          </cell>
          <cell r="B973" t="str">
            <v>DROSSO</v>
          </cell>
          <cell r="C973" t="str">
            <v>Marie Therese</v>
          </cell>
          <cell r="D973">
            <v>38718</v>
          </cell>
          <cell r="E973">
            <v>1</v>
          </cell>
          <cell r="F973" t="str">
            <v>National</v>
          </cell>
          <cell r="G973">
            <v>40057</v>
          </cell>
          <cell r="H973" t="str">
            <v>PR 1C</v>
          </cell>
          <cell r="I973">
            <v>24</v>
          </cell>
          <cell r="J973" t="str">
            <v>U. Paris-XII</v>
          </cell>
          <cell r="K973" t="str">
            <v>0941111X</v>
          </cell>
          <cell r="L973">
            <v>40057</v>
          </cell>
          <cell r="M973">
            <v>3002</v>
          </cell>
          <cell r="N973">
            <v>38718</v>
          </cell>
        </row>
        <row r="974">
          <cell r="A974" t="str">
            <v>24S9342378XGJ</v>
          </cell>
          <cell r="B974" t="str">
            <v>FORREST</v>
          </cell>
          <cell r="C974" t="str">
            <v>Vivienne</v>
          </cell>
          <cell r="D974">
            <v>38718</v>
          </cell>
          <cell r="E974">
            <v>1</v>
          </cell>
          <cell r="F974" t="str">
            <v>National</v>
          </cell>
          <cell r="G974">
            <v>40057</v>
          </cell>
          <cell r="H974" t="str">
            <v>MCF HC</v>
          </cell>
          <cell r="I974">
            <v>11</v>
          </cell>
          <cell r="J974" t="str">
            <v>U. Paris-I</v>
          </cell>
          <cell r="K974" t="str">
            <v>0751717J</v>
          </cell>
          <cell r="L974">
            <v>40057</v>
          </cell>
          <cell r="M974">
            <v>3013</v>
          </cell>
          <cell r="N974">
            <v>38718</v>
          </cell>
        </row>
        <row r="975">
          <cell r="A975" t="str">
            <v>24S9342860ATW</v>
          </cell>
          <cell r="B975" t="str">
            <v>PILLET</v>
          </cell>
          <cell r="C975" t="str">
            <v>Jacqueline</v>
          </cell>
          <cell r="D975">
            <v>38718</v>
          </cell>
          <cell r="E975">
            <v>1</v>
          </cell>
          <cell r="F975" t="str">
            <v>Local</v>
          </cell>
          <cell r="G975">
            <v>40057</v>
          </cell>
          <cell r="H975" t="str">
            <v>PR 1C</v>
          </cell>
          <cell r="I975">
            <v>19</v>
          </cell>
          <cell r="J975" t="str">
            <v>U. Paris-XII</v>
          </cell>
          <cell r="K975" t="str">
            <v>0941111X</v>
          </cell>
          <cell r="L975">
            <v>40057</v>
          </cell>
          <cell r="M975">
            <v>3002</v>
          </cell>
          <cell r="N975">
            <v>38718</v>
          </cell>
        </row>
        <row r="976">
          <cell r="A976" t="str">
            <v>24S9343662HFO</v>
          </cell>
          <cell r="B976" t="str">
            <v>TRAMUS</v>
          </cell>
          <cell r="C976" t="str">
            <v>Marie Helene</v>
          </cell>
          <cell r="D976">
            <v>38718</v>
          </cell>
          <cell r="E976">
            <v>1</v>
          </cell>
          <cell r="F976" t="str">
            <v>Spécifique</v>
          </cell>
          <cell r="G976">
            <v>40057</v>
          </cell>
          <cell r="H976" t="str">
            <v>PR 1C</v>
          </cell>
          <cell r="I976">
            <v>18</v>
          </cell>
          <cell r="J976" t="str">
            <v>U. Paris-VIII</v>
          </cell>
          <cell r="K976" t="str">
            <v>0931827F</v>
          </cell>
          <cell r="L976">
            <v>40057</v>
          </cell>
          <cell r="M976">
            <v>3002</v>
          </cell>
          <cell r="N976">
            <v>38718</v>
          </cell>
        </row>
        <row r="977">
          <cell r="A977" t="str">
            <v>24S9343905ZOA</v>
          </cell>
          <cell r="B977" t="str">
            <v>LAMBOTTE</v>
          </cell>
          <cell r="C977" t="str">
            <v>Marie Claude</v>
          </cell>
          <cell r="D977">
            <v>38718</v>
          </cell>
          <cell r="E977">
            <v>1</v>
          </cell>
          <cell r="F977" t="str">
            <v>National</v>
          </cell>
          <cell r="G977">
            <v>40057</v>
          </cell>
          <cell r="H977" t="str">
            <v>PR 1C</v>
          </cell>
          <cell r="I977">
            <v>16</v>
          </cell>
          <cell r="J977" t="str">
            <v>U. Paris-XIII</v>
          </cell>
          <cell r="K977" t="str">
            <v>0931238R</v>
          </cell>
          <cell r="L977">
            <v>40057</v>
          </cell>
          <cell r="M977">
            <v>3002</v>
          </cell>
          <cell r="N977">
            <v>38718</v>
          </cell>
        </row>
        <row r="978">
          <cell r="A978" t="str">
            <v>24S9344036BDC</v>
          </cell>
          <cell r="B978" t="str">
            <v>MONCOMBLE</v>
          </cell>
          <cell r="C978" t="str">
            <v>Francoise</v>
          </cell>
          <cell r="D978">
            <v>38718</v>
          </cell>
          <cell r="E978">
            <v>1</v>
          </cell>
          <cell r="F978" t="str">
            <v>Local</v>
          </cell>
          <cell r="G978">
            <v>40057</v>
          </cell>
          <cell r="H978" t="str">
            <v>MCF HC</v>
          </cell>
          <cell r="I978">
            <v>19</v>
          </cell>
          <cell r="J978" t="str">
            <v>U. Paris-XII</v>
          </cell>
          <cell r="K978" t="str">
            <v>0941111X</v>
          </cell>
          <cell r="L978">
            <v>40057</v>
          </cell>
          <cell r="M978">
            <v>3013</v>
          </cell>
          <cell r="N978">
            <v>38718</v>
          </cell>
        </row>
        <row r="979">
          <cell r="A979" t="str">
            <v>24S9346588BEG</v>
          </cell>
          <cell r="B979" t="str">
            <v>ORTEGA</v>
          </cell>
          <cell r="C979" t="str">
            <v>Marie Linda</v>
          </cell>
          <cell r="D979">
            <v>38718</v>
          </cell>
          <cell r="E979">
            <v>1</v>
          </cell>
          <cell r="F979" t="str">
            <v>National</v>
          </cell>
          <cell r="G979">
            <v>40057</v>
          </cell>
          <cell r="H979" t="str">
            <v>PR 1C</v>
          </cell>
          <cell r="I979">
            <v>14</v>
          </cell>
          <cell r="J979" t="str">
            <v>U. Toulouse-II</v>
          </cell>
          <cell r="K979" t="str">
            <v>0311383K</v>
          </cell>
          <cell r="L979">
            <v>40057</v>
          </cell>
          <cell r="M979">
            <v>3002</v>
          </cell>
          <cell r="N979">
            <v>38718</v>
          </cell>
        </row>
        <row r="980">
          <cell r="A980" t="str">
            <v>24S9400546VKH</v>
          </cell>
          <cell r="B980" t="str">
            <v>FURLAN</v>
          </cell>
          <cell r="C980" t="str">
            <v>Francesco</v>
          </cell>
          <cell r="D980">
            <v>38718</v>
          </cell>
          <cell r="E980">
            <v>1</v>
          </cell>
          <cell r="F980" t="str">
            <v>National</v>
          </cell>
          <cell r="G980">
            <v>40057</v>
          </cell>
          <cell r="H980" t="str">
            <v>MCF HC</v>
          </cell>
          <cell r="I980">
            <v>14</v>
          </cell>
          <cell r="J980" t="str">
            <v>U. Paris-VIII</v>
          </cell>
          <cell r="K980" t="str">
            <v>0931827F</v>
          </cell>
          <cell r="L980">
            <v>40057</v>
          </cell>
          <cell r="M980">
            <v>3013</v>
          </cell>
          <cell r="N980">
            <v>38718</v>
          </cell>
        </row>
        <row r="981">
          <cell r="A981" t="str">
            <v>24S9405354ZXO</v>
          </cell>
          <cell r="B981" t="str">
            <v>CARRE</v>
          </cell>
          <cell r="C981" t="str">
            <v>Dominique</v>
          </cell>
          <cell r="D981">
            <v>38718</v>
          </cell>
          <cell r="E981">
            <v>1</v>
          </cell>
          <cell r="F981" t="str">
            <v>National</v>
          </cell>
          <cell r="G981">
            <v>40057</v>
          </cell>
          <cell r="H981" t="str">
            <v>PR 1C</v>
          </cell>
          <cell r="I981">
            <v>71</v>
          </cell>
          <cell r="J981" t="str">
            <v>U. Paris-XIII</v>
          </cell>
          <cell r="K981" t="str">
            <v>0931238R</v>
          </cell>
          <cell r="L981">
            <v>41153</v>
          </cell>
          <cell r="M981">
            <v>3002</v>
          </cell>
          <cell r="N981">
            <v>38718</v>
          </cell>
        </row>
        <row r="982">
          <cell r="A982" t="str">
            <v>24S9500391QKQ</v>
          </cell>
          <cell r="B982" t="str">
            <v>GAGNAYRE</v>
          </cell>
          <cell r="C982" t="str">
            <v>Remi</v>
          </cell>
          <cell r="D982">
            <v>38718</v>
          </cell>
          <cell r="E982">
            <v>1</v>
          </cell>
          <cell r="F982" t="str">
            <v>National</v>
          </cell>
          <cell r="G982">
            <v>40057</v>
          </cell>
          <cell r="H982" t="str">
            <v>PR 1C</v>
          </cell>
          <cell r="I982">
            <v>70</v>
          </cell>
          <cell r="J982" t="str">
            <v>U. Paris-XIII</v>
          </cell>
          <cell r="K982" t="str">
            <v>0931238R</v>
          </cell>
          <cell r="L982">
            <v>40057</v>
          </cell>
          <cell r="M982">
            <v>3002</v>
          </cell>
          <cell r="N982">
            <v>38718</v>
          </cell>
        </row>
        <row r="983">
          <cell r="A983" t="str">
            <v>24S9502334XWJ</v>
          </cell>
          <cell r="B983" t="str">
            <v>FERRE</v>
          </cell>
          <cell r="C983" t="str">
            <v>Nathalie</v>
          </cell>
          <cell r="D983">
            <v>38718</v>
          </cell>
          <cell r="E983">
            <v>1</v>
          </cell>
          <cell r="F983" t="str">
            <v>Local</v>
          </cell>
          <cell r="G983">
            <v>40057</v>
          </cell>
          <cell r="H983" t="str">
            <v>MCF HC</v>
          </cell>
          <cell r="I983">
            <v>1</v>
          </cell>
          <cell r="J983" t="str">
            <v>U. Paris-XIII</v>
          </cell>
          <cell r="K983" t="str">
            <v>0931238R</v>
          </cell>
          <cell r="L983">
            <v>40057</v>
          </cell>
          <cell r="M983">
            <v>3013</v>
          </cell>
          <cell r="N983">
            <v>38718</v>
          </cell>
        </row>
        <row r="984">
          <cell r="A984" t="str">
            <v>24S9502354MRY</v>
          </cell>
          <cell r="B984" t="str">
            <v>VAHABI</v>
          </cell>
          <cell r="C984" t="str">
            <v>Mehrdad</v>
          </cell>
          <cell r="D984">
            <v>38718</v>
          </cell>
          <cell r="E984">
            <v>1</v>
          </cell>
          <cell r="F984" t="str">
            <v>National</v>
          </cell>
          <cell r="G984">
            <v>40057</v>
          </cell>
          <cell r="H984" t="str">
            <v>MCF HC</v>
          </cell>
          <cell r="I984">
            <v>5</v>
          </cell>
          <cell r="J984" t="str">
            <v>U. Paris-VIII</v>
          </cell>
          <cell r="K984" t="str">
            <v>0931827F</v>
          </cell>
          <cell r="L984">
            <v>40057</v>
          </cell>
          <cell r="M984">
            <v>3013</v>
          </cell>
          <cell r="N984">
            <v>38718</v>
          </cell>
        </row>
        <row r="985">
          <cell r="A985" t="str">
            <v>24S9603086RQH</v>
          </cell>
          <cell r="B985" t="str">
            <v>BARBOZA</v>
          </cell>
          <cell r="C985" t="str">
            <v>Pierre</v>
          </cell>
          <cell r="D985">
            <v>38718</v>
          </cell>
          <cell r="E985">
            <v>1</v>
          </cell>
          <cell r="F985" t="str">
            <v>National</v>
          </cell>
          <cell r="G985">
            <v>40057</v>
          </cell>
          <cell r="H985" t="str">
            <v>MCF HC</v>
          </cell>
          <cell r="I985">
            <v>71</v>
          </cell>
          <cell r="J985" t="str">
            <v>U. Paris-XIII</v>
          </cell>
          <cell r="K985" t="str">
            <v>0931238R</v>
          </cell>
          <cell r="L985">
            <v>40057</v>
          </cell>
          <cell r="M985">
            <v>3013</v>
          </cell>
          <cell r="N985">
            <v>38718</v>
          </cell>
        </row>
        <row r="986">
          <cell r="A986" t="str">
            <v>24S9603104FKQ</v>
          </cell>
          <cell r="B986" t="str">
            <v>DIOP</v>
          </cell>
          <cell r="C986" t="str">
            <v>Papa Samba</v>
          </cell>
          <cell r="D986">
            <v>38718</v>
          </cell>
          <cell r="E986">
            <v>1</v>
          </cell>
          <cell r="F986" t="str">
            <v>National</v>
          </cell>
          <cell r="G986">
            <v>40057</v>
          </cell>
          <cell r="H986" t="str">
            <v>PR 1C</v>
          </cell>
          <cell r="I986">
            <v>10</v>
          </cell>
          <cell r="J986" t="str">
            <v>U. Paris-XII</v>
          </cell>
          <cell r="K986" t="str">
            <v>0941111X</v>
          </cell>
          <cell r="L986">
            <v>40057</v>
          </cell>
          <cell r="M986">
            <v>3002</v>
          </cell>
          <cell r="N986">
            <v>38718</v>
          </cell>
        </row>
        <row r="987">
          <cell r="A987" t="str">
            <v>24S9702992VWU</v>
          </cell>
          <cell r="B987" t="str">
            <v>DECOCQ</v>
          </cell>
          <cell r="C987" t="str">
            <v>Georges</v>
          </cell>
          <cell r="D987">
            <v>38718</v>
          </cell>
          <cell r="E987">
            <v>1</v>
          </cell>
          <cell r="F987" t="str">
            <v>Local</v>
          </cell>
          <cell r="G987">
            <v>40057</v>
          </cell>
          <cell r="H987" t="str">
            <v>PR 1C</v>
          </cell>
          <cell r="I987">
            <v>1</v>
          </cell>
          <cell r="J987" t="str">
            <v>U. Paris-XII</v>
          </cell>
          <cell r="K987" t="str">
            <v>0941111X</v>
          </cell>
          <cell r="L987">
            <v>40057</v>
          </cell>
          <cell r="M987">
            <v>3002</v>
          </cell>
          <cell r="N987">
            <v>38718</v>
          </cell>
        </row>
        <row r="988">
          <cell r="A988" t="str">
            <v>24S9800697YAZ</v>
          </cell>
          <cell r="B988" t="str">
            <v>MONJAL</v>
          </cell>
          <cell r="C988" t="str">
            <v>Pierre-Yves</v>
          </cell>
          <cell r="D988">
            <v>38718</v>
          </cell>
          <cell r="E988">
            <v>1</v>
          </cell>
          <cell r="F988" t="str">
            <v>Local</v>
          </cell>
          <cell r="G988">
            <v>40057</v>
          </cell>
          <cell r="H988" t="str">
            <v>PR 1C</v>
          </cell>
          <cell r="I988">
            <v>2</v>
          </cell>
          <cell r="J988" t="str">
            <v>U. Paris-XIII</v>
          </cell>
          <cell r="K988" t="str">
            <v>0931238R</v>
          </cell>
          <cell r="L988">
            <v>40057</v>
          </cell>
          <cell r="M988">
            <v>3002</v>
          </cell>
          <cell r="N988">
            <v>38718</v>
          </cell>
        </row>
        <row r="989">
          <cell r="A989" t="str">
            <v>24S9802987HKY</v>
          </cell>
          <cell r="B989" t="str">
            <v>ORFEUIL</v>
          </cell>
          <cell r="C989" t="str">
            <v>Jean-Pierre</v>
          </cell>
          <cell r="D989">
            <v>38718</v>
          </cell>
          <cell r="E989">
            <v>1</v>
          </cell>
          <cell r="F989" t="str">
            <v>Local</v>
          </cell>
          <cell r="G989">
            <v>40057</v>
          </cell>
          <cell r="H989" t="str">
            <v>PR EX1</v>
          </cell>
          <cell r="I989">
            <v>24</v>
          </cell>
          <cell r="J989" t="str">
            <v>U. Paris-XII</v>
          </cell>
          <cell r="K989" t="str">
            <v>0941111X</v>
          </cell>
          <cell r="L989">
            <v>40057</v>
          </cell>
          <cell r="M989">
            <v>3003</v>
          </cell>
          <cell r="N989">
            <v>38718</v>
          </cell>
        </row>
        <row r="990">
          <cell r="A990" t="str">
            <v>25E9206509HDW</v>
          </cell>
          <cell r="B990" t="str">
            <v>CHEVALIER</v>
          </cell>
          <cell r="C990" t="str">
            <v>Jean-Pierre</v>
          </cell>
          <cell r="D990">
            <v>38718</v>
          </cell>
          <cell r="E990">
            <v>1</v>
          </cell>
          <cell r="F990" t="str">
            <v>Local</v>
          </cell>
          <cell r="G990">
            <v>40057</v>
          </cell>
          <cell r="H990" t="str">
            <v>PR 1C</v>
          </cell>
          <cell r="I990">
            <v>23</v>
          </cell>
          <cell r="J990" t="str">
            <v>U. Cergy-Pontoise (IUFM)</v>
          </cell>
          <cell r="K990" t="str">
            <v>0781938H</v>
          </cell>
          <cell r="L990">
            <v>40057</v>
          </cell>
          <cell r="M990">
            <v>3002</v>
          </cell>
          <cell r="N990">
            <v>38718</v>
          </cell>
        </row>
        <row r="991">
          <cell r="A991" t="str">
            <v>25E9207328IAO</v>
          </cell>
          <cell r="B991" t="str">
            <v>JACQUET FRANCILLON</v>
          </cell>
          <cell r="C991" t="str">
            <v>Francois</v>
          </cell>
          <cell r="D991">
            <v>38718</v>
          </cell>
          <cell r="E991">
            <v>1</v>
          </cell>
          <cell r="F991" t="str">
            <v>National</v>
          </cell>
          <cell r="G991">
            <v>40057</v>
          </cell>
          <cell r="H991" t="str">
            <v>PR 1C</v>
          </cell>
          <cell r="I991">
            <v>70</v>
          </cell>
          <cell r="J991" t="str">
            <v>U. Lille-III</v>
          </cell>
          <cell r="K991" t="str">
            <v>0593561A</v>
          </cell>
          <cell r="L991">
            <v>40057</v>
          </cell>
          <cell r="M991">
            <v>3002</v>
          </cell>
          <cell r="N991">
            <v>38718</v>
          </cell>
        </row>
        <row r="992">
          <cell r="A992" t="str">
            <v>25E9212429VIR</v>
          </cell>
          <cell r="B992" t="str">
            <v>CHAUVIER</v>
          </cell>
          <cell r="C992" t="str">
            <v>Stephane</v>
          </cell>
          <cell r="D992">
            <v>38718</v>
          </cell>
          <cell r="E992">
            <v>1</v>
          </cell>
          <cell r="F992" t="str">
            <v>National</v>
          </cell>
          <cell r="G992">
            <v>40057</v>
          </cell>
          <cell r="H992" t="str">
            <v>PR 1C</v>
          </cell>
          <cell r="I992">
            <v>17</v>
          </cell>
          <cell r="J992" t="str">
            <v>U. Caen</v>
          </cell>
          <cell r="K992" t="str">
            <v>0141408E</v>
          </cell>
          <cell r="L992">
            <v>40057</v>
          </cell>
          <cell r="M992">
            <v>3002</v>
          </cell>
          <cell r="N992">
            <v>38718</v>
          </cell>
        </row>
        <row r="993">
          <cell r="A993" t="str">
            <v>25E9212965GBL</v>
          </cell>
          <cell r="B993" t="str">
            <v>COMPAGNON</v>
          </cell>
          <cell r="C993" t="str">
            <v>Daniel</v>
          </cell>
          <cell r="D993">
            <v>38718</v>
          </cell>
          <cell r="E993">
            <v>1</v>
          </cell>
          <cell r="F993" t="str">
            <v>National</v>
          </cell>
          <cell r="G993">
            <v>40057</v>
          </cell>
          <cell r="H993" t="str">
            <v>PR 1C</v>
          </cell>
          <cell r="I993">
            <v>4</v>
          </cell>
          <cell r="J993" t="str">
            <v>IEP Bordeaux</v>
          </cell>
          <cell r="K993" t="str">
            <v>0330192E</v>
          </cell>
          <cell r="L993">
            <v>40057</v>
          </cell>
          <cell r="M993">
            <v>3002</v>
          </cell>
          <cell r="N993">
            <v>38718</v>
          </cell>
        </row>
        <row r="994">
          <cell r="A994" t="str">
            <v>25E9212973ADP</v>
          </cell>
          <cell r="B994" t="str">
            <v>LOUBIER</v>
          </cell>
          <cell r="C994" t="str">
            <v>Pierre</v>
          </cell>
          <cell r="D994">
            <v>38718</v>
          </cell>
          <cell r="E994">
            <v>1</v>
          </cell>
          <cell r="F994" t="str">
            <v>National</v>
          </cell>
          <cell r="G994">
            <v>40057</v>
          </cell>
          <cell r="H994" t="str">
            <v>MCF HC</v>
          </cell>
          <cell r="I994">
            <v>9</v>
          </cell>
          <cell r="J994" t="str">
            <v>U. Paris-X</v>
          </cell>
          <cell r="K994" t="str">
            <v>0921204J</v>
          </cell>
          <cell r="L994">
            <v>40057</v>
          </cell>
          <cell r="M994">
            <v>3013</v>
          </cell>
          <cell r="N994">
            <v>38718</v>
          </cell>
        </row>
        <row r="995">
          <cell r="A995" t="str">
            <v>25E9215309QED</v>
          </cell>
          <cell r="B995" t="str">
            <v>TOUCHART</v>
          </cell>
          <cell r="C995" t="str">
            <v>Laurent</v>
          </cell>
          <cell r="D995">
            <v>38718</v>
          </cell>
          <cell r="E995">
            <v>1</v>
          </cell>
          <cell r="F995" t="str">
            <v>Local</v>
          </cell>
          <cell r="G995">
            <v>40057</v>
          </cell>
          <cell r="H995" t="str">
            <v>PR 1C</v>
          </cell>
          <cell r="I995">
            <v>23</v>
          </cell>
          <cell r="J995" t="str">
            <v>U. OrlＢns</v>
          </cell>
          <cell r="K995" t="str">
            <v>0450855K</v>
          </cell>
          <cell r="L995">
            <v>40057</v>
          </cell>
          <cell r="M995">
            <v>3002</v>
          </cell>
          <cell r="N995">
            <v>38718</v>
          </cell>
        </row>
        <row r="996">
          <cell r="A996" t="str">
            <v>25E9215544IOH</v>
          </cell>
          <cell r="B996" t="str">
            <v>JEANNESSON</v>
          </cell>
          <cell r="C996" t="str">
            <v>Stanislas</v>
          </cell>
          <cell r="D996">
            <v>38718</v>
          </cell>
          <cell r="E996">
            <v>1</v>
          </cell>
          <cell r="F996" t="str">
            <v>Local</v>
          </cell>
          <cell r="G996">
            <v>40057</v>
          </cell>
          <cell r="H996" t="str">
            <v>MCF HC</v>
          </cell>
          <cell r="I996">
            <v>22</v>
          </cell>
          <cell r="J996" t="str">
            <v>U. Paris-IV</v>
          </cell>
          <cell r="K996" t="str">
            <v>0751720M</v>
          </cell>
          <cell r="L996">
            <v>40057</v>
          </cell>
          <cell r="M996">
            <v>3013</v>
          </cell>
          <cell r="N996">
            <v>38718</v>
          </cell>
        </row>
        <row r="997">
          <cell r="A997" t="str">
            <v>25E9218223ZEK</v>
          </cell>
          <cell r="B997" t="str">
            <v>DELOIZY</v>
          </cell>
          <cell r="C997" t="str">
            <v>Francine</v>
          </cell>
          <cell r="D997">
            <v>38718</v>
          </cell>
          <cell r="E997">
            <v>1</v>
          </cell>
          <cell r="F997" t="str">
            <v>National</v>
          </cell>
          <cell r="G997">
            <v>40057</v>
          </cell>
          <cell r="H997" t="str">
            <v>MCF HC</v>
          </cell>
          <cell r="I997">
            <v>23</v>
          </cell>
          <cell r="J997" t="str">
            <v>U. Amiens</v>
          </cell>
          <cell r="K997" t="str">
            <v>0801344B</v>
          </cell>
          <cell r="L997">
            <v>40057</v>
          </cell>
          <cell r="M997">
            <v>3013</v>
          </cell>
          <cell r="N997">
            <v>38718</v>
          </cell>
        </row>
        <row r="998">
          <cell r="A998" t="str">
            <v>25E9218740DHX</v>
          </cell>
          <cell r="B998" t="str">
            <v>BATS</v>
          </cell>
          <cell r="C998" t="str">
            <v>Maria</v>
          </cell>
          <cell r="D998">
            <v>38718</v>
          </cell>
          <cell r="E998">
            <v>1</v>
          </cell>
          <cell r="F998" t="str">
            <v>National</v>
          </cell>
          <cell r="G998">
            <v>40057</v>
          </cell>
          <cell r="H998" t="str">
            <v>MCF HC</v>
          </cell>
          <cell r="I998">
            <v>21</v>
          </cell>
          <cell r="J998" t="str">
            <v>U. Paris-I</v>
          </cell>
          <cell r="K998" t="str">
            <v>0751717J</v>
          </cell>
          <cell r="L998">
            <v>40057</v>
          </cell>
          <cell r="M998">
            <v>3013</v>
          </cell>
          <cell r="N998">
            <v>38718</v>
          </cell>
        </row>
        <row r="999">
          <cell r="A999" t="str">
            <v>25E9219595DPU</v>
          </cell>
          <cell r="B999" t="str">
            <v>RINZLER</v>
          </cell>
          <cell r="C999" t="str">
            <v>Simone</v>
          </cell>
          <cell r="D999">
            <v>38718</v>
          </cell>
          <cell r="E999">
            <v>1</v>
          </cell>
          <cell r="F999" t="str">
            <v>National</v>
          </cell>
          <cell r="G999">
            <v>40057</v>
          </cell>
          <cell r="H999" t="str">
            <v>MCF HC</v>
          </cell>
          <cell r="I999">
            <v>11</v>
          </cell>
          <cell r="J999" t="str">
            <v>U. Paris-X</v>
          </cell>
          <cell r="K999" t="str">
            <v>0921204J</v>
          </cell>
          <cell r="L999">
            <v>40057</v>
          </cell>
          <cell r="M999">
            <v>3013</v>
          </cell>
          <cell r="N999">
            <v>38718</v>
          </cell>
        </row>
        <row r="1000">
          <cell r="A1000" t="str">
            <v>25E9221263EPL</v>
          </cell>
          <cell r="B1000" t="str">
            <v>WICKE</v>
          </cell>
          <cell r="C1000" t="str">
            <v>Brigitte</v>
          </cell>
          <cell r="D1000">
            <v>38718</v>
          </cell>
          <cell r="E1000">
            <v>1</v>
          </cell>
          <cell r="F1000" t="str">
            <v>Local</v>
          </cell>
          <cell r="G1000">
            <v>40057</v>
          </cell>
          <cell r="H1000" t="str">
            <v>PR 1C</v>
          </cell>
          <cell r="I1000">
            <v>9</v>
          </cell>
          <cell r="J1000" t="str">
            <v>U. Caen</v>
          </cell>
          <cell r="K1000" t="str">
            <v>0141408E</v>
          </cell>
          <cell r="L1000">
            <v>40057</v>
          </cell>
          <cell r="M1000">
            <v>3002</v>
          </cell>
          <cell r="N1000">
            <v>38718</v>
          </cell>
        </row>
        <row r="1001">
          <cell r="A1001" t="str">
            <v>25E9229641XJV</v>
          </cell>
          <cell r="B1001" t="str">
            <v>MARTINEZ</v>
          </cell>
          <cell r="C1001" t="str">
            <v>Marie Louise</v>
          </cell>
          <cell r="D1001">
            <v>38718</v>
          </cell>
          <cell r="E1001">
            <v>1</v>
          </cell>
          <cell r="F1001" t="str">
            <v>Local</v>
          </cell>
          <cell r="G1001">
            <v>40057</v>
          </cell>
          <cell r="H1001" t="str">
            <v>MCF HC</v>
          </cell>
          <cell r="I1001">
            <v>70</v>
          </cell>
          <cell r="J1001" t="str">
            <v>U. Nice (IUFM)</v>
          </cell>
          <cell r="K1001" t="str">
            <v>0061758D</v>
          </cell>
          <cell r="L1001">
            <v>40057</v>
          </cell>
          <cell r="M1001">
            <v>3013</v>
          </cell>
          <cell r="N1001">
            <v>38718</v>
          </cell>
        </row>
        <row r="1002">
          <cell r="A1002" t="str">
            <v>25E9234721XOX</v>
          </cell>
          <cell r="B1002" t="str">
            <v>COHEN</v>
          </cell>
          <cell r="C1002" t="str">
            <v>Genevieve</v>
          </cell>
          <cell r="D1002">
            <v>38718</v>
          </cell>
          <cell r="E1002">
            <v>1</v>
          </cell>
          <cell r="F1002" t="str">
            <v>Local</v>
          </cell>
          <cell r="G1002">
            <v>40057</v>
          </cell>
          <cell r="H1002" t="str">
            <v>MCF HC</v>
          </cell>
          <cell r="I1002">
            <v>11</v>
          </cell>
          <cell r="J1002" t="str">
            <v>U. Paris-IV</v>
          </cell>
          <cell r="K1002" t="str">
            <v>0751720M</v>
          </cell>
          <cell r="L1002">
            <v>40057</v>
          </cell>
          <cell r="M1002">
            <v>3013</v>
          </cell>
          <cell r="N1002">
            <v>38718</v>
          </cell>
        </row>
        <row r="1003">
          <cell r="A1003" t="str">
            <v>25E9234987CLM</v>
          </cell>
          <cell r="B1003" t="str">
            <v>PESSO</v>
          </cell>
          <cell r="C1003" t="str">
            <v>Catherine</v>
          </cell>
          <cell r="D1003">
            <v>38961</v>
          </cell>
          <cell r="E1003">
            <v>1</v>
          </cell>
          <cell r="F1003" t="str">
            <v>National</v>
          </cell>
          <cell r="G1003">
            <v>40057</v>
          </cell>
          <cell r="H1003" t="str">
            <v>PR 1C</v>
          </cell>
          <cell r="I1003">
            <v>11</v>
          </cell>
          <cell r="J1003" t="str">
            <v>U. Lyon-II</v>
          </cell>
          <cell r="K1003" t="str">
            <v>0691775E</v>
          </cell>
          <cell r="L1003">
            <v>40057</v>
          </cell>
          <cell r="M1003">
            <v>3002</v>
          </cell>
          <cell r="N1003">
            <v>38961</v>
          </cell>
        </row>
        <row r="1004">
          <cell r="A1004" t="str">
            <v>25E9235713SZG</v>
          </cell>
          <cell r="B1004" t="str">
            <v>COUDERC</v>
          </cell>
          <cell r="C1004" t="str">
            <v>Gilles</v>
          </cell>
          <cell r="D1004">
            <v>38718</v>
          </cell>
          <cell r="E1004">
            <v>1</v>
          </cell>
          <cell r="F1004" t="str">
            <v>National</v>
          </cell>
          <cell r="G1004">
            <v>40057</v>
          </cell>
          <cell r="H1004" t="str">
            <v>MCF HC</v>
          </cell>
          <cell r="I1004">
            <v>11</v>
          </cell>
          <cell r="J1004" t="str">
            <v>U. Caen</v>
          </cell>
          <cell r="K1004" t="str">
            <v>0141408E</v>
          </cell>
          <cell r="L1004">
            <v>40057</v>
          </cell>
          <cell r="M1004">
            <v>3013</v>
          </cell>
          <cell r="N1004">
            <v>38718</v>
          </cell>
        </row>
        <row r="1005">
          <cell r="A1005" t="str">
            <v>25E9236278WPC</v>
          </cell>
          <cell r="B1005" t="str">
            <v>CHRISTOPHE</v>
          </cell>
          <cell r="C1005" t="str">
            <v>Catherine</v>
          </cell>
          <cell r="D1005">
            <v>38718</v>
          </cell>
          <cell r="E1005">
            <v>1</v>
          </cell>
          <cell r="F1005" t="str">
            <v>National</v>
          </cell>
          <cell r="G1005">
            <v>40057</v>
          </cell>
          <cell r="H1005" t="str">
            <v>PR 1C</v>
          </cell>
          <cell r="I1005">
            <v>18</v>
          </cell>
          <cell r="J1005" t="str">
            <v>U. Paris-III</v>
          </cell>
          <cell r="K1005" t="str">
            <v>0751719L</v>
          </cell>
          <cell r="L1005">
            <v>40057</v>
          </cell>
          <cell r="M1005">
            <v>3002</v>
          </cell>
          <cell r="N1005">
            <v>38718</v>
          </cell>
        </row>
        <row r="1006">
          <cell r="A1006" t="str">
            <v>25E9237533WHG</v>
          </cell>
          <cell r="B1006" t="str">
            <v>LETERRIER</v>
          </cell>
          <cell r="C1006" t="str">
            <v>Sophie-Anne</v>
          </cell>
          <cell r="D1006">
            <v>38718</v>
          </cell>
          <cell r="E1006">
            <v>1</v>
          </cell>
          <cell r="F1006" t="str">
            <v>Local</v>
          </cell>
          <cell r="G1006">
            <v>40057</v>
          </cell>
          <cell r="H1006" t="str">
            <v>PR 1C</v>
          </cell>
          <cell r="I1006">
            <v>22</v>
          </cell>
          <cell r="J1006" t="str">
            <v>U. Artois</v>
          </cell>
          <cell r="K1006" t="str">
            <v>0623957P</v>
          </cell>
          <cell r="L1006">
            <v>40057</v>
          </cell>
          <cell r="M1006">
            <v>3002</v>
          </cell>
          <cell r="N1006">
            <v>38718</v>
          </cell>
        </row>
        <row r="1007">
          <cell r="A1007" t="str">
            <v>25E9240134XJX</v>
          </cell>
          <cell r="B1007" t="str">
            <v>GOETSCHEL</v>
          </cell>
          <cell r="C1007" t="str">
            <v>Pascale</v>
          </cell>
          <cell r="D1007">
            <v>38718</v>
          </cell>
          <cell r="E1007">
            <v>1</v>
          </cell>
          <cell r="F1007" t="str">
            <v>Local</v>
          </cell>
          <cell r="G1007">
            <v>40057</v>
          </cell>
          <cell r="H1007" t="str">
            <v>MCF HC</v>
          </cell>
          <cell r="I1007">
            <v>22</v>
          </cell>
          <cell r="J1007" t="str">
            <v>U. Paris-I</v>
          </cell>
          <cell r="K1007" t="str">
            <v>0751717J</v>
          </cell>
          <cell r="L1007">
            <v>40057</v>
          </cell>
          <cell r="M1007">
            <v>3013</v>
          </cell>
          <cell r="N1007">
            <v>38718</v>
          </cell>
        </row>
        <row r="1008">
          <cell r="A1008" t="str">
            <v>25E9240275AQH</v>
          </cell>
          <cell r="B1008" t="str">
            <v>MOHN</v>
          </cell>
          <cell r="C1008" t="str">
            <v>Carole</v>
          </cell>
          <cell r="D1008">
            <v>38718</v>
          </cell>
          <cell r="E1008">
            <v>1</v>
          </cell>
          <cell r="F1008" t="str">
            <v>National</v>
          </cell>
          <cell r="G1008">
            <v>40057</v>
          </cell>
          <cell r="H1008" t="str">
            <v>MCF HC</v>
          </cell>
          <cell r="I1008">
            <v>9</v>
          </cell>
          <cell r="J1008" t="str">
            <v>U. Paris-IV</v>
          </cell>
          <cell r="K1008" t="str">
            <v>0751720M</v>
          </cell>
          <cell r="L1008">
            <v>40057</v>
          </cell>
          <cell r="M1008">
            <v>3013</v>
          </cell>
          <cell r="N1008">
            <v>38718</v>
          </cell>
        </row>
        <row r="1009">
          <cell r="A1009" t="str">
            <v>25E9242087QSC</v>
          </cell>
          <cell r="B1009" t="str">
            <v>CASTAGNEZ</v>
          </cell>
          <cell r="C1009" t="str">
            <v>Noelline</v>
          </cell>
          <cell r="D1009">
            <v>39326</v>
          </cell>
          <cell r="E1009">
            <v>1</v>
          </cell>
          <cell r="F1009" t="str">
            <v>Local</v>
          </cell>
          <cell r="G1009">
            <v>40057</v>
          </cell>
          <cell r="H1009" t="str">
            <v>MCF HC</v>
          </cell>
          <cell r="I1009">
            <v>22</v>
          </cell>
          <cell r="J1009" t="str">
            <v>U. OrlＢns</v>
          </cell>
          <cell r="K1009" t="str">
            <v>0450855K</v>
          </cell>
          <cell r="L1009">
            <v>40057</v>
          </cell>
          <cell r="M1009">
            <v>3013</v>
          </cell>
          <cell r="N1009">
            <v>39326</v>
          </cell>
        </row>
        <row r="1010">
          <cell r="A1010" t="str">
            <v>25E9243163ITB</v>
          </cell>
          <cell r="B1010" t="str">
            <v>GONZALEZ DE QUIJANO</v>
          </cell>
          <cell r="C1010" t="str">
            <v>Yves</v>
          </cell>
          <cell r="D1010">
            <v>38718</v>
          </cell>
          <cell r="E1010">
            <v>1</v>
          </cell>
          <cell r="F1010" t="str">
            <v>National</v>
          </cell>
          <cell r="G1010">
            <v>40057</v>
          </cell>
          <cell r="H1010" t="str">
            <v>MCF HC</v>
          </cell>
          <cell r="I1010">
            <v>15</v>
          </cell>
          <cell r="J1010" t="str">
            <v>U. Lyon-II</v>
          </cell>
          <cell r="K1010" t="str">
            <v>0691775E</v>
          </cell>
          <cell r="L1010">
            <v>40057</v>
          </cell>
          <cell r="M1010">
            <v>3013</v>
          </cell>
          <cell r="N1010">
            <v>38718</v>
          </cell>
        </row>
        <row r="1011">
          <cell r="A1011" t="str">
            <v>25E9244557DDL</v>
          </cell>
          <cell r="B1011" t="str">
            <v>COMTE</v>
          </cell>
          <cell r="C1011" t="str">
            <v>Philippe</v>
          </cell>
          <cell r="D1011">
            <v>38718</v>
          </cell>
          <cell r="E1011">
            <v>1</v>
          </cell>
          <cell r="F1011" t="str">
            <v>National</v>
          </cell>
          <cell r="G1011">
            <v>40057</v>
          </cell>
          <cell r="H1011" t="str">
            <v>MCF HC</v>
          </cell>
          <cell r="I1011">
            <v>13</v>
          </cell>
          <cell r="J1011" t="str">
            <v>U. Paris-I</v>
          </cell>
          <cell r="K1011" t="str">
            <v>0751717J</v>
          </cell>
          <cell r="L1011">
            <v>40057</v>
          </cell>
          <cell r="M1011">
            <v>3013</v>
          </cell>
          <cell r="N1011">
            <v>38718</v>
          </cell>
        </row>
        <row r="1012">
          <cell r="A1012" t="str">
            <v>25E9245760FCY</v>
          </cell>
          <cell r="B1012" t="str">
            <v>BERGE</v>
          </cell>
          <cell r="C1012" t="str">
            <v>Aline</v>
          </cell>
          <cell r="D1012">
            <v>38718</v>
          </cell>
          <cell r="E1012">
            <v>1</v>
          </cell>
          <cell r="F1012" t="str">
            <v>Local</v>
          </cell>
          <cell r="G1012">
            <v>40057</v>
          </cell>
          <cell r="H1012" t="str">
            <v>MCF HC</v>
          </cell>
          <cell r="I1012">
            <v>9</v>
          </cell>
          <cell r="J1012" t="str">
            <v>U. Paris-III</v>
          </cell>
          <cell r="K1012" t="str">
            <v>0751719L</v>
          </cell>
          <cell r="L1012">
            <v>40057</v>
          </cell>
          <cell r="M1012">
            <v>3013</v>
          </cell>
          <cell r="N1012">
            <v>38718</v>
          </cell>
        </row>
        <row r="1013">
          <cell r="A1013" t="str">
            <v>25E9246557RNS</v>
          </cell>
          <cell r="B1013" t="str">
            <v>GILLI</v>
          </cell>
          <cell r="C1013" t="str">
            <v>Patrick</v>
          </cell>
          <cell r="D1013">
            <v>38718</v>
          </cell>
          <cell r="E1013">
            <v>1</v>
          </cell>
          <cell r="F1013" t="str">
            <v>Local</v>
          </cell>
          <cell r="G1013">
            <v>40057</v>
          </cell>
          <cell r="H1013" t="str">
            <v>PR 1C</v>
          </cell>
          <cell r="I1013">
            <v>21</v>
          </cell>
          <cell r="J1013" t="str">
            <v>U. Montpellier-III</v>
          </cell>
          <cell r="K1013" t="str">
            <v>0341089Z</v>
          </cell>
          <cell r="L1013">
            <v>40057</v>
          </cell>
          <cell r="M1013">
            <v>3002</v>
          </cell>
          <cell r="N1013">
            <v>38718</v>
          </cell>
        </row>
        <row r="1014">
          <cell r="A1014" t="str">
            <v>25E9250309DTY</v>
          </cell>
          <cell r="B1014" t="str">
            <v>PERCEAU</v>
          </cell>
          <cell r="C1014" t="str">
            <v>Sylvie</v>
          </cell>
          <cell r="D1014">
            <v>38718</v>
          </cell>
          <cell r="E1014">
            <v>1</v>
          </cell>
          <cell r="F1014" t="str">
            <v>National</v>
          </cell>
          <cell r="G1014">
            <v>40057</v>
          </cell>
          <cell r="H1014" t="str">
            <v>MCF HC</v>
          </cell>
          <cell r="I1014">
            <v>8</v>
          </cell>
          <cell r="J1014" t="str">
            <v>U. Amiens</v>
          </cell>
          <cell r="K1014" t="str">
            <v>0801344B</v>
          </cell>
          <cell r="L1014">
            <v>40057</v>
          </cell>
          <cell r="M1014">
            <v>3013</v>
          </cell>
          <cell r="N1014">
            <v>38718</v>
          </cell>
        </row>
        <row r="1015">
          <cell r="A1015" t="str">
            <v>25E9250368RYL</v>
          </cell>
          <cell r="B1015" t="str">
            <v>GANTEAU</v>
          </cell>
          <cell r="C1015" t="str">
            <v>Jean-Michel</v>
          </cell>
          <cell r="D1015">
            <v>38718</v>
          </cell>
          <cell r="E1015">
            <v>1</v>
          </cell>
          <cell r="F1015" t="str">
            <v>National</v>
          </cell>
          <cell r="G1015">
            <v>40057</v>
          </cell>
          <cell r="H1015" t="str">
            <v>PR 1C</v>
          </cell>
          <cell r="I1015">
            <v>11</v>
          </cell>
          <cell r="J1015" t="str">
            <v>U. Montpellier-III</v>
          </cell>
          <cell r="K1015" t="str">
            <v>0341089Z</v>
          </cell>
          <cell r="L1015">
            <v>41153</v>
          </cell>
          <cell r="M1015">
            <v>3002</v>
          </cell>
          <cell r="N1015">
            <v>38718</v>
          </cell>
        </row>
        <row r="1016">
          <cell r="A1016" t="str">
            <v>25E9250414WIZ</v>
          </cell>
          <cell r="B1016" t="str">
            <v>AUFFRET</v>
          </cell>
          <cell r="C1016" t="str">
            <v>Sylvie</v>
          </cell>
          <cell r="D1016">
            <v>38718</v>
          </cell>
          <cell r="E1016">
            <v>1</v>
          </cell>
          <cell r="F1016" t="str">
            <v>National</v>
          </cell>
          <cell r="G1016">
            <v>40057</v>
          </cell>
          <cell r="H1016" t="str">
            <v>MCF HC</v>
          </cell>
          <cell r="I1016">
            <v>11</v>
          </cell>
          <cell r="J1016" t="str">
            <v>U. Paris-I</v>
          </cell>
          <cell r="K1016" t="str">
            <v>0751717J</v>
          </cell>
          <cell r="L1016">
            <v>40057</v>
          </cell>
          <cell r="M1016">
            <v>3013</v>
          </cell>
          <cell r="N1016">
            <v>38718</v>
          </cell>
        </row>
        <row r="1017">
          <cell r="A1017" t="str">
            <v>25E9251176VIU</v>
          </cell>
          <cell r="B1017" t="str">
            <v>ANDRE</v>
          </cell>
          <cell r="C1017" t="str">
            <v>Marie-Odile</v>
          </cell>
          <cell r="D1017">
            <v>38718</v>
          </cell>
          <cell r="E1017">
            <v>1</v>
          </cell>
          <cell r="F1017" t="str">
            <v>Local</v>
          </cell>
          <cell r="G1017">
            <v>40057</v>
          </cell>
          <cell r="H1017" t="str">
            <v>MCF HC</v>
          </cell>
          <cell r="I1017">
            <v>9</v>
          </cell>
          <cell r="J1017" t="str">
            <v>U. Paris-X (IUT Ville d'Avray)</v>
          </cell>
          <cell r="K1017" t="str">
            <v>0920956P</v>
          </cell>
          <cell r="L1017">
            <v>40057</v>
          </cell>
          <cell r="M1017">
            <v>3013</v>
          </cell>
          <cell r="N1017">
            <v>38718</v>
          </cell>
        </row>
        <row r="1018">
          <cell r="A1018" t="str">
            <v>25E9252383HUC</v>
          </cell>
          <cell r="B1018" t="str">
            <v>MENIEL</v>
          </cell>
          <cell r="C1018" t="str">
            <v>Bruno</v>
          </cell>
          <cell r="D1018">
            <v>38718</v>
          </cell>
          <cell r="E1018">
            <v>1</v>
          </cell>
          <cell r="F1018" t="str">
            <v>National</v>
          </cell>
          <cell r="G1018">
            <v>40057</v>
          </cell>
          <cell r="H1018" t="str">
            <v>MCF HC</v>
          </cell>
          <cell r="I1018">
            <v>9</v>
          </cell>
          <cell r="J1018" t="str">
            <v>U. Rennes-II</v>
          </cell>
          <cell r="K1018" t="str">
            <v>0350937D</v>
          </cell>
          <cell r="L1018">
            <v>40057</v>
          </cell>
          <cell r="M1018">
            <v>3013</v>
          </cell>
          <cell r="N1018">
            <v>38718</v>
          </cell>
        </row>
        <row r="1019">
          <cell r="A1019" t="str">
            <v>25E9252657NMU</v>
          </cell>
          <cell r="B1019" t="str">
            <v>GALTIER</v>
          </cell>
          <cell r="C1019" t="str">
            <v>Brigitte</v>
          </cell>
          <cell r="D1019">
            <v>38718</v>
          </cell>
          <cell r="E1019">
            <v>1</v>
          </cell>
          <cell r="F1019" t="str">
            <v>National</v>
          </cell>
          <cell r="G1019">
            <v>40057</v>
          </cell>
          <cell r="H1019" t="str">
            <v>MCF HC</v>
          </cell>
          <cell r="I1019">
            <v>9</v>
          </cell>
          <cell r="J1019" t="str">
            <v>U. Cergy-Pontoise</v>
          </cell>
          <cell r="K1019" t="str">
            <v>0951793H</v>
          </cell>
          <cell r="L1019">
            <v>40057</v>
          </cell>
          <cell r="M1019">
            <v>3013</v>
          </cell>
          <cell r="N1019">
            <v>38718</v>
          </cell>
        </row>
        <row r="1020">
          <cell r="A1020" t="str">
            <v>25E9252980BAG</v>
          </cell>
          <cell r="B1020" t="str">
            <v>LANCIEN</v>
          </cell>
          <cell r="C1020" t="str">
            <v>Thierry</v>
          </cell>
          <cell r="D1020">
            <v>38718</v>
          </cell>
          <cell r="E1020">
            <v>1</v>
          </cell>
          <cell r="F1020" t="str">
            <v>Local</v>
          </cell>
          <cell r="G1020">
            <v>40057</v>
          </cell>
          <cell r="H1020" t="str">
            <v>PR 1C</v>
          </cell>
          <cell r="I1020">
            <v>71</v>
          </cell>
          <cell r="J1020" t="str">
            <v>U. Bordeaux-III</v>
          </cell>
          <cell r="K1020" t="str">
            <v>0331766R</v>
          </cell>
          <cell r="L1020">
            <v>40057</v>
          </cell>
          <cell r="M1020">
            <v>3002</v>
          </cell>
          <cell r="N1020">
            <v>38718</v>
          </cell>
        </row>
        <row r="1021">
          <cell r="A1021" t="str">
            <v>25E9252999BOG</v>
          </cell>
          <cell r="B1021" t="str">
            <v>GARCIA</v>
          </cell>
          <cell r="C1021" t="str">
            <v>Patrick</v>
          </cell>
          <cell r="D1021">
            <v>38718</v>
          </cell>
          <cell r="E1021">
            <v>1</v>
          </cell>
          <cell r="F1021" t="str">
            <v>National</v>
          </cell>
          <cell r="G1021">
            <v>40057</v>
          </cell>
          <cell r="H1021" t="str">
            <v>MCF HC</v>
          </cell>
          <cell r="I1021">
            <v>22</v>
          </cell>
          <cell r="J1021" t="str">
            <v>U. Cergy-Pontoise (IUFM)</v>
          </cell>
          <cell r="K1021" t="str">
            <v>0781938H</v>
          </cell>
          <cell r="L1021">
            <v>40057</v>
          </cell>
          <cell r="M1021">
            <v>3013</v>
          </cell>
          <cell r="N1021">
            <v>38718</v>
          </cell>
        </row>
        <row r="1022">
          <cell r="A1022" t="str">
            <v>25E9253009GGT</v>
          </cell>
          <cell r="B1022" t="str">
            <v>DE BEIR</v>
          </cell>
          <cell r="C1022" t="str">
            <v>Jean Guy Luis</v>
          </cell>
          <cell r="D1022">
            <v>38718</v>
          </cell>
          <cell r="E1022">
            <v>1</v>
          </cell>
          <cell r="F1022" t="str">
            <v>National</v>
          </cell>
          <cell r="G1022">
            <v>40057</v>
          </cell>
          <cell r="H1022" t="str">
            <v>MCF HC</v>
          </cell>
          <cell r="I1022">
            <v>5</v>
          </cell>
          <cell r="J1022" t="str">
            <v>U. Evry</v>
          </cell>
          <cell r="K1022" t="str">
            <v>0911975C</v>
          </cell>
          <cell r="L1022">
            <v>40057</v>
          </cell>
          <cell r="M1022">
            <v>3013</v>
          </cell>
          <cell r="N1022">
            <v>38718</v>
          </cell>
        </row>
        <row r="1023">
          <cell r="A1023" t="str">
            <v>25E9253011VBI</v>
          </cell>
          <cell r="B1023" t="str">
            <v>GARANTO</v>
          </cell>
          <cell r="C1023" t="str">
            <v>Annie</v>
          </cell>
          <cell r="D1023">
            <v>38718</v>
          </cell>
          <cell r="E1023">
            <v>1</v>
          </cell>
          <cell r="F1023" t="str">
            <v>Local</v>
          </cell>
          <cell r="G1023">
            <v>40057</v>
          </cell>
          <cell r="H1023" t="str">
            <v>MCF HC</v>
          </cell>
          <cell r="I1023">
            <v>6</v>
          </cell>
          <cell r="J1023" t="str">
            <v>U. Paris-X</v>
          </cell>
          <cell r="K1023" t="str">
            <v>0921204J</v>
          </cell>
          <cell r="L1023">
            <v>40057</v>
          </cell>
          <cell r="M1023">
            <v>3013</v>
          </cell>
          <cell r="N1023">
            <v>38718</v>
          </cell>
        </row>
        <row r="1024">
          <cell r="A1024" t="str">
            <v>25E9253150RAR</v>
          </cell>
          <cell r="B1024" t="str">
            <v>MORALES</v>
          </cell>
          <cell r="C1024" t="str">
            <v>Yves</v>
          </cell>
          <cell r="D1024">
            <v>38718</v>
          </cell>
          <cell r="E1024">
            <v>1</v>
          </cell>
          <cell r="F1024" t="str">
            <v>Local</v>
          </cell>
          <cell r="G1024">
            <v>40057</v>
          </cell>
          <cell r="H1024" t="str">
            <v>MCF HC</v>
          </cell>
          <cell r="I1024">
            <v>74</v>
          </cell>
          <cell r="J1024" t="str">
            <v>U. Toulouse-III</v>
          </cell>
          <cell r="K1024" t="str">
            <v>0311384L</v>
          </cell>
          <cell r="L1024">
            <v>40057</v>
          </cell>
          <cell r="M1024">
            <v>3013</v>
          </cell>
          <cell r="N1024">
            <v>38718</v>
          </cell>
        </row>
        <row r="1025">
          <cell r="A1025" t="str">
            <v>25E9253204UBE</v>
          </cell>
          <cell r="B1025" t="str">
            <v>MELIS</v>
          </cell>
          <cell r="C1025" t="str">
            <v>Gerard</v>
          </cell>
          <cell r="D1025">
            <v>39326</v>
          </cell>
          <cell r="E1025">
            <v>1</v>
          </cell>
          <cell r="F1025" t="str">
            <v>National</v>
          </cell>
          <cell r="G1025">
            <v>40057</v>
          </cell>
          <cell r="H1025" t="str">
            <v>MCF HC</v>
          </cell>
          <cell r="I1025">
            <v>11</v>
          </cell>
          <cell r="J1025" t="str">
            <v>U. Paris-VII</v>
          </cell>
          <cell r="K1025" t="str">
            <v>0751723R</v>
          </cell>
          <cell r="L1025">
            <v>40057</v>
          </cell>
          <cell r="M1025">
            <v>3013</v>
          </cell>
          <cell r="N1025">
            <v>39326</v>
          </cell>
        </row>
        <row r="1026">
          <cell r="A1026" t="str">
            <v>25E9253262CFE</v>
          </cell>
          <cell r="B1026" t="str">
            <v>CHABAUD</v>
          </cell>
          <cell r="C1026" t="str">
            <v>Didier</v>
          </cell>
          <cell r="D1026">
            <v>39692</v>
          </cell>
          <cell r="E1026">
            <v>1</v>
          </cell>
          <cell r="F1026" t="str">
            <v>National</v>
          </cell>
          <cell r="G1026">
            <v>40057</v>
          </cell>
          <cell r="H1026" t="str">
            <v>MCF HC</v>
          </cell>
          <cell r="I1026">
            <v>6</v>
          </cell>
          <cell r="J1026" t="str">
            <v>U. Cergy-Pontoise (IUT Cergy-Pontoise)</v>
          </cell>
          <cell r="K1026" t="str">
            <v>0951750L</v>
          </cell>
          <cell r="L1026">
            <v>40057</v>
          </cell>
          <cell r="M1026">
            <v>3013</v>
          </cell>
          <cell r="N1026">
            <v>39692</v>
          </cell>
        </row>
        <row r="1027">
          <cell r="A1027" t="str">
            <v>25E9354030RNA</v>
          </cell>
          <cell r="B1027" t="str">
            <v>VALTAT</v>
          </cell>
          <cell r="C1027" t="str">
            <v>Nelly</v>
          </cell>
          <cell r="D1027">
            <v>38718</v>
          </cell>
          <cell r="E1027">
            <v>1</v>
          </cell>
          <cell r="F1027" t="str">
            <v>National</v>
          </cell>
          <cell r="G1027">
            <v>40057</v>
          </cell>
          <cell r="H1027" t="str">
            <v>MCF HC</v>
          </cell>
          <cell r="I1027">
            <v>11</v>
          </cell>
          <cell r="J1027" t="str">
            <v>U. Tours</v>
          </cell>
          <cell r="K1027" t="str">
            <v>0370800U</v>
          </cell>
          <cell r="L1027">
            <v>40057</v>
          </cell>
          <cell r="M1027">
            <v>3013</v>
          </cell>
          <cell r="N1027">
            <v>38718</v>
          </cell>
        </row>
        <row r="1028">
          <cell r="A1028" t="str">
            <v>25S0008057AOW</v>
          </cell>
          <cell r="B1028" t="str">
            <v>MAISON</v>
          </cell>
          <cell r="C1028" t="str">
            <v>Raphaelle</v>
          </cell>
          <cell r="D1028">
            <v>39692</v>
          </cell>
          <cell r="E1028">
            <v>1</v>
          </cell>
          <cell r="F1028" t="str">
            <v>National</v>
          </cell>
          <cell r="G1028">
            <v>40057</v>
          </cell>
          <cell r="H1028" t="str">
            <v>PR 1C</v>
          </cell>
          <cell r="I1028">
            <v>2</v>
          </cell>
          <cell r="J1028" t="str">
            <v>U. Paris-XI</v>
          </cell>
          <cell r="K1028" t="str">
            <v>0911101C</v>
          </cell>
          <cell r="L1028">
            <v>40057</v>
          </cell>
          <cell r="M1028">
            <v>3002</v>
          </cell>
          <cell r="N1028">
            <v>39692</v>
          </cell>
        </row>
        <row r="1029">
          <cell r="A1029" t="str">
            <v>25S0215241AWE</v>
          </cell>
          <cell r="B1029" t="str">
            <v>D'HUMIERES</v>
          </cell>
          <cell r="C1029" t="str">
            <v>Catherine</v>
          </cell>
          <cell r="D1029">
            <v>38718</v>
          </cell>
          <cell r="E1029">
            <v>1</v>
          </cell>
          <cell r="F1029" t="str">
            <v>National</v>
          </cell>
          <cell r="G1029">
            <v>40057</v>
          </cell>
          <cell r="H1029" t="str">
            <v>MCF HC</v>
          </cell>
          <cell r="I1029">
            <v>14</v>
          </cell>
          <cell r="J1029" t="str">
            <v>U. Cergy-Pontoise (IUFM)</v>
          </cell>
          <cell r="K1029" t="str">
            <v>0781938H</v>
          </cell>
          <cell r="L1029">
            <v>40057</v>
          </cell>
          <cell r="M1029">
            <v>3013</v>
          </cell>
          <cell r="N1029">
            <v>38718</v>
          </cell>
        </row>
        <row r="1030">
          <cell r="A1030" t="str">
            <v>25S0215474YWO</v>
          </cell>
          <cell r="B1030" t="str">
            <v>CASSIA</v>
          </cell>
          <cell r="C1030" t="str">
            <v>Paul</v>
          </cell>
          <cell r="D1030">
            <v>39114</v>
          </cell>
          <cell r="E1030">
            <v>1</v>
          </cell>
          <cell r="F1030" t="str">
            <v>National</v>
          </cell>
          <cell r="G1030">
            <v>40057</v>
          </cell>
          <cell r="H1030" t="str">
            <v>PR 1C</v>
          </cell>
          <cell r="I1030">
            <v>2</v>
          </cell>
          <cell r="J1030" t="str">
            <v>U. Paris-I</v>
          </cell>
          <cell r="K1030" t="str">
            <v>0751717J</v>
          </cell>
          <cell r="L1030">
            <v>40057</v>
          </cell>
          <cell r="M1030">
            <v>3002</v>
          </cell>
          <cell r="N1030">
            <v>39114</v>
          </cell>
        </row>
        <row r="1031">
          <cell r="A1031" t="str">
            <v>25S0424283FKX</v>
          </cell>
          <cell r="B1031" t="str">
            <v>VAN OSSEL</v>
          </cell>
          <cell r="C1031" t="str">
            <v>Paul</v>
          </cell>
          <cell r="D1031">
            <v>38718</v>
          </cell>
          <cell r="E1031">
            <v>1</v>
          </cell>
          <cell r="F1031" t="str">
            <v>Local</v>
          </cell>
          <cell r="G1031">
            <v>40057</v>
          </cell>
          <cell r="H1031" t="str">
            <v>PR 1C</v>
          </cell>
          <cell r="I1031">
            <v>21</v>
          </cell>
          <cell r="J1031" t="str">
            <v>U. Paris-X</v>
          </cell>
          <cell r="K1031" t="str">
            <v>0921204J</v>
          </cell>
          <cell r="L1031">
            <v>40057</v>
          </cell>
          <cell r="M1031">
            <v>3002</v>
          </cell>
          <cell r="N1031">
            <v>38718</v>
          </cell>
        </row>
        <row r="1032">
          <cell r="A1032" t="str">
            <v>25S9317383TVO</v>
          </cell>
          <cell r="B1032" t="str">
            <v>GIBERT</v>
          </cell>
          <cell r="C1032" t="str">
            <v>Patrick</v>
          </cell>
          <cell r="D1032">
            <v>38718</v>
          </cell>
          <cell r="E1032">
            <v>1</v>
          </cell>
          <cell r="F1032" t="str">
            <v>Local</v>
          </cell>
          <cell r="G1032">
            <v>40057</v>
          </cell>
          <cell r="H1032" t="str">
            <v>PR EX2</v>
          </cell>
          <cell r="I1032">
            <v>6</v>
          </cell>
          <cell r="J1032" t="str">
            <v>U. Paris-X</v>
          </cell>
          <cell r="K1032" t="str">
            <v>0921204J</v>
          </cell>
          <cell r="L1032">
            <v>40057</v>
          </cell>
          <cell r="M1032">
            <v>3004</v>
          </cell>
          <cell r="N1032">
            <v>38718</v>
          </cell>
        </row>
        <row r="1033">
          <cell r="A1033" t="str">
            <v>25S9318402MVY</v>
          </cell>
          <cell r="B1033" t="str">
            <v>FORESTIER</v>
          </cell>
          <cell r="C1033" t="str">
            <v>Francois</v>
          </cell>
          <cell r="D1033">
            <v>39022</v>
          </cell>
          <cell r="E1033">
            <v>1</v>
          </cell>
          <cell r="F1033" t="str">
            <v>National</v>
          </cell>
          <cell r="G1033">
            <v>40057</v>
          </cell>
          <cell r="H1033" t="str">
            <v>PR EX1</v>
          </cell>
          <cell r="I1033">
            <v>87</v>
          </cell>
          <cell r="J1033" t="str">
            <v>U. Paris-XI</v>
          </cell>
          <cell r="K1033" t="str">
            <v>0911101C</v>
          </cell>
          <cell r="L1033">
            <v>40057</v>
          </cell>
          <cell r="M1033">
            <v>3003</v>
          </cell>
          <cell r="N1033">
            <v>39022</v>
          </cell>
        </row>
        <row r="1034">
          <cell r="A1034" t="str">
            <v>25S9318470NVT</v>
          </cell>
          <cell r="B1034" t="str">
            <v>GOMEZ</v>
          </cell>
          <cell r="C1034" t="str">
            <v>Thomas</v>
          </cell>
          <cell r="D1034">
            <v>38718</v>
          </cell>
          <cell r="E1034">
            <v>1</v>
          </cell>
          <cell r="F1034" t="str">
            <v>Local</v>
          </cell>
          <cell r="G1034">
            <v>40057</v>
          </cell>
          <cell r="H1034" t="str">
            <v>PR EX2</v>
          </cell>
          <cell r="I1034">
            <v>14</v>
          </cell>
          <cell r="J1034" t="str">
            <v>U. Paris-X</v>
          </cell>
          <cell r="K1034" t="str">
            <v>0921204J</v>
          </cell>
          <cell r="L1034">
            <v>40057</v>
          </cell>
          <cell r="M1034">
            <v>3004</v>
          </cell>
          <cell r="N1034">
            <v>38718</v>
          </cell>
        </row>
        <row r="1035">
          <cell r="A1035" t="str">
            <v>25S9319610OPX</v>
          </cell>
          <cell r="B1035" t="str">
            <v>DEMIER</v>
          </cell>
          <cell r="C1035" t="str">
            <v>Francis</v>
          </cell>
          <cell r="D1035">
            <v>38718</v>
          </cell>
          <cell r="E1035">
            <v>1</v>
          </cell>
          <cell r="F1035" t="str">
            <v>Local</v>
          </cell>
          <cell r="G1035">
            <v>40057</v>
          </cell>
          <cell r="H1035" t="str">
            <v>PR EX1</v>
          </cell>
          <cell r="I1035">
            <v>22</v>
          </cell>
          <cell r="J1035" t="str">
            <v>U. Paris-X</v>
          </cell>
          <cell r="K1035" t="str">
            <v>0921204J</v>
          </cell>
          <cell r="L1035">
            <v>40057</v>
          </cell>
          <cell r="M1035">
            <v>3003</v>
          </cell>
          <cell r="N1035">
            <v>38718</v>
          </cell>
        </row>
        <row r="1036">
          <cell r="A1036" t="str">
            <v>25S9320148THR</v>
          </cell>
          <cell r="B1036" t="str">
            <v>GUEGUEN</v>
          </cell>
          <cell r="C1036" t="str">
            <v>Pierre Gilles</v>
          </cell>
          <cell r="D1036">
            <v>38718</v>
          </cell>
          <cell r="E1036">
            <v>1</v>
          </cell>
          <cell r="F1036" t="str">
            <v>Local</v>
          </cell>
          <cell r="G1036">
            <v>40057</v>
          </cell>
          <cell r="H1036" t="str">
            <v>MCF HC</v>
          </cell>
          <cell r="I1036">
            <v>17</v>
          </cell>
          <cell r="J1036" t="str">
            <v>U. Paris-VIII</v>
          </cell>
          <cell r="K1036" t="str">
            <v>0931827F</v>
          </cell>
          <cell r="L1036">
            <v>40057</v>
          </cell>
          <cell r="M1036">
            <v>3013</v>
          </cell>
          <cell r="N1036">
            <v>38718</v>
          </cell>
        </row>
        <row r="1037">
          <cell r="A1037" t="str">
            <v>25S9322077NLT</v>
          </cell>
          <cell r="B1037" t="str">
            <v>CAILLET</v>
          </cell>
          <cell r="C1037" t="str">
            <v>Jean Pierre</v>
          </cell>
          <cell r="D1037">
            <v>38718</v>
          </cell>
          <cell r="E1037">
            <v>1</v>
          </cell>
          <cell r="F1037" t="str">
            <v>National</v>
          </cell>
          <cell r="G1037">
            <v>40057</v>
          </cell>
          <cell r="H1037" t="str">
            <v>PR EX1</v>
          </cell>
          <cell r="I1037">
            <v>21</v>
          </cell>
          <cell r="J1037" t="str">
            <v>U. Paris-X</v>
          </cell>
          <cell r="K1037" t="str">
            <v>0921204J</v>
          </cell>
          <cell r="L1037">
            <v>40057</v>
          </cell>
          <cell r="M1037">
            <v>3003</v>
          </cell>
          <cell r="N1037">
            <v>38718</v>
          </cell>
        </row>
        <row r="1038">
          <cell r="A1038" t="str">
            <v>25S9322130RFP</v>
          </cell>
          <cell r="B1038" t="str">
            <v>GUERIN</v>
          </cell>
          <cell r="C1038" t="str">
            <v>Jean Yves</v>
          </cell>
          <cell r="D1038">
            <v>38718</v>
          </cell>
          <cell r="E1038">
            <v>1</v>
          </cell>
          <cell r="F1038" t="str">
            <v>Local</v>
          </cell>
          <cell r="G1038">
            <v>40057</v>
          </cell>
          <cell r="H1038" t="str">
            <v>PR EX1</v>
          </cell>
          <cell r="I1038">
            <v>9</v>
          </cell>
          <cell r="J1038" t="str">
            <v>U. Paris-III</v>
          </cell>
          <cell r="K1038" t="str">
            <v>0751719L</v>
          </cell>
          <cell r="L1038">
            <v>40057</v>
          </cell>
          <cell r="M1038">
            <v>3003</v>
          </cell>
          <cell r="N1038">
            <v>38718</v>
          </cell>
        </row>
        <row r="1039">
          <cell r="A1039" t="str">
            <v>25S9322193KLY</v>
          </cell>
          <cell r="B1039" t="str">
            <v>ZANCARINI</v>
          </cell>
          <cell r="C1039" t="str">
            <v>Jean Claude</v>
          </cell>
          <cell r="D1039">
            <v>38718</v>
          </cell>
          <cell r="E1039">
            <v>1</v>
          </cell>
          <cell r="F1039" t="str">
            <v>National</v>
          </cell>
          <cell r="G1039">
            <v>40057</v>
          </cell>
          <cell r="H1039" t="str">
            <v>PR 1C</v>
          </cell>
          <cell r="I1039">
            <v>14</v>
          </cell>
          <cell r="J1039" t="str">
            <v>ENS lettres et sc. humaines Lyon</v>
          </cell>
          <cell r="K1039" t="str">
            <v>0693817Z</v>
          </cell>
          <cell r="L1039">
            <v>40057</v>
          </cell>
          <cell r="M1039">
            <v>3002</v>
          </cell>
          <cell r="N1039">
            <v>38718</v>
          </cell>
        </row>
        <row r="1040">
          <cell r="A1040" t="str">
            <v>25S9323910CEH</v>
          </cell>
          <cell r="B1040" t="str">
            <v>MOREAU</v>
          </cell>
          <cell r="C1040" t="str">
            <v>Pierre</v>
          </cell>
          <cell r="D1040">
            <v>38718</v>
          </cell>
          <cell r="E1040">
            <v>1</v>
          </cell>
          <cell r="F1040" t="str">
            <v>National</v>
          </cell>
          <cell r="G1040">
            <v>40057</v>
          </cell>
          <cell r="H1040" t="str">
            <v>PR EX1</v>
          </cell>
          <cell r="I1040">
            <v>17</v>
          </cell>
          <cell r="J1040" t="str">
            <v>ENS lettres et sc. humaines Lyon</v>
          </cell>
          <cell r="K1040" t="str">
            <v>0693817Z</v>
          </cell>
          <cell r="L1040">
            <v>40057</v>
          </cell>
          <cell r="M1040">
            <v>3003</v>
          </cell>
          <cell r="N1040">
            <v>38718</v>
          </cell>
        </row>
        <row r="1041">
          <cell r="A1041" t="str">
            <v>25S9323992VQK</v>
          </cell>
          <cell r="B1041" t="str">
            <v>FAUGERE</v>
          </cell>
          <cell r="C1041" t="str">
            <v>Jean Pierre</v>
          </cell>
          <cell r="D1041">
            <v>38718</v>
          </cell>
          <cell r="E1041">
            <v>1</v>
          </cell>
          <cell r="F1041" t="str">
            <v>Local</v>
          </cell>
          <cell r="G1041">
            <v>40057</v>
          </cell>
          <cell r="H1041" t="str">
            <v>PR EX2</v>
          </cell>
          <cell r="I1041">
            <v>5</v>
          </cell>
          <cell r="J1041" t="str">
            <v>U. Paris-XI</v>
          </cell>
          <cell r="K1041" t="str">
            <v>0911101C</v>
          </cell>
          <cell r="L1041">
            <v>40057</v>
          </cell>
          <cell r="M1041">
            <v>3004</v>
          </cell>
          <cell r="N1041">
            <v>38718</v>
          </cell>
        </row>
        <row r="1042">
          <cell r="A1042" t="str">
            <v>25S9324273KIZ</v>
          </cell>
          <cell r="B1042" t="str">
            <v>TRIGANO</v>
          </cell>
          <cell r="C1042" t="str">
            <v>Yves</v>
          </cell>
          <cell r="D1042">
            <v>38718</v>
          </cell>
          <cell r="E1042">
            <v>1</v>
          </cell>
          <cell r="F1042" t="str">
            <v>National</v>
          </cell>
          <cell r="G1042">
            <v>40057</v>
          </cell>
          <cell r="H1042" t="str">
            <v>PR 1C</v>
          </cell>
          <cell r="I1042">
            <v>19</v>
          </cell>
          <cell r="J1042" t="str">
            <v>U. Paris-X</v>
          </cell>
          <cell r="K1042" t="str">
            <v>0921204J</v>
          </cell>
          <cell r="L1042">
            <v>40057</v>
          </cell>
          <cell r="M1042">
            <v>3002</v>
          </cell>
          <cell r="N1042">
            <v>38718</v>
          </cell>
        </row>
        <row r="1043">
          <cell r="A1043" t="str">
            <v>25S9325090DPT</v>
          </cell>
          <cell r="B1043" t="str">
            <v>SEIDENGART</v>
          </cell>
          <cell r="C1043" t="str">
            <v>Jean</v>
          </cell>
          <cell r="D1043">
            <v>38718</v>
          </cell>
          <cell r="E1043">
            <v>1</v>
          </cell>
          <cell r="F1043" t="str">
            <v>Local</v>
          </cell>
          <cell r="G1043">
            <v>40057</v>
          </cell>
          <cell r="H1043" t="str">
            <v>PR EX1</v>
          </cell>
          <cell r="I1043">
            <v>17</v>
          </cell>
          <cell r="J1043" t="str">
            <v>U. Paris-X</v>
          </cell>
          <cell r="K1043" t="str">
            <v>0921204J</v>
          </cell>
          <cell r="L1043">
            <v>40057</v>
          </cell>
          <cell r="M1043">
            <v>3003</v>
          </cell>
          <cell r="N1043">
            <v>38718</v>
          </cell>
        </row>
        <row r="1044">
          <cell r="A1044" t="str">
            <v>25S9325965ZHF</v>
          </cell>
          <cell r="B1044" t="str">
            <v>MUSIEDLAK</v>
          </cell>
          <cell r="C1044" t="str">
            <v>Didier</v>
          </cell>
          <cell r="D1044">
            <v>38718</v>
          </cell>
          <cell r="E1044">
            <v>1</v>
          </cell>
          <cell r="F1044" t="str">
            <v>National</v>
          </cell>
          <cell r="G1044">
            <v>40057</v>
          </cell>
          <cell r="H1044" t="str">
            <v>PR 1C</v>
          </cell>
          <cell r="I1044">
            <v>22</v>
          </cell>
          <cell r="J1044" t="str">
            <v>U. Paris-X</v>
          </cell>
          <cell r="K1044" t="str">
            <v>0921204J</v>
          </cell>
          <cell r="L1044">
            <v>40057</v>
          </cell>
          <cell r="M1044">
            <v>3002</v>
          </cell>
          <cell r="N1044">
            <v>38718</v>
          </cell>
        </row>
        <row r="1045">
          <cell r="A1045" t="str">
            <v>25S9326227UDJ</v>
          </cell>
          <cell r="B1045" t="str">
            <v>FOURNIER</v>
          </cell>
          <cell r="C1045" t="str">
            <v>Gilbert</v>
          </cell>
          <cell r="D1045">
            <v>38718</v>
          </cell>
          <cell r="E1045">
            <v>1</v>
          </cell>
          <cell r="F1045" t="str">
            <v>Local</v>
          </cell>
          <cell r="G1045">
            <v>40057</v>
          </cell>
          <cell r="H1045" t="str">
            <v>PR EX1</v>
          </cell>
          <cell r="I1045">
            <v>86</v>
          </cell>
          <cell r="J1045" t="str">
            <v>U. Paris-XI</v>
          </cell>
          <cell r="K1045" t="str">
            <v>0911101C</v>
          </cell>
          <cell r="L1045">
            <v>40057</v>
          </cell>
          <cell r="M1045">
            <v>3003</v>
          </cell>
          <cell r="N1045">
            <v>38718</v>
          </cell>
        </row>
        <row r="1046">
          <cell r="A1046" t="str">
            <v>25S9326307APR</v>
          </cell>
          <cell r="B1046" t="str">
            <v>LACOUR</v>
          </cell>
          <cell r="C1046" t="str">
            <v>Bernard</v>
          </cell>
          <cell r="D1046">
            <v>38718</v>
          </cell>
          <cell r="E1046">
            <v>1</v>
          </cell>
          <cell r="F1046" t="str">
            <v>National</v>
          </cell>
          <cell r="G1046">
            <v>40057</v>
          </cell>
          <cell r="H1046" t="str">
            <v>PR EX1</v>
          </cell>
          <cell r="I1046">
            <v>86</v>
          </cell>
          <cell r="J1046" t="str">
            <v>U. Paris-XI</v>
          </cell>
          <cell r="K1046" t="str">
            <v>0911101C</v>
          </cell>
          <cell r="L1046">
            <v>40057</v>
          </cell>
          <cell r="M1046">
            <v>3003</v>
          </cell>
          <cell r="N1046">
            <v>38718</v>
          </cell>
        </row>
        <row r="1047">
          <cell r="A1047" t="str">
            <v>25S9326801CVS</v>
          </cell>
          <cell r="B1047" t="str">
            <v>LEBEAU</v>
          </cell>
          <cell r="C1047" t="str">
            <v>Daniel</v>
          </cell>
          <cell r="D1047">
            <v>38718</v>
          </cell>
          <cell r="E1047">
            <v>1</v>
          </cell>
          <cell r="F1047" t="str">
            <v>Local</v>
          </cell>
          <cell r="G1047">
            <v>40057</v>
          </cell>
          <cell r="H1047" t="str">
            <v>MCF HC</v>
          </cell>
          <cell r="I1047">
            <v>1</v>
          </cell>
          <cell r="J1047" t="str">
            <v>U. Paris-X</v>
          </cell>
          <cell r="K1047" t="str">
            <v>0921204J</v>
          </cell>
          <cell r="L1047">
            <v>40057</v>
          </cell>
          <cell r="M1047">
            <v>3013</v>
          </cell>
          <cell r="N1047">
            <v>38718</v>
          </cell>
        </row>
        <row r="1048">
          <cell r="A1048" t="str">
            <v>25S9327380UGD</v>
          </cell>
          <cell r="B1048" t="str">
            <v>COLLOT</v>
          </cell>
          <cell r="C1048" t="str">
            <v>Michel</v>
          </cell>
          <cell r="D1048">
            <v>38718</v>
          </cell>
          <cell r="E1048">
            <v>1</v>
          </cell>
          <cell r="F1048" t="str">
            <v>National</v>
          </cell>
          <cell r="G1048">
            <v>40057</v>
          </cell>
          <cell r="H1048" t="str">
            <v>PR EX1</v>
          </cell>
          <cell r="I1048">
            <v>9</v>
          </cell>
          <cell r="J1048" t="str">
            <v>U. Paris-III</v>
          </cell>
          <cell r="K1048" t="str">
            <v>0751719L</v>
          </cell>
          <cell r="L1048">
            <v>40057</v>
          </cell>
          <cell r="M1048">
            <v>3003</v>
          </cell>
          <cell r="N1048">
            <v>38718</v>
          </cell>
        </row>
        <row r="1049">
          <cell r="A1049" t="str">
            <v>25S9327563MTP</v>
          </cell>
          <cell r="B1049" t="str">
            <v>BIET</v>
          </cell>
          <cell r="C1049" t="str">
            <v>Christian</v>
          </cell>
          <cell r="D1049">
            <v>38718</v>
          </cell>
          <cell r="E1049">
            <v>1</v>
          </cell>
          <cell r="F1049" t="str">
            <v>Local</v>
          </cell>
          <cell r="G1049">
            <v>40057</v>
          </cell>
          <cell r="H1049" t="str">
            <v>PR EX1</v>
          </cell>
          <cell r="I1049">
            <v>18</v>
          </cell>
          <cell r="J1049" t="str">
            <v>U. Paris-X</v>
          </cell>
          <cell r="K1049" t="str">
            <v>0921204J</v>
          </cell>
          <cell r="L1049">
            <v>40057</v>
          </cell>
          <cell r="M1049">
            <v>3003</v>
          </cell>
          <cell r="N1049">
            <v>38718</v>
          </cell>
        </row>
        <row r="1050">
          <cell r="A1050" t="str">
            <v>25S9327628DTC</v>
          </cell>
          <cell r="B1050" t="str">
            <v>SIRINELLI</v>
          </cell>
          <cell r="C1050" t="str">
            <v>Pierre</v>
          </cell>
          <cell r="D1050">
            <v>38718</v>
          </cell>
          <cell r="E1050">
            <v>1</v>
          </cell>
          <cell r="F1050" t="str">
            <v>Local</v>
          </cell>
          <cell r="G1050">
            <v>40057</v>
          </cell>
          <cell r="H1050" t="str">
            <v>PR EX1</v>
          </cell>
          <cell r="I1050">
            <v>1</v>
          </cell>
          <cell r="J1050" t="str">
            <v>U. Paris-I</v>
          </cell>
          <cell r="K1050" t="str">
            <v>0751717J</v>
          </cell>
          <cell r="L1050">
            <v>40057</v>
          </cell>
          <cell r="M1050">
            <v>3003</v>
          </cell>
          <cell r="N1050">
            <v>38718</v>
          </cell>
        </row>
        <row r="1051">
          <cell r="A1051" t="str">
            <v>25S9328443YRM</v>
          </cell>
          <cell r="B1051" t="str">
            <v>LE BRETON</v>
          </cell>
          <cell r="C1051" t="str">
            <v>David</v>
          </cell>
          <cell r="D1051">
            <v>39814</v>
          </cell>
          <cell r="E1051">
            <v>1</v>
          </cell>
          <cell r="F1051" t="str">
            <v>Local</v>
          </cell>
          <cell r="G1051">
            <v>40057</v>
          </cell>
          <cell r="H1051" t="str">
            <v>PR EX1</v>
          </cell>
          <cell r="I1051">
            <v>19</v>
          </cell>
          <cell r="J1051" t="str">
            <v>U. de Strasbourg</v>
          </cell>
          <cell r="K1051" t="str">
            <v>0673021V</v>
          </cell>
          <cell r="L1051">
            <v>40057</v>
          </cell>
          <cell r="M1051">
            <v>3003</v>
          </cell>
          <cell r="N1051">
            <v>39814</v>
          </cell>
        </row>
        <row r="1052">
          <cell r="A1052" t="str">
            <v>25S9329716XRI</v>
          </cell>
          <cell r="B1052" t="str">
            <v>GARDIER</v>
          </cell>
          <cell r="C1052" t="str">
            <v>Alain</v>
          </cell>
          <cell r="D1052">
            <v>38718</v>
          </cell>
          <cell r="E1052">
            <v>1</v>
          </cell>
          <cell r="F1052" t="str">
            <v>National</v>
          </cell>
          <cell r="G1052">
            <v>40057</v>
          </cell>
          <cell r="H1052" t="str">
            <v>PR EX1</v>
          </cell>
          <cell r="I1052">
            <v>86</v>
          </cell>
          <cell r="J1052" t="str">
            <v>U. Paris-XI</v>
          </cell>
          <cell r="K1052" t="str">
            <v>0911101C</v>
          </cell>
          <cell r="L1052">
            <v>40057</v>
          </cell>
          <cell r="M1052">
            <v>3003</v>
          </cell>
          <cell r="N1052">
            <v>38718</v>
          </cell>
        </row>
        <row r="1053">
          <cell r="A1053" t="str">
            <v>25S9329717MVC</v>
          </cell>
          <cell r="B1053" t="str">
            <v>VELLEY</v>
          </cell>
          <cell r="C1053" t="str">
            <v>Serge</v>
          </cell>
          <cell r="D1053">
            <v>38718</v>
          </cell>
          <cell r="E1053">
            <v>1</v>
          </cell>
          <cell r="F1053" t="str">
            <v>National</v>
          </cell>
          <cell r="G1053">
            <v>40057</v>
          </cell>
          <cell r="H1053" t="str">
            <v>MCF HC</v>
          </cell>
          <cell r="I1053">
            <v>2</v>
          </cell>
          <cell r="J1053" t="str">
            <v>U. Paris-X</v>
          </cell>
          <cell r="K1053" t="str">
            <v>0921204J</v>
          </cell>
          <cell r="L1053">
            <v>40057</v>
          </cell>
          <cell r="M1053">
            <v>3013</v>
          </cell>
          <cell r="N1053">
            <v>38718</v>
          </cell>
        </row>
        <row r="1054">
          <cell r="A1054" t="str">
            <v>25S9330477FXR</v>
          </cell>
          <cell r="B1054" t="str">
            <v>MEYER</v>
          </cell>
          <cell r="C1054" t="str">
            <v>Thierry</v>
          </cell>
          <cell r="D1054">
            <v>38718</v>
          </cell>
          <cell r="E1054">
            <v>1</v>
          </cell>
          <cell r="F1054" t="str">
            <v>Local</v>
          </cell>
          <cell r="G1054">
            <v>40057</v>
          </cell>
          <cell r="H1054" t="str">
            <v>PR 1C</v>
          </cell>
          <cell r="I1054">
            <v>16</v>
          </cell>
          <cell r="J1054" t="str">
            <v>U. Paris-X</v>
          </cell>
          <cell r="K1054" t="str">
            <v>0921204J</v>
          </cell>
          <cell r="L1054">
            <v>40057</v>
          </cell>
          <cell r="M1054">
            <v>3002</v>
          </cell>
          <cell r="N1054">
            <v>38718</v>
          </cell>
        </row>
        <row r="1055">
          <cell r="A1055" t="str">
            <v>25S9330584ZRP</v>
          </cell>
          <cell r="B1055" t="str">
            <v>OGEE</v>
          </cell>
          <cell r="C1055" t="str">
            <v>Frederic</v>
          </cell>
          <cell r="D1055">
            <v>38718</v>
          </cell>
          <cell r="E1055">
            <v>1</v>
          </cell>
          <cell r="F1055" t="str">
            <v>Local</v>
          </cell>
          <cell r="G1055">
            <v>40057</v>
          </cell>
          <cell r="H1055" t="str">
            <v>PR EX1</v>
          </cell>
          <cell r="I1055">
            <v>11</v>
          </cell>
          <cell r="J1055" t="str">
            <v>U. Paris-VII</v>
          </cell>
          <cell r="K1055" t="str">
            <v>0751723R</v>
          </cell>
          <cell r="L1055">
            <v>40057</v>
          </cell>
          <cell r="M1055">
            <v>3003</v>
          </cell>
          <cell r="N1055">
            <v>38718</v>
          </cell>
        </row>
        <row r="1056">
          <cell r="A1056" t="str">
            <v>25S9331661DOZ</v>
          </cell>
          <cell r="B1056" t="str">
            <v>PALLARDY</v>
          </cell>
          <cell r="C1056" t="str">
            <v>Marc</v>
          </cell>
          <cell r="D1056">
            <v>38718</v>
          </cell>
          <cell r="E1056">
            <v>1</v>
          </cell>
          <cell r="F1056" t="str">
            <v>Local</v>
          </cell>
          <cell r="G1056">
            <v>40057</v>
          </cell>
          <cell r="H1056" t="str">
            <v>PR EX1</v>
          </cell>
          <cell r="I1056">
            <v>86</v>
          </cell>
          <cell r="J1056" t="str">
            <v>U. Paris-XI</v>
          </cell>
          <cell r="K1056" t="str">
            <v>0911101C</v>
          </cell>
          <cell r="L1056">
            <v>40057</v>
          </cell>
          <cell r="M1056">
            <v>3003</v>
          </cell>
          <cell r="N1056">
            <v>38718</v>
          </cell>
        </row>
        <row r="1057">
          <cell r="A1057" t="str">
            <v>25S9333770SPI</v>
          </cell>
          <cell r="B1057" t="str">
            <v>LIBCHABER</v>
          </cell>
          <cell r="C1057" t="str">
            <v>Remy</v>
          </cell>
          <cell r="D1057">
            <v>38718</v>
          </cell>
          <cell r="E1057">
            <v>1</v>
          </cell>
          <cell r="F1057" t="str">
            <v>National</v>
          </cell>
          <cell r="G1057">
            <v>40057</v>
          </cell>
          <cell r="H1057" t="str">
            <v>PR EX1</v>
          </cell>
          <cell r="I1057">
            <v>1</v>
          </cell>
          <cell r="J1057" t="str">
            <v>U. Paris-I</v>
          </cell>
          <cell r="K1057" t="str">
            <v>0751717J</v>
          </cell>
          <cell r="L1057">
            <v>40057</v>
          </cell>
          <cell r="M1057">
            <v>3003</v>
          </cell>
          <cell r="N1057">
            <v>38718</v>
          </cell>
        </row>
        <row r="1058">
          <cell r="A1058" t="str">
            <v>25S9341611RUH</v>
          </cell>
          <cell r="B1058" t="str">
            <v>BERGER</v>
          </cell>
          <cell r="C1058" t="str">
            <v>Martine</v>
          </cell>
          <cell r="D1058">
            <v>38718</v>
          </cell>
          <cell r="E1058">
            <v>1</v>
          </cell>
          <cell r="F1058" t="str">
            <v>National</v>
          </cell>
          <cell r="G1058">
            <v>40057</v>
          </cell>
          <cell r="H1058" t="str">
            <v>PR EX1</v>
          </cell>
          <cell r="I1058">
            <v>23</v>
          </cell>
          <cell r="J1058" t="str">
            <v>U. Paris-I</v>
          </cell>
          <cell r="K1058" t="str">
            <v>0751717J</v>
          </cell>
          <cell r="L1058">
            <v>40057</v>
          </cell>
          <cell r="M1058">
            <v>3003</v>
          </cell>
          <cell r="N1058">
            <v>38718</v>
          </cell>
        </row>
        <row r="1059">
          <cell r="A1059" t="str">
            <v>25S9342027BVC</v>
          </cell>
          <cell r="B1059" t="str">
            <v>KELLER</v>
          </cell>
          <cell r="C1059" t="str">
            <v>Madeleine</v>
          </cell>
          <cell r="D1059">
            <v>38718</v>
          </cell>
          <cell r="E1059">
            <v>1</v>
          </cell>
          <cell r="F1059" t="str">
            <v>National</v>
          </cell>
          <cell r="G1059">
            <v>40057</v>
          </cell>
          <cell r="H1059" t="str">
            <v>PR 1C</v>
          </cell>
          <cell r="I1059">
            <v>8</v>
          </cell>
          <cell r="J1059" t="str">
            <v>U. Paris-X</v>
          </cell>
          <cell r="K1059" t="str">
            <v>0921204J</v>
          </cell>
          <cell r="L1059">
            <v>40057</v>
          </cell>
          <cell r="M1059">
            <v>3002</v>
          </cell>
          <cell r="N1059">
            <v>38718</v>
          </cell>
        </row>
        <row r="1060">
          <cell r="A1060" t="str">
            <v>25S9342253GFE</v>
          </cell>
          <cell r="B1060" t="str">
            <v>PONCELA</v>
          </cell>
          <cell r="C1060" t="str">
            <v>Pierrette</v>
          </cell>
          <cell r="D1060">
            <v>38718</v>
          </cell>
          <cell r="E1060">
            <v>1</v>
          </cell>
          <cell r="F1060" t="str">
            <v>Local</v>
          </cell>
          <cell r="G1060">
            <v>40057</v>
          </cell>
          <cell r="H1060" t="str">
            <v>PR 1C</v>
          </cell>
          <cell r="I1060">
            <v>1</v>
          </cell>
          <cell r="J1060" t="str">
            <v>U. Paris-X</v>
          </cell>
          <cell r="K1060" t="str">
            <v>0921204J</v>
          </cell>
          <cell r="L1060">
            <v>40057</v>
          </cell>
          <cell r="M1060">
            <v>3002</v>
          </cell>
          <cell r="N1060">
            <v>38718</v>
          </cell>
        </row>
        <row r="1061">
          <cell r="A1061" t="str">
            <v>25S9342723NSP</v>
          </cell>
          <cell r="B1061" t="str">
            <v>CHENOUR</v>
          </cell>
          <cell r="C1061" t="str">
            <v>Marie Claude</v>
          </cell>
          <cell r="D1061">
            <v>38749</v>
          </cell>
          <cell r="E1061">
            <v>1</v>
          </cell>
          <cell r="F1061" t="str">
            <v>National</v>
          </cell>
          <cell r="G1061">
            <v>40057</v>
          </cell>
          <cell r="H1061" t="str">
            <v>PR 1C</v>
          </cell>
          <cell r="I1061">
            <v>11</v>
          </cell>
          <cell r="J1061" t="str">
            <v>U. Paris-X</v>
          </cell>
          <cell r="K1061" t="str">
            <v>0921204J</v>
          </cell>
          <cell r="L1061">
            <v>40057</v>
          </cell>
          <cell r="M1061">
            <v>3002</v>
          </cell>
          <cell r="N1061">
            <v>38749</v>
          </cell>
        </row>
        <row r="1062">
          <cell r="A1062" t="str">
            <v>25S9343499IVA</v>
          </cell>
          <cell r="B1062" t="str">
            <v>VINCENT</v>
          </cell>
          <cell r="C1062" t="str">
            <v>Bernadette</v>
          </cell>
          <cell r="D1062">
            <v>38718</v>
          </cell>
          <cell r="E1062">
            <v>1</v>
          </cell>
          <cell r="F1062" t="str">
            <v>National</v>
          </cell>
          <cell r="G1062">
            <v>40057</v>
          </cell>
          <cell r="H1062" t="str">
            <v>PR EX1</v>
          </cell>
          <cell r="I1062">
            <v>72</v>
          </cell>
          <cell r="J1062" t="str">
            <v>U. Paris-X</v>
          </cell>
          <cell r="K1062" t="str">
            <v>0921204J</v>
          </cell>
          <cell r="L1062">
            <v>40057</v>
          </cell>
          <cell r="M1062">
            <v>3003</v>
          </cell>
          <cell r="N1062">
            <v>38718</v>
          </cell>
        </row>
        <row r="1063">
          <cell r="A1063" t="str">
            <v>25S9344021TOJ</v>
          </cell>
          <cell r="B1063" t="str">
            <v>FAVE</v>
          </cell>
          <cell r="C1063" t="str">
            <v>Marie Francoise</v>
          </cell>
          <cell r="D1063">
            <v>38718</v>
          </cell>
          <cell r="E1063">
            <v>1</v>
          </cell>
          <cell r="F1063" t="str">
            <v>Local</v>
          </cell>
          <cell r="G1063">
            <v>40057</v>
          </cell>
          <cell r="H1063" t="str">
            <v>PR 1C</v>
          </cell>
          <cell r="I1063">
            <v>70</v>
          </cell>
          <cell r="J1063" t="str">
            <v>U. Paris-X</v>
          </cell>
          <cell r="K1063" t="str">
            <v>0921204J</v>
          </cell>
          <cell r="L1063">
            <v>40057</v>
          </cell>
          <cell r="M1063">
            <v>3002</v>
          </cell>
          <cell r="N1063">
            <v>38718</v>
          </cell>
        </row>
        <row r="1064">
          <cell r="A1064" t="str">
            <v>25S9344404BQH</v>
          </cell>
          <cell r="B1064" t="str">
            <v>LARBRE</v>
          </cell>
          <cell r="C1064" t="str">
            <v>Francoise</v>
          </cell>
          <cell r="D1064">
            <v>38718</v>
          </cell>
          <cell r="E1064">
            <v>1</v>
          </cell>
          <cell r="F1064" t="str">
            <v>Local</v>
          </cell>
          <cell r="G1064">
            <v>40057</v>
          </cell>
          <cell r="H1064" t="str">
            <v>MCF HC</v>
          </cell>
          <cell r="I1064">
            <v>5</v>
          </cell>
          <cell r="J1064" t="str">
            <v>U. Paris-X</v>
          </cell>
          <cell r="K1064" t="str">
            <v>0921204J</v>
          </cell>
          <cell r="L1064">
            <v>40057</v>
          </cell>
          <cell r="M1064">
            <v>3013</v>
          </cell>
          <cell r="N1064">
            <v>38718</v>
          </cell>
        </row>
        <row r="1065">
          <cell r="A1065" t="str">
            <v>25S9344808URE</v>
          </cell>
          <cell r="B1065" t="str">
            <v>DANIEL</v>
          </cell>
          <cell r="C1065" t="str">
            <v>Marie Paule</v>
          </cell>
          <cell r="D1065">
            <v>38718</v>
          </cell>
          <cell r="E1065">
            <v>1</v>
          </cell>
          <cell r="F1065" t="str">
            <v>Local</v>
          </cell>
          <cell r="G1065">
            <v>40057</v>
          </cell>
          <cell r="H1065" t="str">
            <v>MCF HC</v>
          </cell>
          <cell r="I1065">
            <v>16</v>
          </cell>
          <cell r="J1065" t="str">
            <v>U. Paris-XI (IUT Orsay)</v>
          </cell>
          <cell r="K1065" t="str">
            <v>0910923J</v>
          </cell>
          <cell r="L1065">
            <v>40057</v>
          </cell>
          <cell r="M1065">
            <v>3013</v>
          </cell>
          <cell r="N1065">
            <v>38718</v>
          </cell>
        </row>
        <row r="1066">
          <cell r="A1066" t="str">
            <v>25S9345020XIV</v>
          </cell>
          <cell r="B1066" t="str">
            <v>GRELL</v>
          </cell>
          <cell r="C1066" t="str">
            <v>Chantal</v>
          </cell>
          <cell r="D1066">
            <v>38718</v>
          </cell>
          <cell r="E1066">
            <v>1</v>
          </cell>
          <cell r="F1066" t="str">
            <v>National</v>
          </cell>
          <cell r="G1066">
            <v>40057</v>
          </cell>
          <cell r="H1066" t="str">
            <v>PR EX1</v>
          </cell>
          <cell r="I1066">
            <v>22</v>
          </cell>
          <cell r="J1066" t="str">
            <v>U. Versailles-Saint-Quentin</v>
          </cell>
          <cell r="K1066" t="str">
            <v>0781944P</v>
          </cell>
          <cell r="L1066">
            <v>40057</v>
          </cell>
          <cell r="M1066">
            <v>3003</v>
          </cell>
          <cell r="N1066">
            <v>38718</v>
          </cell>
        </row>
        <row r="1067">
          <cell r="A1067" t="str">
            <v>25S9345507ZNB</v>
          </cell>
          <cell r="B1067" t="str">
            <v>GUIENNE</v>
          </cell>
          <cell r="C1067" t="str">
            <v>Veronique</v>
          </cell>
          <cell r="D1067">
            <v>38718</v>
          </cell>
          <cell r="E1067">
            <v>1</v>
          </cell>
          <cell r="F1067" t="str">
            <v>Local</v>
          </cell>
          <cell r="G1067">
            <v>40057</v>
          </cell>
          <cell r="H1067" t="str">
            <v>PR 1C</v>
          </cell>
          <cell r="I1067">
            <v>19</v>
          </cell>
          <cell r="J1067" t="str">
            <v>U. Nantes</v>
          </cell>
          <cell r="K1067" t="str">
            <v>0440984F</v>
          </cell>
          <cell r="L1067">
            <v>40057</v>
          </cell>
          <cell r="M1067">
            <v>3002</v>
          </cell>
          <cell r="N1067">
            <v>38718</v>
          </cell>
        </row>
        <row r="1068">
          <cell r="A1068" t="str">
            <v>25S9346866FCG</v>
          </cell>
          <cell r="B1068" t="str">
            <v>ROSILIO</v>
          </cell>
          <cell r="C1068" t="str">
            <v>Veronique</v>
          </cell>
          <cell r="D1068">
            <v>38961</v>
          </cell>
          <cell r="E1068">
            <v>1</v>
          </cell>
          <cell r="F1068" t="str">
            <v>National</v>
          </cell>
          <cell r="G1068">
            <v>40057</v>
          </cell>
          <cell r="H1068" t="str">
            <v>PR 1C</v>
          </cell>
          <cell r="I1068">
            <v>85</v>
          </cell>
          <cell r="J1068" t="str">
            <v>U. Paris-XI</v>
          </cell>
          <cell r="K1068" t="str">
            <v>0911101C</v>
          </cell>
          <cell r="L1068">
            <v>40057</v>
          </cell>
          <cell r="M1068">
            <v>3002</v>
          </cell>
          <cell r="N1068">
            <v>38961</v>
          </cell>
        </row>
        <row r="1069">
          <cell r="A1069" t="str">
            <v>25S9348525NQZ</v>
          </cell>
          <cell r="B1069" t="str">
            <v>BENMAKHLOUF</v>
          </cell>
          <cell r="C1069" t="str">
            <v>Ali</v>
          </cell>
          <cell r="D1069">
            <v>38718</v>
          </cell>
          <cell r="E1069">
            <v>1</v>
          </cell>
          <cell r="F1069" t="str">
            <v>Local</v>
          </cell>
          <cell r="G1069">
            <v>40057</v>
          </cell>
          <cell r="H1069" t="str">
            <v>PR 1C</v>
          </cell>
          <cell r="I1069">
            <v>17</v>
          </cell>
          <cell r="J1069" t="str">
            <v>U. Nice</v>
          </cell>
          <cell r="K1069" t="str">
            <v>0060931E</v>
          </cell>
          <cell r="L1069">
            <v>40057</v>
          </cell>
          <cell r="M1069">
            <v>3002</v>
          </cell>
          <cell r="N1069">
            <v>38718</v>
          </cell>
        </row>
        <row r="1070">
          <cell r="A1070" t="str">
            <v>25S9348625KRM</v>
          </cell>
          <cell r="B1070" t="str">
            <v>TAVERNA</v>
          </cell>
          <cell r="C1070" t="str">
            <v>Myriam</v>
          </cell>
          <cell r="D1070">
            <v>38718</v>
          </cell>
          <cell r="E1070">
            <v>1</v>
          </cell>
          <cell r="F1070" t="str">
            <v>National</v>
          </cell>
          <cell r="G1070">
            <v>40057</v>
          </cell>
          <cell r="H1070" t="str">
            <v>PR 1C</v>
          </cell>
          <cell r="I1070">
            <v>85</v>
          </cell>
          <cell r="J1070" t="str">
            <v>U. Paris-XI</v>
          </cell>
          <cell r="K1070" t="str">
            <v>0911101C</v>
          </cell>
          <cell r="L1070">
            <v>40057</v>
          </cell>
          <cell r="M1070">
            <v>3002</v>
          </cell>
          <cell r="N1070">
            <v>38718</v>
          </cell>
        </row>
        <row r="1071">
          <cell r="A1071" t="str">
            <v>25S9348775JIL</v>
          </cell>
          <cell r="B1071" t="str">
            <v>PORTIER</v>
          </cell>
          <cell r="C1071" t="str">
            <v>Franck</v>
          </cell>
          <cell r="D1071">
            <v>38718</v>
          </cell>
          <cell r="E1071">
            <v>1</v>
          </cell>
          <cell r="F1071" t="str">
            <v>National</v>
          </cell>
          <cell r="G1071">
            <v>40057</v>
          </cell>
          <cell r="H1071" t="str">
            <v>PR EX1</v>
          </cell>
          <cell r="I1071">
            <v>5</v>
          </cell>
          <cell r="J1071" t="str">
            <v>U. Toulouse-I</v>
          </cell>
          <cell r="K1071" t="str">
            <v>0311382J</v>
          </cell>
          <cell r="L1071">
            <v>40057</v>
          </cell>
          <cell r="M1071">
            <v>3003</v>
          </cell>
          <cell r="N1071">
            <v>38718</v>
          </cell>
        </row>
        <row r="1072">
          <cell r="A1072" t="str">
            <v>25S9349218LXK</v>
          </cell>
          <cell r="B1072" t="str">
            <v>SERVIDIO</v>
          </cell>
          <cell r="C1072" t="str">
            <v>Eileen</v>
          </cell>
          <cell r="D1072">
            <v>38718</v>
          </cell>
          <cell r="E1072">
            <v>1</v>
          </cell>
          <cell r="F1072" t="str">
            <v>Local</v>
          </cell>
          <cell r="G1072">
            <v>40057</v>
          </cell>
          <cell r="H1072" t="str">
            <v>MCF HC</v>
          </cell>
          <cell r="I1072">
            <v>1</v>
          </cell>
          <cell r="J1072" t="str">
            <v>U. Cergy-Pontoise</v>
          </cell>
          <cell r="K1072" t="str">
            <v>0951793H</v>
          </cell>
          <cell r="L1072">
            <v>40057</v>
          </cell>
          <cell r="M1072">
            <v>3013</v>
          </cell>
          <cell r="N1072">
            <v>38718</v>
          </cell>
        </row>
        <row r="1073">
          <cell r="A1073" t="str">
            <v>25S9349852DWR</v>
          </cell>
          <cell r="B1073" t="str">
            <v>LE COUR GRANDMAISON</v>
          </cell>
          <cell r="C1073" t="str">
            <v>Olivier</v>
          </cell>
          <cell r="D1073">
            <v>38718</v>
          </cell>
          <cell r="E1073">
            <v>1</v>
          </cell>
          <cell r="F1073" t="str">
            <v>National</v>
          </cell>
          <cell r="G1073">
            <v>40057</v>
          </cell>
          <cell r="H1073" t="str">
            <v>MCF HC</v>
          </cell>
          <cell r="I1073">
            <v>4</v>
          </cell>
          <cell r="J1073" t="str">
            <v>U. Evry</v>
          </cell>
          <cell r="K1073" t="str">
            <v>0911975C</v>
          </cell>
          <cell r="L1073">
            <v>40057</v>
          </cell>
          <cell r="M1073">
            <v>3013</v>
          </cell>
          <cell r="N1073">
            <v>38718</v>
          </cell>
        </row>
        <row r="1074">
          <cell r="A1074" t="str">
            <v>25S9401109JIO</v>
          </cell>
          <cell r="B1074" t="str">
            <v>POUS</v>
          </cell>
          <cell r="C1074" t="str">
            <v>Christian</v>
          </cell>
          <cell r="D1074">
            <v>38718</v>
          </cell>
          <cell r="E1074">
            <v>1</v>
          </cell>
          <cell r="F1074" t="str">
            <v>Local</v>
          </cell>
          <cell r="G1074">
            <v>40057</v>
          </cell>
          <cell r="H1074" t="str">
            <v>PR 1C</v>
          </cell>
          <cell r="I1074">
            <v>87</v>
          </cell>
          <cell r="J1074" t="str">
            <v>U. Paris-XI</v>
          </cell>
          <cell r="K1074" t="str">
            <v>0911101C</v>
          </cell>
          <cell r="L1074">
            <v>40057</v>
          </cell>
          <cell r="M1074">
            <v>3002</v>
          </cell>
          <cell r="N1074">
            <v>38718</v>
          </cell>
        </row>
        <row r="1075">
          <cell r="A1075" t="str">
            <v>25S9401647PBG</v>
          </cell>
          <cell r="B1075" t="str">
            <v>WINOGRAD</v>
          </cell>
          <cell r="C1075" t="str">
            <v>Carlos</v>
          </cell>
          <cell r="D1075">
            <v>38718</v>
          </cell>
          <cell r="E1075">
            <v>1</v>
          </cell>
          <cell r="F1075" t="str">
            <v>National</v>
          </cell>
          <cell r="G1075">
            <v>40057</v>
          </cell>
          <cell r="H1075" t="str">
            <v>MCF HC</v>
          </cell>
          <cell r="I1075">
            <v>5</v>
          </cell>
          <cell r="J1075" t="str">
            <v>U. Evry</v>
          </cell>
          <cell r="K1075" t="str">
            <v>0911975C</v>
          </cell>
          <cell r="L1075">
            <v>40057</v>
          </cell>
          <cell r="M1075">
            <v>3013</v>
          </cell>
          <cell r="N1075">
            <v>38718</v>
          </cell>
        </row>
        <row r="1076">
          <cell r="A1076" t="str">
            <v>25S9405266IRU</v>
          </cell>
          <cell r="B1076" t="str">
            <v>FORGES</v>
          </cell>
          <cell r="C1076" t="str">
            <v>Francoise</v>
          </cell>
          <cell r="D1076">
            <v>38718</v>
          </cell>
          <cell r="E1076">
            <v>1</v>
          </cell>
          <cell r="F1076" t="str">
            <v>National</v>
          </cell>
          <cell r="G1076">
            <v>40057</v>
          </cell>
          <cell r="H1076" t="str">
            <v>PR EX2</v>
          </cell>
          <cell r="I1076">
            <v>5</v>
          </cell>
          <cell r="J1076" t="str">
            <v>U. Tech. Paris-Dauphine</v>
          </cell>
          <cell r="K1076" t="str">
            <v>0750736T</v>
          </cell>
          <cell r="L1076">
            <v>40057</v>
          </cell>
          <cell r="M1076">
            <v>3004</v>
          </cell>
          <cell r="N1076">
            <v>38718</v>
          </cell>
        </row>
        <row r="1077">
          <cell r="A1077" t="str">
            <v>25S9500170AUO</v>
          </cell>
          <cell r="B1077" t="str">
            <v>GAUMONT</v>
          </cell>
          <cell r="C1077" t="str">
            <v>Helene</v>
          </cell>
          <cell r="D1077">
            <v>38961</v>
          </cell>
          <cell r="E1077">
            <v>1</v>
          </cell>
          <cell r="F1077" t="str">
            <v>Local</v>
          </cell>
          <cell r="G1077">
            <v>40057</v>
          </cell>
          <cell r="H1077" t="str">
            <v>PR 1C</v>
          </cell>
          <cell r="I1077">
            <v>1</v>
          </cell>
          <cell r="J1077" t="str">
            <v>U. Paris-VIII</v>
          </cell>
          <cell r="K1077" t="str">
            <v>0931827F</v>
          </cell>
          <cell r="L1077">
            <v>40057</v>
          </cell>
          <cell r="M1077">
            <v>3002</v>
          </cell>
          <cell r="N1077">
            <v>38961</v>
          </cell>
        </row>
        <row r="1078">
          <cell r="A1078" t="str">
            <v>25S9501966ARK</v>
          </cell>
          <cell r="B1078" t="str">
            <v>DENOT</v>
          </cell>
          <cell r="C1078" t="str">
            <v>Sonja</v>
          </cell>
          <cell r="D1078">
            <v>38718</v>
          </cell>
          <cell r="E1078">
            <v>1</v>
          </cell>
          <cell r="F1078" t="str">
            <v>Local</v>
          </cell>
          <cell r="G1078">
            <v>40057</v>
          </cell>
          <cell r="H1078" t="str">
            <v>MCF HC</v>
          </cell>
          <cell r="I1078">
            <v>74</v>
          </cell>
          <cell r="J1078" t="str">
            <v>U. Versailles-Saint-Quentin</v>
          </cell>
          <cell r="K1078" t="str">
            <v>0781944P</v>
          </cell>
          <cell r="L1078">
            <v>40057</v>
          </cell>
          <cell r="M1078">
            <v>3013</v>
          </cell>
          <cell r="N1078">
            <v>38718</v>
          </cell>
        </row>
        <row r="1079">
          <cell r="A1079" t="str">
            <v>25S9502997WFU</v>
          </cell>
          <cell r="B1079" t="str">
            <v>CLAUDEL</v>
          </cell>
          <cell r="C1079" t="str">
            <v>Emmanuelle</v>
          </cell>
          <cell r="D1079">
            <v>38718</v>
          </cell>
          <cell r="E1079">
            <v>1</v>
          </cell>
          <cell r="F1079" t="str">
            <v>National</v>
          </cell>
          <cell r="G1079">
            <v>40057</v>
          </cell>
          <cell r="H1079" t="str">
            <v>PR 1C</v>
          </cell>
          <cell r="I1079">
            <v>1</v>
          </cell>
          <cell r="J1079" t="str">
            <v>U. Paris-X</v>
          </cell>
          <cell r="K1079" t="str">
            <v>0921204J</v>
          </cell>
          <cell r="L1079">
            <v>40057</v>
          </cell>
          <cell r="M1079">
            <v>3002</v>
          </cell>
          <cell r="N1079">
            <v>38718</v>
          </cell>
        </row>
        <row r="1080">
          <cell r="A1080" t="str">
            <v>25S9503017ZLJ</v>
          </cell>
          <cell r="B1080" t="str">
            <v>COMMEIRAS</v>
          </cell>
          <cell r="C1080" t="str">
            <v>Nathalie</v>
          </cell>
          <cell r="D1080">
            <v>38718</v>
          </cell>
          <cell r="E1080">
            <v>1</v>
          </cell>
          <cell r="F1080" t="str">
            <v>National</v>
          </cell>
          <cell r="G1080">
            <v>40057</v>
          </cell>
          <cell r="H1080" t="str">
            <v>MCF HC</v>
          </cell>
          <cell r="I1080">
            <v>6</v>
          </cell>
          <cell r="J1080" t="str">
            <v>U. Montpellier-II (IUT Montpellier)</v>
          </cell>
          <cell r="K1080" t="str">
            <v>0340838B</v>
          </cell>
          <cell r="L1080">
            <v>40057</v>
          </cell>
          <cell r="M1080">
            <v>3013</v>
          </cell>
          <cell r="N1080">
            <v>38718</v>
          </cell>
        </row>
        <row r="1081">
          <cell r="A1081" t="str">
            <v>25S9503222DPR</v>
          </cell>
          <cell r="B1081" t="str">
            <v>COQUELET</v>
          </cell>
          <cell r="C1081" t="str">
            <v>Marie-Laure</v>
          </cell>
          <cell r="D1081">
            <v>38718</v>
          </cell>
          <cell r="E1081">
            <v>1</v>
          </cell>
          <cell r="F1081" t="str">
            <v>National</v>
          </cell>
          <cell r="G1081">
            <v>40057</v>
          </cell>
          <cell r="H1081" t="str">
            <v>PR 1C</v>
          </cell>
          <cell r="I1081">
            <v>1</v>
          </cell>
          <cell r="J1081" t="str">
            <v>U. Paris-X</v>
          </cell>
          <cell r="K1081" t="str">
            <v>0921204J</v>
          </cell>
          <cell r="L1081">
            <v>40057</v>
          </cell>
          <cell r="M1081">
            <v>3002</v>
          </cell>
          <cell r="N1081">
            <v>38718</v>
          </cell>
        </row>
        <row r="1082">
          <cell r="A1082" t="str">
            <v>25S9503930YHE</v>
          </cell>
          <cell r="B1082" t="str">
            <v>FOLLIOT</v>
          </cell>
          <cell r="C1082" t="str">
            <v>Laurence</v>
          </cell>
          <cell r="D1082">
            <v>39326</v>
          </cell>
          <cell r="E1082">
            <v>1</v>
          </cell>
          <cell r="F1082" t="str">
            <v>Local</v>
          </cell>
          <cell r="G1082">
            <v>40057</v>
          </cell>
          <cell r="H1082" t="str">
            <v>PR 1C</v>
          </cell>
          <cell r="I1082">
            <v>2</v>
          </cell>
          <cell r="J1082" t="str">
            <v>U. Paris-X</v>
          </cell>
          <cell r="K1082" t="str">
            <v>0921204J</v>
          </cell>
          <cell r="L1082">
            <v>40057</v>
          </cell>
          <cell r="M1082">
            <v>3002</v>
          </cell>
          <cell r="N1082">
            <v>39326</v>
          </cell>
        </row>
        <row r="1083">
          <cell r="A1083" t="str">
            <v>25S9602354QNA</v>
          </cell>
          <cell r="B1083" t="str">
            <v>HERRERA</v>
          </cell>
          <cell r="C1083" t="str">
            <v>Carlos</v>
          </cell>
          <cell r="D1083">
            <v>38718</v>
          </cell>
          <cell r="E1083">
            <v>1</v>
          </cell>
          <cell r="F1083" t="str">
            <v>Local</v>
          </cell>
          <cell r="G1083">
            <v>40057</v>
          </cell>
          <cell r="H1083" t="str">
            <v>PR 1C</v>
          </cell>
          <cell r="I1083">
            <v>2</v>
          </cell>
          <cell r="J1083" t="str">
            <v>U. Cergy-Pontoise</v>
          </cell>
          <cell r="K1083" t="str">
            <v>0951793H</v>
          </cell>
          <cell r="L1083">
            <v>40057</v>
          </cell>
          <cell r="M1083">
            <v>3002</v>
          </cell>
          <cell r="N1083">
            <v>38718</v>
          </cell>
        </row>
        <row r="1084">
          <cell r="A1084" t="str">
            <v>25S9602636SFI</v>
          </cell>
          <cell r="B1084" t="str">
            <v>BORDES</v>
          </cell>
          <cell r="C1084" t="str">
            <v>Philippe</v>
          </cell>
          <cell r="D1084">
            <v>38718</v>
          </cell>
          <cell r="E1084">
            <v>1</v>
          </cell>
          <cell r="F1084" t="str">
            <v>National</v>
          </cell>
          <cell r="G1084">
            <v>40057</v>
          </cell>
          <cell r="H1084" t="str">
            <v>PR 1C</v>
          </cell>
          <cell r="I1084">
            <v>22</v>
          </cell>
          <cell r="J1084" t="str">
            <v>U. Lyon-II</v>
          </cell>
          <cell r="K1084" t="str">
            <v>0691775E</v>
          </cell>
          <cell r="L1084">
            <v>40057</v>
          </cell>
          <cell r="M1084">
            <v>3002</v>
          </cell>
          <cell r="N1084">
            <v>38718</v>
          </cell>
        </row>
        <row r="1085">
          <cell r="A1085" t="str">
            <v>25S9603231YFR</v>
          </cell>
          <cell r="B1085" t="str">
            <v>TAMISIER</v>
          </cell>
          <cell r="C1085" t="str">
            <v>Laurence</v>
          </cell>
          <cell r="D1085">
            <v>38718</v>
          </cell>
          <cell r="E1085">
            <v>1</v>
          </cell>
          <cell r="F1085" t="str">
            <v>National</v>
          </cell>
          <cell r="G1085">
            <v>40057</v>
          </cell>
          <cell r="H1085" t="str">
            <v>MCF HC</v>
          </cell>
          <cell r="I1085">
            <v>85</v>
          </cell>
          <cell r="J1085" t="str">
            <v>U. Paris-XI</v>
          </cell>
          <cell r="K1085" t="str">
            <v>0911101C</v>
          </cell>
          <cell r="L1085">
            <v>40057</v>
          </cell>
          <cell r="M1085">
            <v>3013</v>
          </cell>
          <cell r="N1085">
            <v>38718</v>
          </cell>
        </row>
        <row r="1086">
          <cell r="A1086" t="str">
            <v>25S9603780UTV</v>
          </cell>
          <cell r="B1086" t="str">
            <v>BACHET</v>
          </cell>
          <cell r="C1086" t="str">
            <v>Daniel</v>
          </cell>
          <cell r="D1086">
            <v>38718</v>
          </cell>
          <cell r="E1086">
            <v>1</v>
          </cell>
          <cell r="F1086" t="str">
            <v>National</v>
          </cell>
          <cell r="G1086">
            <v>40057</v>
          </cell>
          <cell r="H1086" t="str">
            <v>MCF HC</v>
          </cell>
          <cell r="I1086">
            <v>19</v>
          </cell>
          <cell r="J1086" t="str">
            <v>U. Evry</v>
          </cell>
          <cell r="K1086" t="str">
            <v>0911975C</v>
          </cell>
          <cell r="L1086">
            <v>40057</v>
          </cell>
          <cell r="M1086">
            <v>3013</v>
          </cell>
          <cell r="N1086">
            <v>38718</v>
          </cell>
        </row>
        <row r="1087">
          <cell r="A1087" t="str">
            <v>25S9905479QBO</v>
          </cell>
          <cell r="B1087" t="str">
            <v>PANNIER</v>
          </cell>
          <cell r="C1087" t="str">
            <v>Veronique</v>
          </cell>
          <cell r="D1087">
            <v>38961</v>
          </cell>
          <cell r="E1087">
            <v>1</v>
          </cell>
          <cell r="F1087" t="str">
            <v>Local</v>
          </cell>
          <cell r="G1087">
            <v>40057</v>
          </cell>
          <cell r="H1087" t="str">
            <v>PR 1C</v>
          </cell>
          <cell r="I1087">
            <v>1</v>
          </cell>
          <cell r="J1087" t="str">
            <v>U. Paris-XI</v>
          </cell>
          <cell r="K1087" t="str">
            <v>0911101C</v>
          </cell>
          <cell r="L1087">
            <v>40057</v>
          </cell>
          <cell r="M1087">
            <v>3002</v>
          </cell>
          <cell r="N1087">
            <v>38961</v>
          </cell>
        </row>
        <row r="1088">
          <cell r="A1088" t="str">
            <v>26E9201554IGH</v>
          </cell>
          <cell r="B1088" t="str">
            <v>MAM LAM FOUCK</v>
          </cell>
          <cell r="C1088" t="str">
            <v>Serge</v>
          </cell>
          <cell r="D1088">
            <v>38718</v>
          </cell>
          <cell r="E1088">
            <v>1</v>
          </cell>
          <cell r="F1088" t="str">
            <v>National</v>
          </cell>
          <cell r="G1088">
            <v>40057</v>
          </cell>
          <cell r="H1088" t="str">
            <v>PR 1C</v>
          </cell>
          <cell r="I1088">
            <v>22</v>
          </cell>
          <cell r="J1088" t="str">
            <v>U. Antilles-Guyane (IES Guyane)</v>
          </cell>
          <cell r="K1088" t="str">
            <v>9730269E</v>
          </cell>
          <cell r="L1088">
            <v>40057</v>
          </cell>
          <cell r="M1088">
            <v>3002</v>
          </cell>
          <cell r="N1088">
            <v>38718</v>
          </cell>
        </row>
        <row r="1089">
          <cell r="A1089" t="str">
            <v>26E9207246MOV</v>
          </cell>
          <cell r="B1089" t="str">
            <v>CHANCE</v>
          </cell>
          <cell r="C1089" t="str">
            <v>Domonique</v>
          </cell>
          <cell r="D1089">
            <v>38718</v>
          </cell>
          <cell r="E1089">
            <v>1</v>
          </cell>
          <cell r="F1089" t="str">
            <v>National</v>
          </cell>
          <cell r="G1089">
            <v>40057</v>
          </cell>
          <cell r="H1089" t="str">
            <v>MCF HC</v>
          </cell>
          <cell r="I1089">
            <v>9</v>
          </cell>
          <cell r="J1089" t="str">
            <v>U. Bordeaux-III</v>
          </cell>
          <cell r="K1089" t="str">
            <v>0331766R</v>
          </cell>
          <cell r="L1089">
            <v>40057</v>
          </cell>
          <cell r="M1089">
            <v>3013</v>
          </cell>
          <cell r="N1089">
            <v>38718</v>
          </cell>
        </row>
        <row r="1090">
          <cell r="A1090" t="str">
            <v>26S9319156KDA</v>
          </cell>
          <cell r="B1090" t="str">
            <v>BURAC</v>
          </cell>
          <cell r="C1090" t="str">
            <v>Maurice</v>
          </cell>
          <cell r="D1090">
            <v>38718</v>
          </cell>
          <cell r="E1090">
            <v>1</v>
          </cell>
          <cell r="F1090" t="str">
            <v>Local</v>
          </cell>
          <cell r="G1090">
            <v>40057</v>
          </cell>
          <cell r="H1090" t="str">
            <v>PR EX2</v>
          </cell>
          <cell r="I1090">
            <v>23</v>
          </cell>
          <cell r="J1090" t="str">
            <v>U. Antilles-Guyane</v>
          </cell>
          <cell r="K1090" t="str">
            <v>9710585J</v>
          </cell>
          <cell r="L1090">
            <v>40057</v>
          </cell>
          <cell r="M1090">
            <v>3004</v>
          </cell>
          <cell r="N1090">
            <v>38718</v>
          </cell>
        </row>
        <row r="1091">
          <cell r="A1091" t="str">
            <v>26S9325565OTM</v>
          </cell>
          <cell r="B1091" t="str">
            <v>CHALI</v>
          </cell>
          <cell r="C1091" t="str">
            <v>Jean Georges</v>
          </cell>
          <cell r="D1091">
            <v>38718</v>
          </cell>
          <cell r="E1091">
            <v>1</v>
          </cell>
          <cell r="F1091" t="str">
            <v>Local</v>
          </cell>
          <cell r="G1091">
            <v>40057</v>
          </cell>
          <cell r="H1091" t="str">
            <v>MCF HC</v>
          </cell>
          <cell r="I1091">
            <v>10</v>
          </cell>
          <cell r="J1091" t="str">
            <v>U. Antilles-Guyane</v>
          </cell>
          <cell r="K1091" t="str">
            <v>9710585J</v>
          </cell>
          <cell r="L1091">
            <v>40057</v>
          </cell>
          <cell r="M1091">
            <v>3013</v>
          </cell>
          <cell r="N1091">
            <v>38718</v>
          </cell>
        </row>
        <row r="1092">
          <cell r="A1092" t="str">
            <v>26S9328349TNA</v>
          </cell>
          <cell r="B1092" t="str">
            <v>GANANCIA</v>
          </cell>
          <cell r="C1092" t="str">
            <v>Albert</v>
          </cell>
          <cell r="D1092">
            <v>38718</v>
          </cell>
          <cell r="E1092">
            <v>1</v>
          </cell>
          <cell r="F1092" t="str">
            <v>Local</v>
          </cell>
          <cell r="G1092">
            <v>40057</v>
          </cell>
          <cell r="H1092" t="str">
            <v>MCF HC</v>
          </cell>
          <cell r="I1092">
            <v>5</v>
          </cell>
          <cell r="J1092" t="str">
            <v>U. Antilles-Guyane</v>
          </cell>
          <cell r="K1092" t="str">
            <v>9710585J</v>
          </cell>
          <cell r="L1092">
            <v>40057</v>
          </cell>
          <cell r="M1092">
            <v>3013</v>
          </cell>
          <cell r="N1092">
            <v>38718</v>
          </cell>
        </row>
        <row r="1093">
          <cell r="A1093" t="str">
            <v>26S9330783OLY</v>
          </cell>
          <cell r="B1093" t="str">
            <v>DANIEL</v>
          </cell>
          <cell r="C1093" t="str">
            <v>Justin</v>
          </cell>
          <cell r="D1093">
            <v>38991</v>
          </cell>
          <cell r="E1093">
            <v>1</v>
          </cell>
          <cell r="F1093" t="str">
            <v>Local</v>
          </cell>
          <cell r="G1093">
            <v>40057</v>
          </cell>
          <cell r="H1093" t="str">
            <v>PR 1C</v>
          </cell>
          <cell r="I1093">
            <v>4</v>
          </cell>
          <cell r="J1093" t="str">
            <v>U. Antilles-Guyane</v>
          </cell>
          <cell r="K1093" t="str">
            <v>9710585J</v>
          </cell>
          <cell r="L1093">
            <v>40057</v>
          </cell>
          <cell r="M1093">
            <v>3002</v>
          </cell>
          <cell r="N1093">
            <v>38991</v>
          </cell>
        </row>
        <row r="1094">
          <cell r="A1094" t="str">
            <v>26S9602199NSP</v>
          </cell>
          <cell r="B1094" t="str">
            <v>CHEMAIN</v>
          </cell>
          <cell r="C1094" t="str">
            <v>Regis</v>
          </cell>
          <cell r="D1094">
            <v>38718</v>
          </cell>
          <cell r="E1094">
            <v>1</v>
          </cell>
          <cell r="F1094" t="str">
            <v>Local</v>
          </cell>
          <cell r="G1094">
            <v>40057</v>
          </cell>
          <cell r="H1094" t="str">
            <v>MCF HC</v>
          </cell>
          <cell r="I1094">
            <v>2</v>
          </cell>
          <cell r="J1094" t="str">
            <v>U. Paris-X</v>
          </cell>
          <cell r="K1094" t="str">
            <v>0921204J</v>
          </cell>
          <cell r="L1094">
            <v>40057</v>
          </cell>
          <cell r="M1094">
            <v>3013</v>
          </cell>
          <cell r="N1094">
            <v>38718</v>
          </cell>
        </row>
        <row r="1095">
          <cell r="A1095" t="str">
            <v>27E9201459KHY</v>
          </cell>
          <cell r="B1095" t="str">
            <v>LEFEVRE</v>
          </cell>
          <cell r="C1095" t="str">
            <v>Marie-Anne</v>
          </cell>
          <cell r="D1095">
            <v>38718</v>
          </cell>
          <cell r="E1095">
            <v>1</v>
          </cell>
          <cell r="F1095" t="str">
            <v>National</v>
          </cell>
          <cell r="G1095">
            <v>40057</v>
          </cell>
          <cell r="H1095" t="str">
            <v>MCF HC</v>
          </cell>
          <cell r="I1095">
            <v>23</v>
          </cell>
          <cell r="J1095" t="str">
            <v>U. Perpignan</v>
          </cell>
          <cell r="K1095" t="str">
            <v>0660437S</v>
          </cell>
          <cell r="L1095">
            <v>40057</v>
          </cell>
          <cell r="M1095">
            <v>3013</v>
          </cell>
          <cell r="N1095">
            <v>38718</v>
          </cell>
        </row>
        <row r="1096">
          <cell r="A1096" t="str">
            <v>27E9201547DFB</v>
          </cell>
          <cell r="B1096" t="str">
            <v>CASONI</v>
          </cell>
          <cell r="C1096" t="str">
            <v>Michele</v>
          </cell>
          <cell r="D1096">
            <v>38718</v>
          </cell>
          <cell r="E1096">
            <v>1</v>
          </cell>
          <cell r="F1096" t="str">
            <v>Local</v>
          </cell>
          <cell r="G1096">
            <v>40057</v>
          </cell>
          <cell r="H1096" t="str">
            <v>MCF HC</v>
          </cell>
          <cell r="I1096">
            <v>11</v>
          </cell>
          <cell r="J1096" t="str">
            <v>U. Corte</v>
          </cell>
          <cell r="K1096" t="str">
            <v>7200664J</v>
          </cell>
          <cell r="L1096">
            <v>40057</v>
          </cell>
          <cell r="M1096">
            <v>3013</v>
          </cell>
          <cell r="N1096">
            <v>38718</v>
          </cell>
        </row>
        <row r="1097">
          <cell r="A1097" t="str">
            <v>27S9321119RDE</v>
          </cell>
          <cell r="B1097" t="str">
            <v>COPPOLANI</v>
          </cell>
          <cell r="C1097" t="str">
            <v>Jean Yves</v>
          </cell>
          <cell r="D1097">
            <v>38718</v>
          </cell>
          <cell r="E1097">
            <v>1</v>
          </cell>
          <cell r="F1097" t="str">
            <v>Local</v>
          </cell>
          <cell r="G1097">
            <v>40057</v>
          </cell>
          <cell r="H1097" t="str">
            <v>PR EX1</v>
          </cell>
          <cell r="I1097">
            <v>3</v>
          </cell>
          <cell r="J1097" t="str">
            <v>U. Corte</v>
          </cell>
          <cell r="K1097" t="str">
            <v>7200664J</v>
          </cell>
          <cell r="L1097">
            <v>40057</v>
          </cell>
          <cell r="M1097">
            <v>3003</v>
          </cell>
          <cell r="N1097">
            <v>38718</v>
          </cell>
        </row>
        <row r="1098">
          <cell r="A1098" t="str">
            <v>27S9701676ZTK</v>
          </cell>
          <cell r="B1098" t="str">
            <v>GARCIA</v>
          </cell>
          <cell r="C1098" t="str">
            <v>Thierry</v>
          </cell>
          <cell r="D1098">
            <v>38718</v>
          </cell>
          <cell r="E1098">
            <v>1</v>
          </cell>
          <cell r="F1098" t="str">
            <v>National</v>
          </cell>
          <cell r="G1098">
            <v>40057</v>
          </cell>
          <cell r="H1098" t="str">
            <v>MCF HC</v>
          </cell>
          <cell r="I1098">
            <v>2</v>
          </cell>
          <cell r="J1098" t="str">
            <v>U. Nice</v>
          </cell>
          <cell r="K1098" t="str">
            <v>0060931E</v>
          </cell>
          <cell r="L1098">
            <v>40057</v>
          </cell>
          <cell r="M1098">
            <v>3013</v>
          </cell>
          <cell r="N1098">
            <v>38718</v>
          </cell>
        </row>
        <row r="1099">
          <cell r="A1099" t="str">
            <v>28E9301872TDS</v>
          </cell>
          <cell r="B1099" t="str">
            <v>ROLLAND</v>
          </cell>
          <cell r="C1099" t="str">
            <v>Yvon</v>
          </cell>
          <cell r="D1099">
            <v>38718</v>
          </cell>
          <cell r="E1099">
            <v>1</v>
          </cell>
          <cell r="F1099" t="str">
            <v>Local</v>
          </cell>
          <cell r="G1099">
            <v>40057</v>
          </cell>
          <cell r="H1099" t="str">
            <v>MCF HC</v>
          </cell>
          <cell r="I1099">
            <v>11</v>
          </cell>
          <cell r="J1099" t="str">
            <v>U. La RＶnion (IUFM)</v>
          </cell>
          <cell r="K1099" t="str">
            <v>9741061K</v>
          </cell>
          <cell r="L1099">
            <v>40057</v>
          </cell>
          <cell r="M1099">
            <v>3013</v>
          </cell>
          <cell r="N1099">
            <v>38718</v>
          </cell>
        </row>
        <row r="1100">
          <cell r="A1100" t="str">
            <v>28E9302868CXC</v>
          </cell>
          <cell r="B1100" t="str">
            <v>HAUW</v>
          </cell>
          <cell r="C1100" t="str">
            <v>Denis Andre</v>
          </cell>
          <cell r="D1100">
            <v>38718</v>
          </cell>
          <cell r="E1100">
            <v>1</v>
          </cell>
          <cell r="F1100" t="str">
            <v>Local</v>
          </cell>
          <cell r="G1100">
            <v>40057</v>
          </cell>
          <cell r="H1100" t="str">
            <v>MCF HC</v>
          </cell>
          <cell r="I1100">
            <v>74</v>
          </cell>
          <cell r="J1100" t="str">
            <v>U. Montpellier-I</v>
          </cell>
          <cell r="K1100" t="str">
            <v>0341087X</v>
          </cell>
          <cell r="L1100">
            <v>40057</v>
          </cell>
          <cell r="M1100">
            <v>3013</v>
          </cell>
          <cell r="N1100">
            <v>38718</v>
          </cell>
        </row>
        <row r="1101">
          <cell r="A1101" t="str">
            <v>28E9304749YMU</v>
          </cell>
          <cell r="B1101" t="str">
            <v>MARI</v>
          </cell>
          <cell r="C1101" t="str">
            <v>Evelyne</v>
          </cell>
          <cell r="D1101">
            <v>38718</v>
          </cell>
          <cell r="E1101">
            <v>1</v>
          </cell>
          <cell r="F1101" t="str">
            <v>National</v>
          </cell>
          <cell r="G1101">
            <v>40057</v>
          </cell>
          <cell r="H1101" t="str">
            <v>MCF HC</v>
          </cell>
          <cell r="I1101">
            <v>22</v>
          </cell>
          <cell r="J1101" t="str">
            <v>U. La RＶnion</v>
          </cell>
          <cell r="K1101" t="str">
            <v>9740478B</v>
          </cell>
          <cell r="L1101">
            <v>40057</v>
          </cell>
          <cell r="M1101">
            <v>3013</v>
          </cell>
          <cell r="N1101">
            <v>38718</v>
          </cell>
        </row>
        <row r="1102">
          <cell r="A1102" t="str">
            <v>28S9324776TOK</v>
          </cell>
          <cell r="B1102" t="str">
            <v>JEANDIDIER</v>
          </cell>
          <cell r="C1102" t="str">
            <v>Wilfrid</v>
          </cell>
          <cell r="D1102">
            <v>38718</v>
          </cell>
          <cell r="E1102">
            <v>1</v>
          </cell>
          <cell r="F1102" t="str">
            <v>National</v>
          </cell>
          <cell r="G1102">
            <v>39873</v>
          </cell>
          <cell r="H1102" t="str">
            <v>PR EX2</v>
          </cell>
          <cell r="I1102">
            <v>1</v>
          </cell>
          <cell r="J1102" t="str">
            <v>U. Lyon-III</v>
          </cell>
          <cell r="K1102" t="str">
            <v>0692437Z</v>
          </cell>
          <cell r="L1102">
            <v>39873</v>
          </cell>
          <cell r="M1102">
            <v>3004</v>
          </cell>
          <cell r="N1102">
            <v>38718</v>
          </cell>
        </row>
        <row r="1103">
          <cell r="A1103" t="str">
            <v>28S9400966ONA</v>
          </cell>
          <cell r="B1103" t="str">
            <v>FERRARI</v>
          </cell>
          <cell r="C1103" t="str">
            <v>Sylvie</v>
          </cell>
          <cell r="D1103">
            <v>38718</v>
          </cell>
          <cell r="E1103">
            <v>1</v>
          </cell>
          <cell r="F1103" t="str">
            <v>National</v>
          </cell>
          <cell r="G1103">
            <v>40057</v>
          </cell>
          <cell r="H1103" t="str">
            <v>MCF HC</v>
          </cell>
          <cell r="I1103">
            <v>5</v>
          </cell>
          <cell r="J1103" t="str">
            <v>U. Bordeaux-IV</v>
          </cell>
          <cell r="K1103" t="str">
            <v>0332929E</v>
          </cell>
          <cell r="L1103">
            <v>40057</v>
          </cell>
          <cell r="M1103">
            <v>3013</v>
          </cell>
          <cell r="N1103">
            <v>38718</v>
          </cell>
        </row>
        <row r="1104">
          <cell r="A1104" t="str">
            <v>29E9200259FMP</v>
          </cell>
          <cell r="B1104" t="str">
            <v>DURING</v>
          </cell>
          <cell r="C1104" t="str">
            <v>Bertrand</v>
          </cell>
          <cell r="D1104">
            <v>38718</v>
          </cell>
          <cell r="E1104">
            <v>1</v>
          </cell>
          <cell r="F1104" t="str">
            <v>Local</v>
          </cell>
          <cell r="G1104">
            <v>40057</v>
          </cell>
          <cell r="H1104" t="str">
            <v>PR EX1</v>
          </cell>
          <cell r="I1104">
            <v>74</v>
          </cell>
          <cell r="J1104" t="str">
            <v>U. Paris-V</v>
          </cell>
          <cell r="K1104" t="str">
            <v>0751721N</v>
          </cell>
          <cell r="L1104">
            <v>40057</v>
          </cell>
          <cell r="M1104">
            <v>3003</v>
          </cell>
          <cell r="N1104">
            <v>38718</v>
          </cell>
        </row>
        <row r="1105">
          <cell r="A1105" t="str">
            <v>29E9201243WEF</v>
          </cell>
          <cell r="B1105" t="str">
            <v>BUTLEN</v>
          </cell>
          <cell r="C1105" t="str">
            <v>Max</v>
          </cell>
          <cell r="D1105">
            <v>39326</v>
          </cell>
          <cell r="E1105">
            <v>1</v>
          </cell>
          <cell r="F1105" t="str">
            <v>Local</v>
          </cell>
          <cell r="G1105">
            <v>40057</v>
          </cell>
          <cell r="H1105" t="str">
            <v>MCF HC</v>
          </cell>
          <cell r="I1105">
            <v>9</v>
          </cell>
          <cell r="J1105" t="str">
            <v>U. Cergy-Pontoise (IUFM)</v>
          </cell>
          <cell r="K1105" t="str">
            <v>0781938H</v>
          </cell>
          <cell r="L1105">
            <v>40057</v>
          </cell>
          <cell r="M1105">
            <v>3013</v>
          </cell>
          <cell r="N1105">
            <v>39326</v>
          </cell>
        </row>
        <row r="1106">
          <cell r="A1106" t="str">
            <v>29E9201459YUV</v>
          </cell>
          <cell r="B1106" t="str">
            <v>LELUBRE</v>
          </cell>
          <cell r="C1106" t="str">
            <v>Xavier</v>
          </cell>
          <cell r="D1106">
            <v>38718</v>
          </cell>
          <cell r="E1106">
            <v>1</v>
          </cell>
          <cell r="F1106" t="str">
            <v>National</v>
          </cell>
          <cell r="G1106">
            <v>40057</v>
          </cell>
          <cell r="H1106" t="str">
            <v>MCF HC</v>
          </cell>
          <cell r="I1106">
            <v>15</v>
          </cell>
          <cell r="J1106" t="str">
            <v>U. Lyon-II</v>
          </cell>
          <cell r="K1106" t="str">
            <v>0691775E</v>
          </cell>
          <cell r="L1106">
            <v>40057</v>
          </cell>
          <cell r="M1106">
            <v>3013</v>
          </cell>
          <cell r="N1106">
            <v>38718</v>
          </cell>
        </row>
        <row r="1107">
          <cell r="A1107" t="str">
            <v>29E9202285RXZ</v>
          </cell>
          <cell r="B1107" t="str">
            <v>MANGENOT</v>
          </cell>
          <cell r="C1107" t="str">
            <v>Francois</v>
          </cell>
          <cell r="D1107">
            <v>38718</v>
          </cell>
          <cell r="E1107">
            <v>1</v>
          </cell>
          <cell r="F1107" t="str">
            <v>National</v>
          </cell>
          <cell r="G1107">
            <v>40057</v>
          </cell>
          <cell r="H1107" t="str">
            <v>PR 1C</v>
          </cell>
          <cell r="I1107">
            <v>7</v>
          </cell>
          <cell r="J1107" t="str">
            <v>U. Grenoble-III</v>
          </cell>
          <cell r="K1107" t="str">
            <v>0381840U</v>
          </cell>
          <cell r="L1107">
            <v>40057</v>
          </cell>
          <cell r="M1107">
            <v>3002</v>
          </cell>
          <cell r="N1107">
            <v>38718</v>
          </cell>
        </row>
        <row r="1108">
          <cell r="A1108" t="str">
            <v>29E9202567KQK</v>
          </cell>
          <cell r="B1108" t="str">
            <v>JEANNERET</v>
          </cell>
          <cell r="C1108" t="str">
            <v>Yves</v>
          </cell>
          <cell r="D1108">
            <v>39114</v>
          </cell>
          <cell r="E1108">
            <v>1</v>
          </cell>
          <cell r="F1108" t="str">
            <v>National</v>
          </cell>
          <cell r="G1108">
            <v>40057</v>
          </cell>
          <cell r="H1108" t="str">
            <v>PR EX1</v>
          </cell>
          <cell r="I1108">
            <v>71</v>
          </cell>
          <cell r="J1108" t="str">
            <v>U. Avignon</v>
          </cell>
          <cell r="K1108" t="str">
            <v>0840685N</v>
          </cell>
          <cell r="L1108">
            <v>40057</v>
          </cell>
          <cell r="M1108">
            <v>3003</v>
          </cell>
          <cell r="N1108">
            <v>39114</v>
          </cell>
        </row>
        <row r="1109">
          <cell r="A1109" t="str">
            <v>29E9202784IOI</v>
          </cell>
          <cell r="B1109" t="str">
            <v>BATAILLOU</v>
          </cell>
          <cell r="C1109" t="str">
            <v>Christian</v>
          </cell>
          <cell r="D1109">
            <v>38718</v>
          </cell>
          <cell r="E1109">
            <v>1</v>
          </cell>
          <cell r="F1109" t="str">
            <v>Local</v>
          </cell>
          <cell r="G1109">
            <v>40057</v>
          </cell>
          <cell r="H1109" t="str">
            <v>MCF HC</v>
          </cell>
          <cell r="I1109">
            <v>73</v>
          </cell>
          <cell r="J1109" t="str">
            <v>U. Perpignan</v>
          </cell>
          <cell r="K1109" t="str">
            <v>0660437S</v>
          </cell>
          <cell r="L1109">
            <v>40057</v>
          </cell>
          <cell r="M1109">
            <v>3013</v>
          </cell>
          <cell r="N1109">
            <v>38718</v>
          </cell>
        </row>
        <row r="1110">
          <cell r="A1110" t="str">
            <v>29E9203311VJS</v>
          </cell>
          <cell r="B1110" t="str">
            <v>LOUYS</v>
          </cell>
          <cell r="C1110" t="str">
            <v>Gilles</v>
          </cell>
          <cell r="D1110">
            <v>38718</v>
          </cell>
          <cell r="E1110">
            <v>1</v>
          </cell>
          <cell r="F1110" t="str">
            <v>Local</v>
          </cell>
          <cell r="G1110">
            <v>40057</v>
          </cell>
          <cell r="H1110" t="str">
            <v>MCF HC</v>
          </cell>
          <cell r="I1110">
            <v>9</v>
          </cell>
          <cell r="J1110" t="str">
            <v>U. Paris-X</v>
          </cell>
          <cell r="K1110" t="str">
            <v>0921204J</v>
          </cell>
          <cell r="L1110">
            <v>40057</v>
          </cell>
          <cell r="M1110">
            <v>3013</v>
          </cell>
          <cell r="N1110">
            <v>38718</v>
          </cell>
        </row>
        <row r="1111">
          <cell r="A1111" t="str">
            <v>29E9203954FBO</v>
          </cell>
          <cell r="B1111" t="str">
            <v>BOQUET</v>
          </cell>
          <cell r="C1111" t="str">
            <v>Yves</v>
          </cell>
          <cell r="D1111">
            <v>38718</v>
          </cell>
          <cell r="E1111">
            <v>1</v>
          </cell>
          <cell r="F1111" t="str">
            <v>Local</v>
          </cell>
          <cell r="G1111">
            <v>40057</v>
          </cell>
          <cell r="H1111" t="str">
            <v>PR 1C</v>
          </cell>
          <cell r="I1111">
            <v>23</v>
          </cell>
          <cell r="J1111" t="str">
            <v>U. Dijon</v>
          </cell>
          <cell r="K1111" t="str">
            <v>0211237F</v>
          </cell>
          <cell r="L1111">
            <v>40057</v>
          </cell>
          <cell r="M1111">
            <v>3002</v>
          </cell>
          <cell r="N1111">
            <v>38718</v>
          </cell>
        </row>
        <row r="1112">
          <cell r="A1112" t="str">
            <v>29E9204191EZK</v>
          </cell>
          <cell r="B1112" t="str">
            <v>MORICEAU</v>
          </cell>
          <cell r="C1112" t="str">
            <v>Jean-Marc</v>
          </cell>
          <cell r="D1112">
            <v>38718</v>
          </cell>
          <cell r="E1112">
            <v>1</v>
          </cell>
          <cell r="F1112" t="str">
            <v>Local</v>
          </cell>
          <cell r="G1112">
            <v>40057</v>
          </cell>
          <cell r="H1112" t="str">
            <v>PR EX1</v>
          </cell>
          <cell r="I1112">
            <v>22</v>
          </cell>
          <cell r="J1112" t="str">
            <v>U. Caen</v>
          </cell>
          <cell r="K1112" t="str">
            <v>0141408E</v>
          </cell>
          <cell r="L1112">
            <v>40057</v>
          </cell>
          <cell r="M1112">
            <v>3003</v>
          </cell>
          <cell r="N1112">
            <v>38718</v>
          </cell>
        </row>
        <row r="1113">
          <cell r="A1113" t="str">
            <v>29E9204208STK</v>
          </cell>
          <cell r="B1113" t="str">
            <v>LAUZANAS</v>
          </cell>
          <cell r="C1113" t="str">
            <v>Jean Marc</v>
          </cell>
          <cell r="D1113">
            <v>38718</v>
          </cell>
          <cell r="E1113">
            <v>1</v>
          </cell>
          <cell r="F1113" t="str">
            <v>Local</v>
          </cell>
          <cell r="G1113">
            <v>40057</v>
          </cell>
          <cell r="H1113" t="str">
            <v>MCF HC</v>
          </cell>
          <cell r="I1113">
            <v>6</v>
          </cell>
          <cell r="J1113" t="str">
            <v>U. Nantes</v>
          </cell>
          <cell r="K1113" t="str">
            <v>0440984F</v>
          </cell>
          <cell r="L1113">
            <v>40057</v>
          </cell>
          <cell r="M1113">
            <v>3013</v>
          </cell>
          <cell r="N1113">
            <v>38718</v>
          </cell>
        </row>
        <row r="1114">
          <cell r="A1114" t="str">
            <v>29E9204498GQI</v>
          </cell>
          <cell r="B1114" t="str">
            <v>FOURNIER</v>
          </cell>
          <cell r="C1114" t="str">
            <v>Jean Marie</v>
          </cell>
          <cell r="D1114">
            <v>39479</v>
          </cell>
          <cell r="E1114">
            <v>1</v>
          </cell>
          <cell r="F1114" t="str">
            <v>National</v>
          </cell>
          <cell r="G1114">
            <v>40057</v>
          </cell>
          <cell r="H1114" t="str">
            <v>PR 1C</v>
          </cell>
          <cell r="I1114">
            <v>11</v>
          </cell>
          <cell r="J1114" t="str">
            <v>U. Paris-VII</v>
          </cell>
          <cell r="K1114" t="str">
            <v>0751723R</v>
          </cell>
          <cell r="L1114">
            <v>40057</v>
          </cell>
          <cell r="M1114">
            <v>3002</v>
          </cell>
          <cell r="N1114">
            <v>39479</v>
          </cell>
        </row>
        <row r="1115">
          <cell r="A1115" t="str">
            <v>29E9204920INW</v>
          </cell>
          <cell r="B1115" t="str">
            <v>ARNOUX</v>
          </cell>
          <cell r="C1115" t="str">
            <v>Mathieu</v>
          </cell>
          <cell r="D1115">
            <v>38718</v>
          </cell>
          <cell r="E1115">
            <v>1</v>
          </cell>
          <cell r="F1115" t="str">
            <v>National</v>
          </cell>
          <cell r="G1115">
            <v>40057</v>
          </cell>
          <cell r="H1115" t="str">
            <v>PR 1C</v>
          </cell>
          <cell r="I1115">
            <v>21</v>
          </cell>
          <cell r="J1115" t="str">
            <v>U. Paris-VII</v>
          </cell>
          <cell r="K1115" t="str">
            <v>0751723R</v>
          </cell>
          <cell r="L1115">
            <v>40057</v>
          </cell>
          <cell r="M1115">
            <v>3002</v>
          </cell>
          <cell r="N1115">
            <v>38718</v>
          </cell>
        </row>
        <row r="1116">
          <cell r="A1116" t="str">
            <v>29E9204949GUE</v>
          </cell>
          <cell r="B1116" t="str">
            <v>RECHIN</v>
          </cell>
          <cell r="C1116" t="str">
            <v>Francois</v>
          </cell>
          <cell r="D1116">
            <v>38718</v>
          </cell>
          <cell r="E1116">
            <v>1</v>
          </cell>
          <cell r="F1116" t="str">
            <v>Local</v>
          </cell>
          <cell r="G1116">
            <v>40057</v>
          </cell>
          <cell r="H1116" t="str">
            <v>MCF HC</v>
          </cell>
          <cell r="I1116">
            <v>21</v>
          </cell>
          <cell r="J1116" t="str">
            <v>U. Pau</v>
          </cell>
          <cell r="K1116" t="str">
            <v>0640251A</v>
          </cell>
          <cell r="L1116">
            <v>40057</v>
          </cell>
          <cell r="M1116">
            <v>3013</v>
          </cell>
          <cell r="N1116">
            <v>38718</v>
          </cell>
        </row>
        <row r="1117">
          <cell r="A1117" t="str">
            <v>29E9204987NTX</v>
          </cell>
          <cell r="B1117" t="str">
            <v>MIQUEL</v>
          </cell>
          <cell r="C1117" t="str">
            <v>Paul-Antoine</v>
          </cell>
          <cell r="D1117">
            <v>38718</v>
          </cell>
          <cell r="E1117">
            <v>1</v>
          </cell>
          <cell r="F1117" t="str">
            <v>Local</v>
          </cell>
          <cell r="G1117">
            <v>40057</v>
          </cell>
          <cell r="H1117" t="str">
            <v>MCF HC</v>
          </cell>
          <cell r="I1117">
            <v>17</v>
          </cell>
          <cell r="J1117" t="str">
            <v>U. Nice</v>
          </cell>
          <cell r="K1117" t="str">
            <v>0060931E</v>
          </cell>
          <cell r="L1117">
            <v>40057</v>
          </cell>
          <cell r="M1117">
            <v>3013</v>
          </cell>
          <cell r="N1117">
            <v>38718</v>
          </cell>
        </row>
        <row r="1118">
          <cell r="A1118" t="str">
            <v>29E9205142XPS</v>
          </cell>
          <cell r="B1118" t="str">
            <v>BAREIL</v>
          </cell>
          <cell r="C1118" t="str">
            <v>Jean-Philippe</v>
          </cell>
          <cell r="D1118">
            <v>38718</v>
          </cell>
          <cell r="E1118">
            <v>1</v>
          </cell>
          <cell r="F1118" t="str">
            <v>National</v>
          </cell>
          <cell r="G1118">
            <v>40057</v>
          </cell>
          <cell r="H1118" t="str">
            <v>MCF HC</v>
          </cell>
          <cell r="I1118">
            <v>14</v>
          </cell>
          <cell r="J1118" t="str">
            <v>U. Nancy-II</v>
          </cell>
          <cell r="K1118" t="str">
            <v>0541508W</v>
          </cell>
          <cell r="L1118">
            <v>40057</v>
          </cell>
          <cell r="M1118">
            <v>3013</v>
          </cell>
          <cell r="N1118">
            <v>38718</v>
          </cell>
        </row>
        <row r="1119">
          <cell r="A1119" t="str">
            <v>29E9205166MZY</v>
          </cell>
          <cell r="B1119" t="str">
            <v>MARTINEZ</v>
          </cell>
          <cell r="C1119" t="str">
            <v>Marc</v>
          </cell>
          <cell r="D1119">
            <v>38718</v>
          </cell>
          <cell r="E1119">
            <v>1</v>
          </cell>
          <cell r="F1119" t="str">
            <v>Local</v>
          </cell>
          <cell r="G1119">
            <v>40057</v>
          </cell>
          <cell r="H1119" t="str">
            <v>MCF HC</v>
          </cell>
          <cell r="I1119">
            <v>11</v>
          </cell>
          <cell r="J1119" t="str">
            <v>U. Bordeaux-III</v>
          </cell>
          <cell r="K1119" t="str">
            <v>0331766R</v>
          </cell>
          <cell r="L1119">
            <v>40057</v>
          </cell>
          <cell r="M1119">
            <v>3013</v>
          </cell>
          <cell r="N1119">
            <v>38718</v>
          </cell>
        </row>
        <row r="1120">
          <cell r="A1120" t="str">
            <v>29E9205167EMO</v>
          </cell>
          <cell r="B1120" t="str">
            <v>GEORGI</v>
          </cell>
          <cell r="C1120" t="str">
            <v>Frank</v>
          </cell>
          <cell r="D1120">
            <v>38718</v>
          </cell>
          <cell r="E1120">
            <v>1</v>
          </cell>
          <cell r="F1120" t="str">
            <v>National</v>
          </cell>
          <cell r="G1120">
            <v>40057</v>
          </cell>
          <cell r="H1120" t="str">
            <v>MCF HC</v>
          </cell>
          <cell r="I1120">
            <v>22</v>
          </cell>
          <cell r="J1120" t="str">
            <v>U. Paris-I</v>
          </cell>
          <cell r="K1120" t="str">
            <v>0751717J</v>
          </cell>
          <cell r="L1120">
            <v>40057</v>
          </cell>
          <cell r="M1120">
            <v>3013</v>
          </cell>
          <cell r="N1120">
            <v>38718</v>
          </cell>
        </row>
        <row r="1121">
          <cell r="A1121" t="str">
            <v>29E9205477NKP</v>
          </cell>
          <cell r="B1121" t="str">
            <v>LONG</v>
          </cell>
          <cell r="C1121" t="str">
            <v>Xavier</v>
          </cell>
          <cell r="D1121">
            <v>38718</v>
          </cell>
          <cell r="E1121">
            <v>1</v>
          </cell>
          <cell r="F1121" t="str">
            <v>Local</v>
          </cell>
          <cell r="G1121">
            <v>40057</v>
          </cell>
          <cell r="H1121" t="str">
            <v>MCF HC</v>
          </cell>
          <cell r="I1121">
            <v>23</v>
          </cell>
          <cell r="J1121" t="str">
            <v>U. Grenoble-II</v>
          </cell>
          <cell r="K1121" t="str">
            <v>0381839T</v>
          </cell>
          <cell r="L1121">
            <v>40057</v>
          </cell>
          <cell r="M1121">
            <v>3013</v>
          </cell>
          <cell r="N1121">
            <v>38718</v>
          </cell>
        </row>
        <row r="1122">
          <cell r="A1122" t="str">
            <v>29E9205508OCX</v>
          </cell>
          <cell r="B1122" t="str">
            <v>SEITE</v>
          </cell>
          <cell r="C1122" t="str">
            <v>Yannick</v>
          </cell>
          <cell r="D1122">
            <v>38718</v>
          </cell>
          <cell r="E1122">
            <v>1</v>
          </cell>
          <cell r="F1122" t="str">
            <v>National</v>
          </cell>
          <cell r="G1122">
            <v>40057</v>
          </cell>
          <cell r="H1122" t="str">
            <v>MCF HC</v>
          </cell>
          <cell r="I1122">
            <v>9</v>
          </cell>
          <cell r="J1122" t="str">
            <v>U. Paris-VII</v>
          </cell>
          <cell r="K1122" t="str">
            <v>0751723R</v>
          </cell>
          <cell r="L1122">
            <v>40057</v>
          </cell>
          <cell r="M1122">
            <v>3013</v>
          </cell>
          <cell r="N1122">
            <v>38718</v>
          </cell>
        </row>
        <row r="1123">
          <cell r="A1123" t="str">
            <v>29E9205634OFC</v>
          </cell>
          <cell r="B1123" t="str">
            <v>LEROY DU CARDONNOY</v>
          </cell>
          <cell r="C1123" t="str">
            <v>Eric</v>
          </cell>
          <cell r="D1123">
            <v>38718</v>
          </cell>
          <cell r="E1123">
            <v>1</v>
          </cell>
          <cell r="F1123" t="str">
            <v>National</v>
          </cell>
          <cell r="G1123">
            <v>40057</v>
          </cell>
          <cell r="H1123" t="str">
            <v>MCF HC</v>
          </cell>
          <cell r="I1123">
            <v>12</v>
          </cell>
          <cell r="J1123" t="str">
            <v>U. Caen</v>
          </cell>
          <cell r="K1123" t="str">
            <v>0141408E</v>
          </cell>
          <cell r="L1123">
            <v>40057</v>
          </cell>
          <cell r="M1123">
            <v>3013</v>
          </cell>
          <cell r="N1123">
            <v>38718</v>
          </cell>
        </row>
        <row r="1124">
          <cell r="A1124" t="str">
            <v>29E9205716DOY</v>
          </cell>
          <cell r="B1124" t="str">
            <v>LACOMBE</v>
          </cell>
          <cell r="C1124" t="str">
            <v>Herve</v>
          </cell>
          <cell r="D1124">
            <v>38718</v>
          </cell>
          <cell r="E1124">
            <v>1</v>
          </cell>
          <cell r="F1124" t="str">
            <v>Local</v>
          </cell>
          <cell r="G1124">
            <v>40057</v>
          </cell>
          <cell r="H1124" t="str">
            <v>PR 1C</v>
          </cell>
          <cell r="I1124">
            <v>22</v>
          </cell>
          <cell r="J1124" t="str">
            <v>U. Rennes-II</v>
          </cell>
          <cell r="K1124" t="str">
            <v>0350937D</v>
          </cell>
          <cell r="L1124">
            <v>40057</v>
          </cell>
          <cell r="M1124">
            <v>3002</v>
          </cell>
          <cell r="N1124">
            <v>38718</v>
          </cell>
        </row>
        <row r="1125">
          <cell r="A1125" t="str">
            <v>29E9205824RWV</v>
          </cell>
          <cell r="B1125" t="str">
            <v>ITIER</v>
          </cell>
          <cell r="C1125" t="str">
            <v>Cesar</v>
          </cell>
          <cell r="D1125">
            <v>38718</v>
          </cell>
          <cell r="E1125">
            <v>1</v>
          </cell>
          <cell r="F1125" t="str">
            <v>National</v>
          </cell>
          <cell r="G1125">
            <v>40057</v>
          </cell>
          <cell r="H1125" t="str">
            <v>MCF HC</v>
          </cell>
          <cell r="I1125">
            <v>15</v>
          </cell>
          <cell r="J1125" t="str">
            <v>INALCO Paris</v>
          </cell>
          <cell r="K1125" t="str">
            <v>0753488J</v>
          </cell>
          <cell r="L1125">
            <v>40057</v>
          </cell>
          <cell r="M1125">
            <v>3013</v>
          </cell>
          <cell r="N1125">
            <v>38718</v>
          </cell>
        </row>
        <row r="1126">
          <cell r="A1126" t="str">
            <v>29E9206006BWR</v>
          </cell>
          <cell r="B1126" t="str">
            <v>TABET</v>
          </cell>
          <cell r="C1126" t="str">
            <v>Xavier</v>
          </cell>
          <cell r="D1126">
            <v>38718</v>
          </cell>
          <cell r="E1126">
            <v>1</v>
          </cell>
          <cell r="F1126" t="str">
            <v>National</v>
          </cell>
          <cell r="G1126">
            <v>40057</v>
          </cell>
          <cell r="H1126" t="str">
            <v>MCF HC</v>
          </cell>
          <cell r="I1126">
            <v>14</v>
          </cell>
          <cell r="J1126" t="str">
            <v>U. Paris-VIII</v>
          </cell>
          <cell r="K1126" t="str">
            <v>0931827F</v>
          </cell>
          <cell r="L1126">
            <v>40057</v>
          </cell>
          <cell r="M1126">
            <v>3013</v>
          </cell>
          <cell r="N1126">
            <v>38718</v>
          </cell>
        </row>
        <row r="1127">
          <cell r="A1127" t="str">
            <v>29E9206020EXX</v>
          </cell>
          <cell r="B1127" t="str">
            <v>JARDIN</v>
          </cell>
          <cell r="C1127" t="str">
            <v>Jean-Pierre</v>
          </cell>
          <cell r="D1127">
            <v>38718</v>
          </cell>
          <cell r="E1127">
            <v>1</v>
          </cell>
          <cell r="F1127" t="str">
            <v>National</v>
          </cell>
          <cell r="G1127">
            <v>40057</v>
          </cell>
          <cell r="H1127" t="str">
            <v>PR 1C</v>
          </cell>
          <cell r="I1127">
            <v>14</v>
          </cell>
          <cell r="J1127" t="str">
            <v>U. Paris-III</v>
          </cell>
          <cell r="K1127" t="str">
            <v>0751719L</v>
          </cell>
          <cell r="L1127">
            <v>40057</v>
          </cell>
          <cell r="M1127">
            <v>3002</v>
          </cell>
          <cell r="N1127">
            <v>38718</v>
          </cell>
        </row>
        <row r="1128">
          <cell r="A1128" t="str">
            <v>29E9206086BIB</v>
          </cell>
          <cell r="B1128" t="str">
            <v>COSME</v>
          </cell>
          <cell r="C1128" t="str">
            <v>Pierre</v>
          </cell>
          <cell r="D1128">
            <v>38718</v>
          </cell>
          <cell r="E1128">
            <v>1</v>
          </cell>
          <cell r="F1128" t="str">
            <v>Local</v>
          </cell>
          <cell r="G1128">
            <v>40057</v>
          </cell>
          <cell r="H1128" t="str">
            <v>MCF HC</v>
          </cell>
          <cell r="I1128">
            <v>21</v>
          </cell>
          <cell r="J1128" t="str">
            <v>U. Paris-I</v>
          </cell>
          <cell r="K1128" t="str">
            <v>0751717J</v>
          </cell>
          <cell r="L1128">
            <v>40057</v>
          </cell>
          <cell r="M1128">
            <v>3013</v>
          </cell>
          <cell r="N1128">
            <v>38718</v>
          </cell>
        </row>
        <row r="1129">
          <cell r="A1129" t="str">
            <v>29E9206098OET</v>
          </cell>
          <cell r="B1129" t="str">
            <v>ARLAUD</v>
          </cell>
          <cell r="C1129" t="str">
            <v>Samuel</v>
          </cell>
          <cell r="D1129">
            <v>38718</v>
          </cell>
          <cell r="E1129">
            <v>1</v>
          </cell>
          <cell r="F1129" t="str">
            <v>Local</v>
          </cell>
          <cell r="G1129">
            <v>40057</v>
          </cell>
          <cell r="H1129" t="str">
            <v>MCF HC</v>
          </cell>
          <cell r="I1129">
            <v>23</v>
          </cell>
          <cell r="J1129" t="str">
            <v>U. Poitiers</v>
          </cell>
          <cell r="K1129" t="str">
            <v>0860856N</v>
          </cell>
          <cell r="L1129">
            <v>40057</v>
          </cell>
          <cell r="M1129">
            <v>3013</v>
          </cell>
          <cell r="N1129">
            <v>38718</v>
          </cell>
        </row>
        <row r="1130">
          <cell r="A1130" t="str">
            <v>29E9208297YSO</v>
          </cell>
          <cell r="B1130" t="str">
            <v>DOMINGUEZ GIL</v>
          </cell>
          <cell r="C1130" t="str">
            <v>Maria Soledad</v>
          </cell>
          <cell r="D1130">
            <v>38718</v>
          </cell>
          <cell r="E1130">
            <v>1</v>
          </cell>
          <cell r="F1130" t="str">
            <v>National</v>
          </cell>
          <cell r="G1130">
            <v>40057</v>
          </cell>
          <cell r="H1130" t="str">
            <v>MCF HC</v>
          </cell>
          <cell r="I1130">
            <v>14</v>
          </cell>
          <cell r="J1130" t="str">
            <v>U. Paris-III</v>
          </cell>
          <cell r="K1130" t="str">
            <v>0751719L</v>
          </cell>
          <cell r="L1130">
            <v>40057</v>
          </cell>
          <cell r="M1130">
            <v>3013</v>
          </cell>
          <cell r="N1130">
            <v>38718</v>
          </cell>
        </row>
        <row r="1131">
          <cell r="A1131" t="str">
            <v>29E9209049XRF</v>
          </cell>
          <cell r="B1131" t="str">
            <v>CHAPELAIN</v>
          </cell>
          <cell r="C1131" t="str">
            <v>Brigitte</v>
          </cell>
          <cell r="D1131">
            <v>38718</v>
          </cell>
          <cell r="E1131">
            <v>1</v>
          </cell>
          <cell r="F1131" t="str">
            <v>National</v>
          </cell>
          <cell r="G1131">
            <v>40057</v>
          </cell>
          <cell r="H1131" t="str">
            <v>MCF HC</v>
          </cell>
          <cell r="I1131">
            <v>71</v>
          </cell>
          <cell r="J1131" t="str">
            <v>U. Paris-XIII (IUT Villetaneuse)</v>
          </cell>
          <cell r="K1131" t="str">
            <v>0931235M</v>
          </cell>
          <cell r="L1131">
            <v>40057</v>
          </cell>
          <cell r="M1131">
            <v>3013</v>
          </cell>
          <cell r="N1131">
            <v>38718</v>
          </cell>
        </row>
        <row r="1132">
          <cell r="A1132" t="str">
            <v>29E9209718BUO</v>
          </cell>
          <cell r="B1132" t="str">
            <v>DELPHIS</v>
          </cell>
          <cell r="C1132" t="str">
            <v>Claudine</v>
          </cell>
          <cell r="D1132">
            <v>39326</v>
          </cell>
          <cell r="E1132">
            <v>1</v>
          </cell>
          <cell r="F1132" t="str">
            <v>Local</v>
          </cell>
          <cell r="G1132">
            <v>40057</v>
          </cell>
          <cell r="H1132" t="str">
            <v>PR 1C</v>
          </cell>
          <cell r="I1132">
            <v>12</v>
          </cell>
          <cell r="J1132" t="str">
            <v>U. Paris-VII</v>
          </cell>
          <cell r="K1132" t="str">
            <v>0751723R</v>
          </cell>
          <cell r="L1132">
            <v>40057</v>
          </cell>
          <cell r="M1132">
            <v>3002</v>
          </cell>
          <cell r="N1132">
            <v>39326</v>
          </cell>
        </row>
        <row r="1133">
          <cell r="A1133" t="str">
            <v>29E9210507SBM</v>
          </cell>
          <cell r="B1133" t="str">
            <v>OLIVIER</v>
          </cell>
          <cell r="C1133" t="str">
            <v>Florence</v>
          </cell>
          <cell r="D1133">
            <v>38718</v>
          </cell>
          <cell r="E1133">
            <v>1</v>
          </cell>
          <cell r="F1133" t="str">
            <v>National</v>
          </cell>
          <cell r="G1133">
            <v>40057</v>
          </cell>
          <cell r="H1133" t="str">
            <v>PR 1C</v>
          </cell>
          <cell r="I1133">
            <v>14</v>
          </cell>
          <cell r="J1133" t="str">
            <v>U. Paris-XII</v>
          </cell>
          <cell r="K1133" t="str">
            <v>0941111X</v>
          </cell>
          <cell r="L1133">
            <v>40057</v>
          </cell>
          <cell r="M1133">
            <v>3002</v>
          </cell>
          <cell r="N1133">
            <v>38718</v>
          </cell>
        </row>
        <row r="1134">
          <cell r="A1134" t="str">
            <v>29E9210836RXX</v>
          </cell>
          <cell r="B1134" t="str">
            <v>JOMAND</v>
          </cell>
          <cell r="C1134" t="str">
            <v>Regine</v>
          </cell>
          <cell r="D1134">
            <v>38718</v>
          </cell>
          <cell r="E1134">
            <v>1</v>
          </cell>
          <cell r="F1134" t="str">
            <v>Local</v>
          </cell>
          <cell r="G1134">
            <v>40057</v>
          </cell>
          <cell r="H1134" t="str">
            <v>PR 1C</v>
          </cell>
          <cell r="I1134">
            <v>9</v>
          </cell>
          <cell r="J1134" t="str">
            <v>U. Lyon-III</v>
          </cell>
          <cell r="K1134" t="str">
            <v>0692437Z</v>
          </cell>
          <cell r="L1134">
            <v>40057</v>
          </cell>
          <cell r="M1134">
            <v>3002</v>
          </cell>
          <cell r="N1134">
            <v>38718</v>
          </cell>
        </row>
        <row r="1135">
          <cell r="A1135" t="str">
            <v>29E9210877TIN</v>
          </cell>
          <cell r="B1135" t="str">
            <v>HENRIOT</v>
          </cell>
          <cell r="C1135" t="str">
            <v>Marie Genevieve</v>
          </cell>
          <cell r="D1135">
            <v>38718</v>
          </cell>
          <cell r="E1135">
            <v>1</v>
          </cell>
          <cell r="F1135" t="str">
            <v>Local</v>
          </cell>
          <cell r="G1135">
            <v>40057</v>
          </cell>
          <cell r="H1135" t="str">
            <v>MCF HC</v>
          </cell>
          <cell r="I1135">
            <v>12</v>
          </cell>
          <cell r="J1135" t="str">
            <v>U. Dijon</v>
          </cell>
          <cell r="K1135" t="str">
            <v>0211237F</v>
          </cell>
          <cell r="L1135">
            <v>40057</v>
          </cell>
          <cell r="M1135">
            <v>3013</v>
          </cell>
          <cell r="N1135">
            <v>38718</v>
          </cell>
        </row>
        <row r="1136">
          <cell r="A1136" t="str">
            <v>29E9211085BTS</v>
          </cell>
          <cell r="B1136" t="str">
            <v>SEGUY</v>
          </cell>
          <cell r="C1136" t="str">
            <v>Christiane</v>
          </cell>
          <cell r="D1136">
            <v>39814</v>
          </cell>
          <cell r="E1136">
            <v>1</v>
          </cell>
          <cell r="F1136" t="str">
            <v>Local</v>
          </cell>
          <cell r="G1136">
            <v>40057</v>
          </cell>
          <cell r="H1136" t="str">
            <v>MCF HC</v>
          </cell>
          <cell r="I1136">
            <v>15</v>
          </cell>
          <cell r="J1136" t="str">
            <v>U. de Strasbourg</v>
          </cell>
          <cell r="K1136" t="str">
            <v>0673021V</v>
          </cell>
          <cell r="L1136">
            <v>40057</v>
          </cell>
          <cell r="M1136">
            <v>3013</v>
          </cell>
          <cell r="N1136">
            <v>39814</v>
          </cell>
        </row>
        <row r="1137">
          <cell r="A1137" t="str">
            <v>29E9211324ZXV</v>
          </cell>
          <cell r="B1137" t="str">
            <v>COUZINET</v>
          </cell>
          <cell r="C1137" t="str">
            <v>Marie-Dominique</v>
          </cell>
          <cell r="D1137">
            <v>38718</v>
          </cell>
          <cell r="E1137">
            <v>1</v>
          </cell>
          <cell r="F1137" t="str">
            <v>National</v>
          </cell>
          <cell r="G1137">
            <v>40057</v>
          </cell>
          <cell r="H1137" t="str">
            <v>MCF HC</v>
          </cell>
          <cell r="I1137">
            <v>17</v>
          </cell>
          <cell r="J1137" t="str">
            <v>U. Paris-I</v>
          </cell>
          <cell r="K1137" t="str">
            <v>0751717J</v>
          </cell>
          <cell r="L1137">
            <v>40057</v>
          </cell>
          <cell r="M1137">
            <v>3013</v>
          </cell>
          <cell r="N1137">
            <v>38718</v>
          </cell>
        </row>
        <row r="1138">
          <cell r="A1138" t="str">
            <v>29E9211963HDF</v>
          </cell>
          <cell r="B1138" t="str">
            <v>DE OLIVEIRA</v>
          </cell>
          <cell r="C1138" t="str">
            <v>Claire</v>
          </cell>
          <cell r="D1138">
            <v>38718</v>
          </cell>
          <cell r="E1138">
            <v>1</v>
          </cell>
          <cell r="F1138" t="str">
            <v>National</v>
          </cell>
          <cell r="G1138">
            <v>40057</v>
          </cell>
          <cell r="H1138" t="str">
            <v>MCF HC</v>
          </cell>
          <cell r="I1138">
            <v>12</v>
          </cell>
          <cell r="J1138" t="str">
            <v>U. Paris-IV</v>
          </cell>
          <cell r="K1138" t="str">
            <v>0751720M</v>
          </cell>
          <cell r="L1138">
            <v>40057</v>
          </cell>
          <cell r="M1138">
            <v>3013</v>
          </cell>
          <cell r="N1138">
            <v>38718</v>
          </cell>
        </row>
        <row r="1139">
          <cell r="A1139" t="str">
            <v>29E9212084PMX</v>
          </cell>
          <cell r="B1139" t="str">
            <v>GEOFFROY</v>
          </cell>
          <cell r="C1139" t="str">
            <v>Sophie</v>
          </cell>
          <cell r="D1139">
            <v>38718</v>
          </cell>
          <cell r="E1139">
            <v>1</v>
          </cell>
          <cell r="F1139" t="str">
            <v>Local</v>
          </cell>
          <cell r="G1139">
            <v>40057</v>
          </cell>
          <cell r="H1139" t="str">
            <v>PR 1C</v>
          </cell>
          <cell r="I1139">
            <v>11</v>
          </cell>
          <cell r="J1139" t="str">
            <v>U. La RＶnion</v>
          </cell>
          <cell r="K1139" t="str">
            <v>9740478B</v>
          </cell>
          <cell r="L1139">
            <v>40057</v>
          </cell>
          <cell r="M1139">
            <v>3002</v>
          </cell>
          <cell r="N1139">
            <v>38718</v>
          </cell>
        </row>
        <row r="1140">
          <cell r="A1140" t="str">
            <v>29E9212150IIH</v>
          </cell>
          <cell r="B1140" t="str">
            <v>DE COLA</v>
          </cell>
          <cell r="C1140" t="str">
            <v>Martine</v>
          </cell>
          <cell r="D1140">
            <v>38718</v>
          </cell>
          <cell r="E1140">
            <v>1</v>
          </cell>
          <cell r="F1140" t="str">
            <v>National</v>
          </cell>
          <cell r="G1140">
            <v>40057</v>
          </cell>
          <cell r="H1140" t="str">
            <v>MCF HC</v>
          </cell>
          <cell r="I1140">
            <v>11</v>
          </cell>
          <cell r="J1140" t="str">
            <v>U. Paris-X</v>
          </cell>
          <cell r="K1140" t="str">
            <v>0921204J</v>
          </cell>
          <cell r="L1140">
            <v>40057</v>
          </cell>
          <cell r="M1140">
            <v>3013</v>
          </cell>
          <cell r="N1140">
            <v>38718</v>
          </cell>
        </row>
        <row r="1141">
          <cell r="A1141" t="str">
            <v>29E9212154FBR</v>
          </cell>
          <cell r="B1141" t="str">
            <v>BOULE</v>
          </cell>
          <cell r="C1141" t="str">
            <v>Anne</v>
          </cell>
          <cell r="D1141">
            <v>38718</v>
          </cell>
          <cell r="E1141">
            <v>1</v>
          </cell>
          <cell r="F1141" t="str">
            <v>Local</v>
          </cell>
          <cell r="G1141">
            <v>40057</v>
          </cell>
          <cell r="H1141" t="str">
            <v>MCF HC</v>
          </cell>
          <cell r="I1141">
            <v>14</v>
          </cell>
          <cell r="J1141" t="str">
            <v>U. Paris-III</v>
          </cell>
          <cell r="K1141" t="str">
            <v>0751719L</v>
          </cell>
          <cell r="L1141">
            <v>40057</v>
          </cell>
          <cell r="M1141">
            <v>3013</v>
          </cell>
          <cell r="N1141">
            <v>38718</v>
          </cell>
        </row>
        <row r="1142">
          <cell r="A1142" t="str">
            <v>29E9212217FOY</v>
          </cell>
          <cell r="B1142" t="str">
            <v>DUMORA</v>
          </cell>
          <cell r="C1142" t="str">
            <v>Florence</v>
          </cell>
          <cell r="D1142">
            <v>38718</v>
          </cell>
          <cell r="E1142">
            <v>1</v>
          </cell>
          <cell r="F1142" t="str">
            <v>National</v>
          </cell>
          <cell r="G1142">
            <v>40057</v>
          </cell>
          <cell r="H1142" t="str">
            <v>MCF HC</v>
          </cell>
          <cell r="I1142">
            <v>9</v>
          </cell>
          <cell r="J1142" t="str">
            <v>U. Paris-VII</v>
          </cell>
          <cell r="K1142" t="str">
            <v>0751723R</v>
          </cell>
          <cell r="L1142">
            <v>40057</v>
          </cell>
          <cell r="M1142">
            <v>3013</v>
          </cell>
          <cell r="N1142">
            <v>38718</v>
          </cell>
        </row>
        <row r="1143">
          <cell r="A1143" t="str">
            <v>29E9212226WXU</v>
          </cell>
          <cell r="B1143" t="str">
            <v>JACOT</v>
          </cell>
          <cell r="C1143" t="str">
            <v>Caroline</v>
          </cell>
          <cell r="D1143">
            <v>38718</v>
          </cell>
          <cell r="E1143">
            <v>1</v>
          </cell>
          <cell r="F1143" t="str">
            <v>National</v>
          </cell>
          <cell r="G1143">
            <v>40057</v>
          </cell>
          <cell r="H1143" t="str">
            <v>MCF HC</v>
          </cell>
          <cell r="I1143">
            <v>9</v>
          </cell>
          <cell r="J1143" t="str">
            <v>U. Cergy-Pontoise</v>
          </cell>
          <cell r="K1143" t="str">
            <v>0951793H</v>
          </cell>
          <cell r="L1143">
            <v>40057</v>
          </cell>
          <cell r="M1143">
            <v>3013</v>
          </cell>
          <cell r="N1143">
            <v>38718</v>
          </cell>
        </row>
        <row r="1144">
          <cell r="A1144" t="str">
            <v>29E9212239HMQ</v>
          </cell>
          <cell r="B1144" t="str">
            <v>HALIMI</v>
          </cell>
          <cell r="C1144" t="str">
            <v>Michele</v>
          </cell>
          <cell r="D1144">
            <v>38718</v>
          </cell>
          <cell r="E1144">
            <v>1</v>
          </cell>
          <cell r="F1144" t="str">
            <v>National</v>
          </cell>
          <cell r="G1144">
            <v>40057</v>
          </cell>
          <cell r="H1144" t="str">
            <v>MCF HC</v>
          </cell>
          <cell r="I1144">
            <v>17</v>
          </cell>
          <cell r="J1144" t="str">
            <v>U. Paris-X</v>
          </cell>
          <cell r="K1144" t="str">
            <v>0921204J</v>
          </cell>
          <cell r="L1144">
            <v>40057</v>
          </cell>
          <cell r="M1144">
            <v>3013</v>
          </cell>
          <cell r="N1144">
            <v>38718</v>
          </cell>
        </row>
        <row r="1145">
          <cell r="A1145" t="str">
            <v>29E9212257BKG</v>
          </cell>
          <cell r="B1145" t="str">
            <v>MINON</v>
          </cell>
          <cell r="C1145" t="str">
            <v>Sophie</v>
          </cell>
          <cell r="D1145">
            <v>38718</v>
          </cell>
          <cell r="E1145">
            <v>1</v>
          </cell>
          <cell r="F1145" t="str">
            <v>National</v>
          </cell>
          <cell r="G1145">
            <v>40057</v>
          </cell>
          <cell r="H1145" t="str">
            <v>MCF HC</v>
          </cell>
          <cell r="I1145">
            <v>8</v>
          </cell>
          <cell r="J1145" t="str">
            <v>U. Paris-X</v>
          </cell>
          <cell r="K1145" t="str">
            <v>0921204J</v>
          </cell>
          <cell r="L1145">
            <v>40057</v>
          </cell>
          <cell r="M1145">
            <v>3013</v>
          </cell>
          <cell r="N1145">
            <v>38718</v>
          </cell>
        </row>
        <row r="1146">
          <cell r="A1146" t="str">
            <v>29E9212283YSI</v>
          </cell>
          <cell r="B1146" t="str">
            <v>JAECK</v>
          </cell>
          <cell r="C1146" t="str">
            <v>Catherine</v>
          </cell>
          <cell r="D1146">
            <v>38718</v>
          </cell>
          <cell r="E1146">
            <v>1</v>
          </cell>
          <cell r="F1146" t="str">
            <v>National</v>
          </cell>
          <cell r="G1146">
            <v>40057</v>
          </cell>
          <cell r="H1146" t="str">
            <v>MCF HC</v>
          </cell>
          <cell r="I1146">
            <v>12</v>
          </cell>
          <cell r="J1146" t="str">
            <v>U. Metz</v>
          </cell>
          <cell r="K1146" t="str">
            <v>0572081C</v>
          </cell>
          <cell r="L1146">
            <v>40057</v>
          </cell>
          <cell r="M1146">
            <v>3013</v>
          </cell>
          <cell r="N1146">
            <v>38718</v>
          </cell>
        </row>
        <row r="1147">
          <cell r="A1147" t="str">
            <v>29E9212287OMC</v>
          </cell>
          <cell r="B1147" t="str">
            <v>RENAUDET</v>
          </cell>
          <cell r="C1147" t="str">
            <v>Isabelle</v>
          </cell>
          <cell r="D1147">
            <v>38718</v>
          </cell>
          <cell r="E1147">
            <v>1</v>
          </cell>
          <cell r="F1147" t="str">
            <v>Local</v>
          </cell>
          <cell r="G1147">
            <v>40057</v>
          </cell>
          <cell r="H1147" t="str">
            <v>MCF HC</v>
          </cell>
          <cell r="I1147">
            <v>22</v>
          </cell>
          <cell r="J1147" t="str">
            <v>U. Aix-Marseille-I</v>
          </cell>
          <cell r="K1147" t="str">
            <v>0131842G</v>
          </cell>
          <cell r="L1147">
            <v>40057</v>
          </cell>
          <cell r="M1147">
            <v>3013</v>
          </cell>
          <cell r="N1147">
            <v>38718</v>
          </cell>
        </row>
        <row r="1148">
          <cell r="A1148" t="str">
            <v>29E9212347QIA</v>
          </cell>
          <cell r="B1148" t="str">
            <v>DEBAX</v>
          </cell>
          <cell r="C1148" t="str">
            <v>Helene</v>
          </cell>
          <cell r="D1148">
            <v>38718</v>
          </cell>
          <cell r="E1148">
            <v>1</v>
          </cell>
          <cell r="F1148" t="str">
            <v>National</v>
          </cell>
          <cell r="G1148">
            <v>40057</v>
          </cell>
          <cell r="H1148" t="str">
            <v>MCF HC</v>
          </cell>
          <cell r="I1148">
            <v>21</v>
          </cell>
          <cell r="J1148" t="str">
            <v>U. Toulouse-II</v>
          </cell>
          <cell r="K1148" t="str">
            <v>0311383K</v>
          </cell>
          <cell r="L1148">
            <v>40057</v>
          </cell>
          <cell r="M1148">
            <v>3013</v>
          </cell>
          <cell r="N1148">
            <v>38718</v>
          </cell>
        </row>
        <row r="1149">
          <cell r="A1149" t="str">
            <v>29E9212402MZV</v>
          </cell>
          <cell r="B1149" t="str">
            <v>DOS SANTOS</v>
          </cell>
          <cell r="C1149" t="str">
            <v>Ilda</v>
          </cell>
          <cell r="D1149">
            <v>38718</v>
          </cell>
          <cell r="E1149">
            <v>1</v>
          </cell>
          <cell r="F1149" t="str">
            <v>National</v>
          </cell>
          <cell r="G1149">
            <v>40057</v>
          </cell>
          <cell r="H1149" t="str">
            <v>MCF HC</v>
          </cell>
          <cell r="I1149">
            <v>14</v>
          </cell>
          <cell r="J1149" t="str">
            <v>U. Paris-III</v>
          </cell>
          <cell r="K1149" t="str">
            <v>0751719L</v>
          </cell>
          <cell r="L1149">
            <v>40057</v>
          </cell>
          <cell r="M1149">
            <v>3013</v>
          </cell>
          <cell r="N1149">
            <v>38718</v>
          </cell>
        </row>
        <row r="1150">
          <cell r="A1150" t="str">
            <v>29E9212463HNH</v>
          </cell>
          <cell r="B1150" t="str">
            <v>VISA</v>
          </cell>
          <cell r="C1150" t="str">
            <v>Valerie</v>
          </cell>
          <cell r="D1150">
            <v>38718</v>
          </cell>
          <cell r="E1150">
            <v>1</v>
          </cell>
          <cell r="F1150" t="str">
            <v>Spécifique</v>
          </cell>
          <cell r="G1150">
            <v>40057</v>
          </cell>
          <cell r="H1150" t="str">
            <v>PR 1C</v>
          </cell>
          <cell r="I1150">
            <v>8</v>
          </cell>
          <cell r="J1150" t="str">
            <v>U. Toulouse-II</v>
          </cell>
          <cell r="K1150" t="str">
            <v>0311383K</v>
          </cell>
          <cell r="L1150">
            <v>40057</v>
          </cell>
          <cell r="M1150">
            <v>3002</v>
          </cell>
          <cell r="N1150">
            <v>38718</v>
          </cell>
        </row>
        <row r="1151">
          <cell r="A1151" t="str">
            <v>29E9212522PIK</v>
          </cell>
          <cell r="B1151" t="str">
            <v>BRUNEAU</v>
          </cell>
          <cell r="C1151" t="str">
            <v>Anne Pascale</v>
          </cell>
          <cell r="D1151">
            <v>38718</v>
          </cell>
          <cell r="E1151">
            <v>1</v>
          </cell>
          <cell r="F1151" t="str">
            <v>National</v>
          </cell>
          <cell r="G1151">
            <v>40057</v>
          </cell>
          <cell r="H1151" t="str">
            <v>MCF HC</v>
          </cell>
          <cell r="I1151">
            <v>11</v>
          </cell>
          <cell r="J1151" t="str">
            <v>U. Paris-X</v>
          </cell>
          <cell r="K1151" t="str">
            <v>0921204J</v>
          </cell>
          <cell r="L1151">
            <v>40057</v>
          </cell>
          <cell r="M1151">
            <v>3013</v>
          </cell>
          <cell r="N1151">
            <v>38718</v>
          </cell>
        </row>
        <row r="1152">
          <cell r="A1152" t="str">
            <v>29E9212554ACT</v>
          </cell>
          <cell r="B1152" t="str">
            <v>PUGEAULT</v>
          </cell>
          <cell r="C1152" t="str">
            <v>Catherine</v>
          </cell>
          <cell r="D1152">
            <v>38718</v>
          </cell>
          <cell r="E1152">
            <v>1</v>
          </cell>
          <cell r="F1152" t="str">
            <v>National</v>
          </cell>
          <cell r="G1152">
            <v>40057</v>
          </cell>
          <cell r="H1152" t="str">
            <v>MCF HC</v>
          </cell>
          <cell r="I1152">
            <v>19</v>
          </cell>
          <cell r="J1152" t="str">
            <v>U. Paris-V</v>
          </cell>
          <cell r="K1152" t="str">
            <v>0751721N</v>
          </cell>
          <cell r="L1152">
            <v>40057</v>
          </cell>
          <cell r="M1152">
            <v>3013</v>
          </cell>
          <cell r="N1152">
            <v>38718</v>
          </cell>
        </row>
        <row r="1153">
          <cell r="A1153" t="str">
            <v>29E9212612RZO</v>
          </cell>
          <cell r="B1153" t="str">
            <v>BERTRAND</v>
          </cell>
          <cell r="C1153" t="str">
            <v>Estelle</v>
          </cell>
          <cell r="D1153">
            <v>38718</v>
          </cell>
          <cell r="E1153">
            <v>1</v>
          </cell>
          <cell r="F1153" t="str">
            <v>Local</v>
          </cell>
          <cell r="G1153">
            <v>40057</v>
          </cell>
          <cell r="H1153" t="str">
            <v>MCF HC</v>
          </cell>
          <cell r="I1153">
            <v>21</v>
          </cell>
          <cell r="J1153" t="str">
            <v>U. Le Mans</v>
          </cell>
          <cell r="K1153" t="str">
            <v>0720916E</v>
          </cell>
          <cell r="L1153">
            <v>40057</v>
          </cell>
          <cell r="M1153">
            <v>3013</v>
          </cell>
          <cell r="N1153">
            <v>38718</v>
          </cell>
        </row>
        <row r="1154">
          <cell r="A1154" t="str">
            <v>29E9214071WCL</v>
          </cell>
          <cell r="B1154" t="str">
            <v>LABOUERIE</v>
          </cell>
          <cell r="C1154" t="str">
            <v>Christine</v>
          </cell>
          <cell r="D1154">
            <v>38718</v>
          </cell>
          <cell r="E1154">
            <v>1</v>
          </cell>
          <cell r="F1154" t="str">
            <v>National</v>
          </cell>
          <cell r="G1154">
            <v>40057</v>
          </cell>
          <cell r="H1154" t="str">
            <v>MCF HC</v>
          </cell>
          <cell r="I1154">
            <v>21</v>
          </cell>
          <cell r="J1154" t="str">
            <v>U. Tours</v>
          </cell>
          <cell r="K1154" t="str">
            <v>0370800U</v>
          </cell>
          <cell r="L1154">
            <v>40057</v>
          </cell>
          <cell r="M1154">
            <v>3013</v>
          </cell>
          <cell r="N1154">
            <v>38718</v>
          </cell>
        </row>
        <row r="1155">
          <cell r="A1155" t="str">
            <v>29E9214776EPS</v>
          </cell>
          <cell r="B1155" t="str">
            <v>PONCIONI</v>
          </cell>
          <cell r="C1155" t="str">
            <v>Claudia</v>
          </cell>
          <cell r="D1155">
            <v>38718</v>
          </cell>
          <cell r="E1155">
            <v>1</v>
          </cell>
          <cell r="F1155" t="str">
            <v>National</v>
          </cell>
          <cell r="G1155">
            <v>40057</v>
          </cell>
          <cell r="H1155" t="str">
            <v>MCF HC</v>
          </cell>
          <cell r="I1155">
            <v>14</v>
          </cell>
          <cell r="J1155" t="str">
            <v>U. Paris-X</v>
          </cell>
          <cell r="K1155" t="str">
            <v>0921204J</v>
          </cell>
          <cell r="L1155">
            <v>40057</v>
          </cell>
          <cell r="M1155">
            <v>3013</v>
          </cell>
          <cell r="N1155">
            <v>38718</v>
          </cell>
        </row>
        <row r="1156">
          <cell r="A1156" t="str">
            <v>29E9218417KGR</v>
          </cell>
          <cell r="B1156" t="str">
            <v>DA SILVA</v>
          </cell>
          <cell r="C1156" t="str">
            <v>Jean</v>
          </cell>
          <cell r="D1156">
            <v>38718</v>
          </cell>
          <cell r="E1156">
            <v>1</v>
          </cell>
          <cell r="F1156" t="str">
            <v>Local</v>
          </cell>
          <cell r="G1156">
            <v>40057</v>
          </cell>
          <cell r="H1156" t="str">
            <v>PR 1C</v>
          </cell>
          <cell r="I1156">
            <v>18</v>
          </cell>
          <cell r="J1156" t="str">
            <v>U. Paris-I</v>
          </cell>
          <cell r="K1156" t="str">
            <v>0751717J</v>
          </cell>
          <cell r="L1156">
            <v>40057</v>
          </cell>
          <cell r="M1156">
            <v>3002</v>
          </cell>
          <cell r="N1156">
            <v>38718</v>
          </cell>
        </row>
        <row r="1157">
          <cell r="A1157" t="str">
            <v>29E9218450NYK</v>
          </cell>
          <cell r="B1157" t="str">
            <v>GUTLEBEN</v>
          </cell>
          <cell r="C1157" t="str">
            <v>Christian</v>
          </cell>
          <cell r="D1157">
            <v>39356</v>
          </cell>
          <cell r="E1157">
            <v>1</v>
          </cell>
          <cell r="F1157" t="str">
            <v>National</v>
          </cell>
          <cell r="G1157">
            <v>40057</v>
          </cell>
          <cell r="H1157" t="str">
            <v>PR 1C</v>
          </cell>
          <cell r="I1157">
            <v>11</v>
          </cell>
          <cell r="J1157" t="str">
            <v>U. Nice</v>
          </cell>
          <cell r="K1157" t="str">
            <v>0060931E</v>
          </cell>
          <cell r="L1157">
            <v>40057</v>
          </cell>
          <cell r="M1157">
            <v>3002</v>
          </cell>
          <cell r="N1157">
            <v>39356</v>
          </cell>
        </row>
        <row r="1158">
          <cell r="A1158" t="str">
            <v>29E9219910ETB</v>
          </cell>
          <cell r="B1158" t="str">
            <v>PERIGORD</v>
          </cell>
          <cell r="C1158" t="str">
            <v>Michel</v>
          </cell>
          <cell r="D1158">
            <v>38718</v>
          </cell>
          <cell r="E1158">
            <v>1</v>
          </cell>
          <cell r="F1158" t="str">
            <v>Local</v>
          </cell>
          <cell r="G1158">
            <v>40057</v>
          </cell>
          <cell r="H1158" t="str">
            <v>PR 1C</v>
          </cell>
          <cell r="I1158">
            <v>23</v>
          </cell>
          <cell r="J1158" t="str">
            <v>U. Poitiers</v>
          </cell>
          <cell r="K1158" t="str">
            <v>0860856N</v>
          </cell>
          <cell r="L1158">
            <v>40057</v>
          </cell>
          <cell r="M1158">
            <v>3002</v>
          </cell>
          <cell r="N1158">
            <v>38718</v>
          </cell>
        </row>
        <row r="1159">
          <cell r="A1159" t="str">
            <v>29E9320015QMZ</v>
          </cell>
          <cell r="B1159" t="str">
            <v>CHARANSONNET</v>
          </cell>
          <cell r="C1159" t="str">
            <v>Alexis</v>
          </cell>
          <cell r="D1159">
            <v>38718</v>
          </cell>
          <cell r="E1159">
            <v>1</v>
          </cell>
          <cell r="F1159" t="str">
            <v>National</v>
          </cell>
          <cell r="G1159">
            <v>40057</v>
          </cell>
          <cell r="H1159" t="str">
            <v>MCF HC</v>
          </cell>
          <cell r="I1159">
            <v>21</v>
          </cell>
          <cell r="J1159" t="str">
            <v>U. Lyon-II</v>
          </cell>
          <cell r="K1159" t="str">
            <v>0691775E</v>
          </cell>
          <cell r="L1159">
            <v>40057</v>
          </cell>
          <cell r="M1159">
            <v>3013</v>
          </cell>
          <cell r="N1159">
            <v>38718</v>
          </cell>
        </row>
        <row r="1160">
          <cell r="A1160" t="str">
            <v>29E9320032QMZ</v>
          </cell>
          <cell r="B1160" t="str">
            <v>SALAUN</v>
          </cell>
          <cell r="C1160" t="str">
            <v>Franck</v>
          </cell>
          <cell r="D1160">
            <v>38718</v>
          </cell>
          <cell r="E1160">
            <v>1</v>
          </cell>
          <cell r="F1160" t="str">
            <v>Local</v>
          </cell>
          <cell r="G1160">
            <v>40057</v>
          </cell>
          <cell r="H1160" t="str">
            <v>MCF HC</v>
          </cell>
          <cell r="I1160">
            <v>9</v>
          </cell>
          <cell r="J1160" t="str">
            <v>U. Montpellier-III</v>
          </cell>
          <cell r="K1160" t="str">
            <v>0341089Z</v>
          </cell>
          <cell r="L1160">
            <v>40057</v>
          </cell>
          <cell r="M1160">
            <v>3013</v>
          </cell>
          <cell r="N1160">
            <v>38718</v>
          </cell>
        </row>
        <row r="1161">
          <cell r="A1161" t="str">
            <v>29E9320786QMZ</v>
          </cell>
          <cell r="B1161" t="str">
            <v>AMADIEU</v>
          </cell>
          <cell r="C1161" t="str">
            <v>Paul</v>
          </cell>
          <cell r="D1161">
            <v>38718</v>
          </cell>
          <cell r="E1161">
            <v>1</v>
          </cell>
          <cell r="F1161" t="str">
            <v>Local</v>
          </cell>
          <cell r="G1161">
            <v>40057</v>
          </cell>
          <cell r="H1161" t="str">
            <v>MCF HC</v>
          </cell>
          <cell r="I1161">
            <v>6</v>
          </cell>
          <cell r="J1161" t="str">
            <v>U. Montpellier-I</v>
          </cell>
          <cell r="K1161" t="str">
            <v>0341087X</v>
          </cell>
          <cell r="L1161">
            <v>40057</v>
          </cell>
          <cell r="M1161">
            <v>3013</v>
          </cell>
          <cell r="N1161">
            <v>38718</v>
          </cell>
        </row>
        <row r="1162">
          <cell r="A1162" t="str">
            <v>29E9322287ZVI</v>
          </cell>
          <cell r="B1162" t="str">
            <v>LAVABRE</v>
          </cell>
          <cell r="C1162" t="str">
            <v>Nathalie</v>
          </cell>
          <cell r="D1162">
            <v>38718</v>
          </cell>
          <cell r="E1162">
            <v>1</v>
          </cell>
          <cell r="F1162" t="str">
            <v>National</v>
          </cell>
          <cell r="G1162">
            <v>40057</v>
          </cell>
          <cell r="H1162" t="str">
            <v>MCF HC</v>
          </cell>
          <cell r="I1162">
            <v>5</v>
          </cell>
          <cell r="J1162" t="str">
            <v>U. Montpellier-III</v>
          </cell>
          <cell r="K1162" t="str">
            <v>0341089Z</v>
          </cell>
          <cell r="L1162">
            <v>40057</v>
          </cell>
          <cell r="M1162">
            <v>3013</v>
          </cell>
          <cell r="N1162">
            <v>38718</v>
          </cell>
        </row>
        <row r="1163">
          <cell r="A1163" t="str">
            <v>29E9423352LFX</v>
          </cell>
          <cell r="B1163" t="str">
            <v>HAMOU</v>
          </cell>
          <cell r="C1163" t="str">
            <v>Philippe</v>
          </cell>
          <cell r="D1163">
            <v>38718</v>
          </cell>
          <cell r="E1163">
            <v>1</v>
          </cell>
          <cell r="F1163" t="str">
            <v>Local</v>
          </cell>
          <cell r="G1163">
            <v>40057</v>
          </cell>
          <cell r="H1163" t="str">
            <v>MCF HC</v>
          </cell>
          <cell r="I1163">
            <v>72</v>
          </cell>
          <cell r="J1163" t="str">
            <v>U. Paris-X</v>
          </cell>
          <cell r="K1163" t="str">
            <v>0921204J</v>
          </cell>
          <cell r="L1163">
            <v>40057</v>
          </cell>
          <cell r="M1163">
            <v>3013</v>
          </cell>
          <cell r="N1163">
            <v>38718</v>
          </cell>
        </row>
        <row r="1164">
          <cell r="A1164" t="str">
            <v>29E9423366ZMF</v>
          </cell>
          <cell r="B1164" t="str">
            <v>ROMANO</v>
          </cell>
          <cell r="C1164" t="str">
            <v>Claude</v>
          </cell>
          <cell r="D1164">
            <v>38718</v>
          </cell>
          <cell r="E1164">
            <v>1</v>
          </cell>
          <cell r="F1164" t="str">
            <v>National</v>
          </cell>
          <cell r="G1164">
            <v>40057</v>
          </cell>
          <cell r="H1164" t="str">
            <v>MCF HC</v>
          </cell>
          <cell r="I1164">
            <v>17</v>
          </cell>
          <cell r="J1164" t="str">
            <v>U. Paris-IV</v>
          </cell>
          <cell r="K1164" t="str">
            <v>0751720M</v>
          </cell>
          <cell r="L1164">
            <v>40057</v>
          </cell>
          <cell r="M1164">
            <v>3013</v>
          </cell>
          <cell r="N1164">
            <v>38718</v>
          </cell>
        </row>
        <row r="1165">
          <cell r="A1165" t="str">
            <v>29E9423372ZOS</v>
          </cell>
          <cell r="B1165" t="str">
            <v>KOCH</v>
          </cell>
          <cell r="C1165" t="str">
            <v>Isabelle</v>
          </cell>
          <cell r="D1165">
            <v>38718</v>
          </cell>
          <cell r="E1165">
            <v>1</v>
          </cell>
          <cell r="F1165" t="str">
            <v>National</v>
          </cell>
          <cell r="G1165">
            <v>40057</v>
          </cell>
          <cell r="H1165" t="str">
            <v>MCF HC</v>
          </cell>
          <cell r="I1165">
            <v>17</v>
          </cell>
          <cell r="J1165" t="str">
            <v>U. Aix-Marseille-I</v>
          </cell>
          <cell r="K1165" t="str">
            <v>0131842G</v>
          </cell>
          <cell r="L1165">
            <v>40057</v>
          </cell>
          <cell r="M1165">
            <v>3013</v>
          </cell>
          <cell r="N1165">
            <v>38718</v>
          </cell>
        </row>
        <row r="1166">
          <cell r="A1166" t="str">
            <v>29E9423405BRL</v>
          </cell>
          <cell r="B1166" t="str">
            <v>ORTEL</v>
          </cell>
          <cell r="C1166" t="str">
            <v>Philippe</v>
          </cell>
          <cell r="D1166">
            <v>38718</v>
          </cell>
          <cell r="E1166">
            <v>1</v>
          </cell>
          <cell r="F1166" t="str">
            <v>National</v>
          </cell>
          <cell r="G1166">
            <v>40057</v>
          </cell>
          <cell r="H1166" t="str">
            <v>MCF HC</v>
          </cell>
          <cell r="I1166">
            <v>9</v>
          </cell>
          <cell r="J1166" t="str">
            <v>U. Toulouse-II</v>
          </cell>
          <cell r="K1166" t="str">
            <v>0311383K</v>
          </cell>
          <cell r="L1166">
            <v>40057</v>
          </cell>
          <cell r="M1166">
            <v>3013</v>
          </cell>
          <cell r="N1166">
            <v>38718</v>
          </cell>
        </row>
        <row r="1167">
          <cell r="A1167" t="str">
            <v>29E9423414SIF</v>
          </cell>
          <cell r="B1167" t="str">
            <v>VIZCARRA</v>
          </cell>
          <cell r="C1167" t="str">
            <v>Yinsu</v>
          </cell>
          <cell r="D1167">
            <v>38718</v>
          </cell>
          <cell r="E1167">
            <v>1</v>
          </cell>
          <cell r="F1167" t="str">
            <v>Local</v>
          </cell>
          <cell r="G1167">
            <v>40057</v>
          </cell>
          <cell r="H1167" t="str">
            <v>MCF HC</v>
          </cell>
          <cell r="I1167">
            <v>9</v>
          </cell>
          <cell r="J1167" t="str">
            <v>U. Caen</v>
          </cell>
          <cell r="K1167" t="str">
            <v>0141408E</v>
          </cell>
          <cell r="L1167">
            <v>40057</v>
          </cell>
          <cell r="M1167">
            <v>3013</v>
          </cell>
          <cell r="N1167">
            <v>38718</v>
          </cell>
        </row>
        <row r="1168">
          <cell r="A1168" t="str">
            <v>29E9423433BGL</v>
          </cell>
          <cell r="B1168" t="str">
            <v>BOUJU</v>
          </cell>
          <cell r="C1168" t="str">
            <v>Emmanuel</v>
          </cell>
          <cell r="D1168">
            <v>38718</v>
          </cell>
          <cell r="E1168">
            <v>1</v>
          </cell>
          <cell r="F1168" t="str">
            <v>Local</v>
          </cell>
          <cell r="G1168">
            <v>40057</v>
          </cell>
          <cell r="H1168" t="str">
            <v>PR 1C</v>
          </cell>
          <cell r="I1168">
            <v>10</v>
          </cell>
          <cell r="J1168" t="str">
            <v>U. Rennes-II</v>
          </cell>
          <cell r="K1168" t="str">
            <v>0350937D</v>
          </cell>
          <cell r="L1168">
            <v>40057</v>
          </cell>
          <cell r="M1168">
            <v>3002</v>
          </cell>
          <cell r="N1168">
            <v>38718</v>
          </cell>
        </row>
        <row r="1169">
          <cell r="A1169" t="str">
            <v>29E9423450TTB</v>
          </cell>
          <cell r="B1169" t="str">
            <v>HERON</v>
          </cell>
          <cell r="C1169" t="str">
            <v>Pierre Marie</v>
          </cell>
          <cell r="D1169">
            <v>38718</v>
          </cell>
          <cell r="E1169">
            <v>1</v>
          </cell>
          <cell r="F1169" t="str">
            <v>Local</v>
          </cell>
          <cell r="G1169">
            <v>40057</v>
          </cell>
          <cell r="H1169" t="str">
            <v>MCF HC</v>
          </cell>
          <cell r="I1169">
            <v>9</v>
          </cell>
          <cell r="J1169" t="str">
            <v>U. Montpellier-III</v>
          </cell>
          <cell r="K1169" t="str">
            <v>0341089Z</v>
          </cell>
          <cell r="L1169">
            <v>40057</v>
          </cell>
          <cell r="M1169">
            <v>3013</v>
          </cell>
          <cell r="N1169">
            <v>38718</v>
          </cell>
        </row>
        <row r="1170">
          <cell r="A1170" t="str">
            <v>29E9423545WYC</v>
          </cell>
          <cell r="B1170" t="str">
            <v>LETREULLE</v>
          </cell>
          <cell r="C1170" t="str">
            <v>Sophie</v>
          </cell>
          <cell r="D1170">
            <v>38718</v>
          </cell>
          <cell r="E1170">
            <v>1</v>
          </cell>
          <cell r="F1170" t="str">
            <v>National</v>
          </cell>
          <cell r="G1170">
            <v>40057</v>
          </cell>
          <cell r="H1170" t="str">
            <v>MCF HC</v>
          </cell>
          <cell r="I1170">
            <v>11</v>
          </cell>
          <cell r="J1170" t="str">
            <v>U. Aix-Marseille-I</v>
          </cell>
          <cell r="K1170" t="str">
            <v>0131842G</v>
          </cell>
          <cell r="L1170">
            <v>40057</v>
          </cell>
          <cell r="M1170">
            <v>3013</v>
          </cell>
          <cell r="N1170">
            <v>38718</v>
          </cell>
        </row>
        <row r="1171">
          <cell r="A1171" t="str">
            <v>29E9423580FMP</v>
          </cell>
          <cell r="B1171" t="str">
            <v>MERLE</v>
          </cell>
          <cell r="C1171" t="str">
            <v>Alexandra</v>
          </cell>
          <cell r="D1171">
            <v>38718</v>
          </cell>
          <cell r="E1171">
            <v>1</v>
          </cell>
          <cell r="F1171" t="str">
            <v>Local</v>
          </cell>
          <cell r="G1171">
            <v>40057</v>
          </cell>
          <cell r="H1171" t="str">
            <v>MCF HC</v>
          </cell>
          <cell r="I1171">
            <v>14</v>
          </cell>
          <cell r="J1171" t="str">
            <v>U. Paris-IV</v>
          </cell>
          <cell r="K1171" t="str">
            <v>0751720M</v>
          </cell>
          <cell r="L1171">
            <v>40057</v>
          </cell>
          <cell r="M1171">
            <v>3013</v>
          </cell>
          <cell r="N1171">
            <v>38718</v>
          </cell>
        </row>
        <row r="1172">
          <cell r="A1172" t="str">
            <v>29E9423606IBG</v>
          </cell>
          <cell r="B1172" t="str">
            <v>THIARD</v>
          </cell>
          <cell r="C1172" t="str">
            <v>Philippe</v>
          </cell>
          <cell r="D1172">
            <v>38718</v>
          </cell>
          <cell r="E1172">
            <v>1</v>
          </cell>
          <cell r="F1172" t="str">
            <v>Local</v>
          </cell>
          <cell r="G1172">
            <v>40057</v>
          </cell>
          <cell r="H1172" t="str">
            <v>MCF HC</v>
          </cell>
          <cell r="I1172">
            <v>23</v>
          </cell>
          <cell r="J1172" t="str">
            <v>U. Paris-XII</v>
          </cell>
          <cell r="K1172" t="str">
            <v>0941111X</v>
          </cell>
          <cell r="L1172">
            <v>40057</v>
          </cell>
          <cell r="M1172">
            <v>3013</v>
          </cell>
          <cell r="N1172">
            <v>38718</v>
          </cell>
        </row>
        <row r="1173">
          <cell r="A1173" t="str">
            <v>29E9423715YSF</v>
          </cell>
          <cell r="B1173" t="str">
            <v>MARCEL</v>
          </cell>
          <cell r="C1173" t="str">
            <v>Jean Christophe</v>
          </cell>
          <cell r="D1173">
            <v>38718</v>
          </cell>
          <cell r="E1173">
            <v>1</v>
          </cell>
          <cell r="F1173" t="str">
            <v>National</v>
          </cell>
          <cell r="G1173">
            <v>40057</v>
          </cell>
          <cell r="H1173" t="str">
            <v>MCF HC</v>
          </cell>
          <cell r="I1173">
            <v>19</v>
          </cell>
          <cell r="J1173" t="str">
            <v>U. Paris-IV</v>
          </cell>
          <cell r="K1173" t="str">
            <v>0751720M</v>
          </cell>
          <cell r="L1173">
            <v>40057</v>
          </cell>
          <cell r="M1173">
            <v>3013</v>
          </cell>
          <cell r="N1173">
            <v>38718</v>
          </cell>
        </row>
        <row r="1174">
          <cell r="A1174" t="str">
            <v>29E9423729ADQ</v>
          </cell>
          <cell r="B1174" t="str">
            <v>LEBARON</v>
          </cell>
          <cell r="C1174" t="str">
            <v>Frederic</v>
          </cell>
          <cell r="D1174">
            <v>38718</v>
          </cell>
          <cell r="E1174">
            <v>1</v>
          </cell>
          <cell r="F1174" t="str">
            <v>Local</v>
          </cell>
          <cell r="G1174">
            <v>40057</v>
          </cell>
          <cell r="H1174" t="str">
            <v>PR 1C</v>
          </cell>
          <cell r="I1174">
            <v>19</v>
          </cell>
          <cell r="J1174" t="str">
            <v>U. Amiens</v>
          </cell>
          <cell r="K1174" t="str">
            <v>0801344B</v>
          </cell>
          <cell r="L1174">
            <v>40057</v>
          </cell>
          <cell r="M1174">
            <v>3002</v>
          </cell>
          <cell r="N1174">
            <v>38718</v>
          </cell>
        </row>
        <row r="1175">
          <cell r="A1175" t="str">
            <v>29E9424200VPO</v>
          </cell>
          <cell r="B1175" t="str">
            <v>MENDEZ</v>
          </cell>
          <cell r="C1175" t="str">
            <v>Ariel</v>
          </cell>
          <cell r="D1175">
            <v>38718</v>
          </cell>
          <cell r="E1175">
            <v>1</v>
          </cell>
          <cell r="F1175" t="str">
            <v>National</v>
          </cell>
          <cell r="G1175">
            <v>40057</v>
          </cell>
          <cell r="H1175" t="str">
            <v>PR 1C</v>
          </cell>
          <cell r="I1175">
            <v>6</v>
          </cell>
          <cell r="J1175" t="str">
            <v>U. Aix-Marseille-II</v>
          </cell>
          <cell r="K1175" t="str">
            <v>0131843H</v>
          </cell>
          <cell r="L1175">
            <v>40057</v>
          </cell>
          <cell r="M1175">
            <v>3002</v>
          </cell>
          <cell r="N1175">
            <v>38718</v>
          </cell>
        </row>
        <row r="1176">
          <cell r="A1176" t="str">
            <v>29E9426781ZVI</v>
          </cell>
          <cell r="B1176" t="str">
            <v>JOBERT</v>
          </cell>
          <cell r="C1176" t="str">
            <v>Barthelemy</v>
          </cell>
          <cell r="D1176">
            <v>38718</v>
          </cell>
          <cell r="E1176">
            <v>1</v>
          </cell>
          <cell r="F1176" t="str">
            <v>National</v>
          </cell>
          <cell r="G1176">
            <v>40057</v>
          </cell>
          <cell r="H1176" t="str">
            <v>PR 1C</v>
          </cell>
          <cell r="I1176">
            <v>22</v>
          </cell>
          <cell r="J1176" t="str">
            <v>U. Paris-IV</v>
          </cell>
          <cell r="K1176" t="str">
            <v>0751720M</v>
          </cell>
          <cell r="L1176">
            <v>40057</v>
          </cell>
          <cell r="M1176">
            <v>3002</v>
          </cell>
          <cell r="N1176">
            <v>38718</v>
          </cell>
        </row>
        <row r="1177">
          <cell r="A1177" t="str">
            <v>29E9527056ZXK</v>
          </cell>
          <cell r="B1177" t="str">
            <v>SANJUAN</v>
          </cell>
          <cell r="C1177" t="str">
            <v>Thierry</v>
          </cell>
          <cell r="D1177">
            <v>38718</v>
          </cell>
          <cell r="E1177">
            <v>1</v>
          </cell>
          <cell r="F1177" t="str">
            <v>National</v>
          </cell>
          <cell r="G1177">
            <v>40057</v>
          </cell>
          <cell r="H1177" t="str">
            <v>PR 1C</v>
          </cell>
          <cell r="I1177">
            <v>23</v>
          </cell>
          <cell r="J1177" t="str">
            <v>U. Paris-I</v>
          </cell>
          <cell r="K1177" t="str">
            <v>0751717J</v>
          </cell>
          <cell r="L1177">
            <v>40057</v>
          </cell>
          <cell r="M1177">
            <v>3002</v>
          </cell>
          <cell r="N1177">
            <v>38718</v>
          </cell>
        </row>
        <row r="1178">
          <cell r="A1178" t="str">
            <v>29E9527283JME</v>
          </cell>
          <cell r="B1178" t="str">
            <v>LEMOINE</v>
          </cell>
          <cell r="C1178" t="str">
            <v>Jean-Francois</v>
          </cell>
          <cell r="D1178">
            <v>39845</v>
          </cell>
          <cell r="E1178">
            <v>1</v>
          </cell>
          <cell r="F1178" t="str">
            <v>National</v>
          </cell>
          <cell r="G1178">
            <v>40057</v>
          </cell>
          <cell r="H1178" t="str">
            <v>PR 1C</v>
          </cell>
          <cell r="I1178">
            <v>6</v>
          </cell>
          <cell r="J1178" t="str">
            <v>U. Paris-I</v>
          </cell>
          <cell r="K1178" t="str">
            <v>0751717J</v>
          </cell>
          <cell r="L1178">
            <v>40057</v>
          </cell>
          <cell r="M1178">
            <v>3002</v>
          </cell>
          <cell r="N1178">
            <v>39845</v>
          </cell>
        </row>
        <row r="1179">
          <cell r="A1179" t="str">
            <v>29E9529605RSU</v>
          </cell>
          <cell r="B1179" t="str">
            <v>BERLAND</v>
          </cell>
          <cell r="C1179" t="str">
            <v>Nicolas</v>
          </cell>
          <cell r="D1179">
            <v>39326</v>
          </cell>
          <cell r="E1179">
            <v>1</v>
          </cell>
          <cell r="F1179" t="str">
            <v>National</v>
          </cell>
          <cell r="G1179">
            <v>40057</v>
          </cell>
          <cell r="H1179" t="str">
            <v>PR 1C</v>
          </cell>
          <cell r="I1179">
            <v>6</v>
          </cell>
          <cell r="J1179" t="str">
            <v>U. Tech. Paris-Dauphine</v>
          </cell>
          <cell r="K1179" t="str">
            <v>0750736T</v>
          </cell>
          <cell r="L1179">
            <v>40057</v>
          </cell>
          <cell r="M1179">
            <v>3002</v>
          </cell>
          <cell r="N1179">
            <v>39326</v>
          </cell>
        </row>
        <row r="1180">
          <cell r="A1180" t="str">
            <v>30P9300985ZZZ</v>
          </cell>
          <cell r="B1180" t="str">
            <v>FARON</v>
          </cell>
          <cell r="C1180" t="str">
            <v>Olivier</v>
          </cell>
          <cell r="D1180">
            <v>38718</v>
          </cell>
          <cell r="E1180">
            <v>1</v>
          </cell>
          <cell r="F1180" t="str">
            <v>National</v>
          </cell>
          <cell r="G1180">
            <v>40057</v>
          </cell>
          <cell r="H1180" t="str">
            <v>PR 1C</v>
          </cell>
          <cell r="I1180">
            <v>22</v>
          </cell>
          <cell r="J1180" t="str">
            <v>U. Paris-IV</v>
          </cell>
          <cell r="K1180" t="str">
            <v>0751720M</v>
          </cell>
          <cell r="L1180">
            <v>40057</v>
          </cell>
          <cell r="M1180">
            <v>3002</v>
          </cell>
          <cell r="N1180">
            <v>38718</v>
          </cell>
        </row>
        <row r="1181">
          <cell r="A1181" t="str">
            <v>42T9507678LFY</v>
          </cell>
          <cell r="B1181" t="str">
            <v>RITAINE</v>
          </cell>
          <cell r="C1181" t="str">
            <v>Martine</v>
          </cell>
          <cell r="D1181">
            <v>38718</v>
          </cell>
          <cell r="E1181">
            <v>1</v>
          </cell>
          <cell r="F1181" t="str">
            <v>Local</v>
          </cell>
          <cell r="G1181">
            <v>40057</v>
          </cell>
          <cell r="H1181" t="str">
            <v>MCF HC</v>
          </cell>
          <cell r="I1181">
            <v>16</v>
          </cell>
          <cell r="J1181" t="str">
            <v>U. Paris-XII (IUFM)</v>
          </cell>
          <cell r="K1181" t="str">
            <v>0941936U</v>
          </cell>
          <cell r="L1181">
            <v>40057</v>
          </cell>
          <cell r="M1181">
            <v>3013</v>
          </cell>
          <cell r="N1181">
            <v>38718</v>
          </cell>
        </row>
        <row r="1182">
          <cell r="A1182" t="str">
            <v>42T9509739KQU</v>
          </cell>
          <cell r="B1182" t="str">
            <v>DELAHAYE</v>
          </cell>
          <cell r="C1182" t="str">
            <v>Hubert</v>
          </cell>
          <cell r="D1182">
            <v>38718</v>
          </cell>
          <cell r="E1182">
            <v>1</v>
          </cell>
          <cell r="F1182" t="str">
            <v>National</v>
          </cell>
          <cell r="G1182">
            <v>40057</v>
          </cell>
          <cell r="H1182" t="str">
            <v>MCF HC</v>
          </cell>
          <cell r="I1182">
            <v>15</v>
          </cell>
          <cell r="J1182" t="str">
            <v>Coll拡e de France</v>
          </cell>
          <cell r="K1182" t="str">
            <v>0753480A</v>
          </cell>
          <cell r="L1182">
            <v>40057</v>
          </cell>
          <cell r="M1182">
            <v>3013</v>
          </cell>
          <cell r="N1182">
            <v>38718</v>
          </cell>
        </row>
        <row r="1183">
          <cell r="A1183" t="str">
            <v>63G9301962CEO</v>
          </cell>
          <cell r="B1183" t="str">
            <v>GOIGOUX</v>
          </cell>
          <cell r="C1183" t="str">
            <v>Roland</v>
          </cell>
          <cell r="D1183">
            <v>38718</v>
          </cell>
          <cell r="E1183">
            <v>1</v>
          </cell>
          <cell r="F1183" t="str">
            <v>National</v>
          </cell>
          <cell r="G1183">
            <v>40057</v>
          </cell>
          <cell r="H1183" t="str">
            <v>PR 1C</v>
          </cell>
          <cell r="I1183">
            <v>70</v>
          </cell>
          <cell r="J1183" t="str">
            <v>U. Clermont-Ferrand-II (IUFM)</v>
          </cell>
          <cell r="K1183" t="str">
            <v>0631821M</v>
          </cell>
          <cell r="L1183">
            <v>40057</v>
          </cell>
          <cell r="M1183">
            <v>3002</v>
          </cell>
          <cell r="N1183">
            <v>38718</v>
          </cell>
        </row>
        <row r="1184">
          <cell r="A1184" t="str">
            <v>75G9307080MFR</v>
          </cell>
          <cell r="B1184" t="str">
            <v>VINATIER</v>
          </cell>
          <cell r="C1184" t="str">
            <v>Isabelle</v>
          </cell>
          <cell r="D1184">
            <v>38718</v>
          </cell>
          <cell r="E1184">
            <v>1</v>
          </cell>
          <cell r="F1184" t="str">
            <v>Local</v>
          </cell>
          <cell r="G1184">
            <v>40057</v>
          </cell>
          <cell r="H1184" t="str">
            <v>MCF HC</v>
          </cell>
          <cell r="I1184">
            <v>70</v>
          </cell>
          <cell r="J1184" t="str">
            <v>U. Nantes</v>
          </cell>
          <cell r="K1184" t="str">
            <v>0440984F</v>
          </cell>
          <cell r="L1184">
            <v>40057</v>
          </cell>
          <cell r="M1184">
            <v>3013</v>
          </cell>
          <cell r="N1184">
            <v>38718</v>
          </cell>
        </row>
        <row r="1185">
          <cell r="A1185" t="str">
            <v>76G9309839GNQ</v>
          </cell>
          <cell r="B1185" t="str">
            <v>CASTELLOTTI</v>
          </cell>
          <cell r="C1185" t="str">
            <v>Veronique</v>
          </cell>
          <cell r="D1185">
            <v>38718</v>
          </cell>
          <cell r="E1185">
            <v>1</v>
          </cell>
          <cell r="F1185" t="str">
            <v>Local</v>
          </cell>
          <cell r="G1185">
            <v>40057</v>
          </cell>
          <cell r="H1185" t="str">
            <v>PR 1C</v>
          </cell>
          <cell r="I1185">
            <v>7</v>
          </cell>
          <cell r="J1185" t="str">
            <v>U. Tours</v>
          </cell>
          <cell r="K1185" t="str">
            <v>0370800U</v>
          </cell>
          <cell r="L1185">
            <v>40057</v>
          </cell>
          <cell r="M1185">
            <v>3002</v>
          </cell>
          <cell r="N1185">
            <v>38718</v>
          </cell>
        </row>
        <row r="1186">
          <cell r="A1186" t="str">
            <v>82G9300328RJA</v>
          </cell>
          <cell r="B1186" t="str">
            <v>BOUYSSIERES</v>
          </cell>
          <cell r="C1186" t="str">
            <v>Patrice</v>
          </cell>
          <cell r="D1186">
            <v>38718</v>
          </cell>
          <cell r="E1186">
            <v>1</v>
          </cell>
          <cell r="F1186" t="str">
            <v>Local</v>
          </cell>
          <cell r="G1186">
            <v>40057</v>
          </cell>
          <cell r="H1186" t="str">
            <v>MCF HC</v>
          </cell>
          <cell r="I1186">
            <v>70</v>
          </cell>
          <cell r="J1186" t="str">
            <v>U. Toulouse-II</v>
          </cell>
          <cell r="K1186" t="str">
            <v>0311383K</v>
          </cell>
          <cell r="L1186">
            <v>40057</v>
          </cell>
          <cell r="M1186">
            <v>3013</v>
          </cell>
          <cell r="N1186">
            <v>38718</v>
          </cell>
        </row>
      </sheetData>
      <sheetData sheetId="10"/>
      <sheetData sheetId="11"/>
      <sheetData sheetId="12"/>
      <sheetData sheetId="13"/>
      <sheetData sheetId="14"/>
      <sheetData sheetId="15"/>
      <sheetData sheetId="16"/>
      <sheetData sheetId="17"/>
      <sheetData sheetId="18" refreshError="1"/>
      <sheetData sheetId="19">
        <row r="2">
          <cell r="A2" t="str">
            <v>00S9331488VBO</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DS"/>
      <sheetName val="ETAB"/>
      <sheetName val="CNU"/>
      <sheetName val="EPST"/>
      <sheetName val="Tableau de données"/>
    </sheetNames>
    <sheetDataSet>
      <sheetData sheetId="0"/>
      <sheetData sheetId="1" refreshError="1"/>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01"/>
      <sheetName val="sec02"/>
      <sheetName val="sec03"/>
      <sheetName val="sec04"/>
      <sheetName val="sec05"/>
      <sheetName val="sec06"/>
      <sheetName val="sec07"/>
      <sheetName val="sec08"/>
      <sheetName val="sec09"/>
      <sheetName val="sec10"/>
      <sheetName val="sec11"/>
      <sheetName val="sec12"/>
      <sheetName val="sec13"/>
      <sheetName val="sec14"/>
      <sheetName val="sec15"/>
      <sheetName val="sec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ec32"/>
      <sheetName val="sec33"/>
      <sheetName val="sec34"/>
      <sheetName val="sec35"/>
      <sheetName val="sec36"/>
      <sheetName val="sec37"/>
      <sheetName val="sec38"/>
      <sheetName val="sec39"/>
      <sheetName val="sec40"/>
      <sheetName val="sec41"/>
      <sheetName val="sec42"/>
      <sheetName val="toutes_section"/>
      <sheetName val="ages_moyens"/>
      <sheetName val="Section"/>
      <sheetName val="Feuil1"/>
      <sheetName val="Tableaux"/>
      <sheetName val="NAISCRD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01</v>
          </cell>
          <cell r="B2" t="str">
            <v>MATHEMATIQUES ET OUTILS DE MODELISATION</v>
          </cell>
        </row>
        <row r="3">
          <cell r="A3" t="str">
            <v>02</v>
          </cell>
          <cell r="B3" t="str">
            <v>PHENOMENES PHYSIQUES, THEORIES ET MODELES</v>
          </cell>
        </row>
        <row r="4">
          <cell r="A4" t="str">
            <v>03</v>
          </cell>
          <cell r="B4" t="str">
            <v>PHYSIQUE NUCLEAIRE ET CORPUSCULAIRE</v>
          </cell>
        </row>
        <row r="5">
          <cell r="A5" t="str">
            <v>04</v>
          </cell>
          <cell r="B5" t="str">
            <v>ATOMES ET MOLECULES-OPTIQUE ET LASERS-PLAS. CHAUDS</v>
          </cell>
        </row>
        <row r="6">
          <cell r="A6" t="str">
            <v>05</v>
          </cell>
          <cell r="B6" t="str">
            <v>MATIERE CONDENSEE: ORGANISATION ET DYNAMIQUE</v>
          </cell>
        </row>
        <row r="7">
          <cell r="A7" t="str">
            <v>06</v>
          </cell>
          <cell r="B7" t="str">
            <v>MATIERE CONDENSEE: STUCT. ET PROPRI. ELECTRONIQUES</v>
          </cell>
        </row>
        <row r="8">
          <cell r="A8" t="str">
            <v>07</v>
          </cell>
          <cell r="B8" t="str">
            <v>SCIENCES ET TECHNOLOGIES DE L'INFORMATION</v>
          </cell>
        </row>
        <row r="9">
          <cell r="A9" t="str">
            <v>08</v>
          </cell>
          <cell r="B9" t="str">
            <v>ELECTRONIQUE, SEMI-CONDUC.- PHOTONIQUE- GENIE ELEC</v>
          </cell>
        </row>
        <row r="10">
          <cell r="A10" t="str">
            <v>09</v>
          </cell>
          <cell r="B10" t="str">
            <v>MECANIQUE- GENIE DES MATERIAUX- ACOUSTIQUE</v>
          </cell>
        </row>
        <row r="11">
          <cell r="A11" t="str">
            <v>10</v>
          </cell>
          <cell r="B11" t="str">
            <v>ENERGIE-MECA. MIL. FLUIDES ET REACT.-GENIE PROCED</v>
          </cell>
        </row>
        <row r="12">
          <cell r="A12" t="str">
            <v>11</v>
          </cell>
          <cell r="B12" t="str">
            <v>PLANETE TERRE: STRUCTURE, HISTOIRE ET EVOLUTION</v>
          </cell>
        </row>
        <row r="13">
          <cell r="A13" t="str">
            <v>12</v>
          </cell>
          <cell r="B13" t="str">
            <v>PLANETE TERRE: ENVELOPPES SUPERFICIELLES</v>
          </cell>
        </row>
        <row r="14">
          <cell r="A14" t="str">
            <v>13</v>
          </cell>
          <cell r="B14" t="str">
            <v>PHYSIQUE ET CHIMIE DE LA TERRE</v>
          </cell>
        </row>
        <row r="15">
          <cell r="A15" t="str">
            <v>14</v>
          </cell>
          <cell r="B15" t="str">
            <v>SYSTEME SOLAIRE ET UNIVERS LOINTAIN</v>
          </cell>
        </row>
        <row r="16">
          <cell r="A16" t="str">
            <v>15</v>
          </cell>
          <cell r="B16" t="str">
            <v>SYSTEMES MOLECULAIRES COMPLEXES</v>
          </cell>
        </row>
        <row r="17">
          <cell r="A17" t="str">
            <v>16</v>
          </cell>
          <cell r="B17" t="str">
            <v>MOLECULES: SYNTHESE ET PROPRIETES</v>
          </cell>
        </row>
        <row r="18">
          <cell r="A18" t="str">
            <v>17</v>
          </cell>
          <cell r="B18" t="str">
            <v>MOLECULES: STRUCTURES ET INTERACTIONS</v>
          </cell>
        </row>
        <row r="19">
          <cell r="A19" t="str">
            <v>18</v>
          </cell>
          <cell r="B19" t="str">
            <v>ELEMENTS DE TRANSITION; INTERFACES ET CATALYSE</v>
          </cell>
        </row>
        <row r="20">
          <cell r="A20" t="str">
            <v>19</v>
          </cell>
          <cell r="B20" t="str">
            <v>ELABORATION, CARACTERISATION ET MODELIS. DU SOLIDE</v>
          </cell>
        </row>
        <row r="21">
          <cell r="A21" t="str">
            <v>20</v>
          </cell>
          <cell r="B21" t="str">
            <v>BIOMOLECULES: STRUCTURE ET MECANISMES D'ACTION</v>
          </cell>
        </row>
        <row r="22">
          <cell r="A22" t="str">
            <v>21</v>
          </cell>
          <cell r="B22" t="str">
            <v>BIOMOLECULES: RELATIONS STUCTURE-FONCTIONS</v>
          </cell>
        </row>
        <row r="23">
          <cell r="A23" t="str">
            <v>22</v>
          </cell>
          <cell r="B23" t="str">
            <v>THERAPEUTIQUE ET MEDICAMENTS-CONCEPTS ET MOYENS</v>
          </cell>
        </row>
        <row r="24">
          <cell r="A24" t="str">
            <v>23</v>
          </cell>
          <cell r="B24" t="str">
            <v>GENOMES - STRUCTURES, FONCTIONS, ET REGULATIONS</v>
          </cell>
        </row>
        <row r="25">
          <cell r="A25" t="str">
            <v>24</v>
          </cell>
          <cell r="B25" t="str">
            <v>BIOLOGIE CELLULAIRE - VIRUS ET PARASITES</v>
          </cell>
        </row>
        <row r="26">
          <cell r="A26" t="str">
            <v>25</v>
          </cell>
          <cell r="B26" t="str">
            <v>INTERACTIONS CELLULAIRES</v>
          </cell>
        </row>
        <row r="27">
          <cell r="A27" t="str">
            <v>26</v>
          </cell>
          <cell r="B27" t="str">
            <v>FONCTIONS DU VIVANT ET REGULATION</v>
          </cell>
        </row>
        <row r="28">
          <cell r="A28" t="str">
            <v>27</v>
          </cell>
          <cell r="B28" t="str">
            <v>BIOLOGIE VEGETALE</v>
          </cell>
        </row>
        <row r="29">
          <cell r="A29" t="str">
            <v>28</v>
          </cell>
          <cell r="B29" t="str">
            <v>BIOLOGIE DU DEVELOPPEMENT ET DE LA REPRODUCTION</v>
          </cell>
        </row>
        <row r="30">
          <cell r="A30" t="str">
            <v>29</v>
          </cell>
          <cell r="B30" t="str">
            <v>FONCT. MENTALES-NEUROSCIENCES INTEGRAT.-COMPORTEMT</v>
          </cell>
        </row>
        <row r="31">
          <cell r="A31" t="str">
            <v>30</v>
          </cell>
          <cell r="B31" t="str">
            <v>DIVER. BIOLOGIQUE-POPULATIONS-ECOSYSTEMES ET EVOLU</v>
          </cell>
        </row>
        <row r="32">
          <cell r="A32" t="str">
            <v>31</v>
          </cell>
          <cell r="B32" t="str">
            <v>HOMMES ET MILIEUX: EVOLUTION, INTERACTIONS</v>
          </cell>
        </row>
        <row r="33">
          <cell r="A33" t="str">
            <v>32</v>
          </cell>
          <cell r="B33" t="str">
            <v>MONDES ANCIENS ET MEDIEVAUX</v>
          </cell>
        </row>
        <row r="34">
          <cell r="A34" t="str">
            <v>33</v>
          </cell>
          <cell r="B34" t="str">
            <v>FORMATION DU MONDE MODERNE</v>
          </cell>
        </row>
        <row r="35">
          <cell r="A35" t="str">
            <v>34</v>
          </cell>
          <cell r="B35" t="str">
            <v>REPRESENTATIONS - LANGAGES - COMMUNICATION</v>
          </cell>
        </row>
        <row r="36">
          <cell r="A36" t="str">
            <v>35</v>
          </cell>
          <cell r="B36" t="str">
            <v>PENSEE PHILOSOPHIQUE-SCIENCES DES TEXTES-CREATIONS</v>
          </cell>
        </row>
        <row r="37">
          <cell r="A37" t="str">
            <v>36</v>
          </cell>
          <cell r="B37" t="str">
            <v>NORMES ET REGLES</v>
          </cell>
        </row>
        <row r="38">
          <cell r="A38" t="str">
            <v>37</v>
          </cell>
          <cell r="B38" t="str">
            <v>ECONOMIE ET SOCIETE</v>
          </cell>
        </row>
        <row r="39">
          <cell r="A39" t="str">
            <v>38</v>
          </cell>
          <cell r="B39" t="str">
            <v>UNITE DE L'HOMME ET DIVERSITE DES CULTURES</v>
          </cell>
        </row>
        <row r="40">
          <cell r="A40" t="str">
            <v>39</v>
          </cell>
          <cell r="B40" t="str">
            <v>ESPACES, TERRITOIRES ET SOCIETES</v>
          </cell>
        </row>
        <row r="41">
          <cell r="A41" t="str">
            <v>40</v>
          </cell>
          <cell r="B41" t="str">
            <v>POLITIQUE - POUVOIR - ORGANISATIONS</v>
          </cell>
        </row>
        <row r="42">
          <cell r="A42" t="str">
            <v>41</v>
          </cell>
          <cell r="B42" t="str">
            <v>GESTION DE LA RECHERCHE</v>
          </cell>
        </row>
        <row r="43">
          <cell r="A43" t="str">
            <v>42</v>
          </cell>
          <cell r="B43" t="str">
            <v>VALORISATION ECONOMIQUE SOCIALE &amp; CULTURELLE DE LA RECHERCHE</v>
          </cell>
        </row>
      </sheetData>
      <sheetData sheetId="45">
        <row r="2">
          <cell r="A2" t="str">
            <v>27</v>
          </cell>
          <cell r="B2">
            <v>17</v>
          </cell>
          <cell r="C2">
            <v>0</v>
          </cell>
        </row>
        <row r="3">
          <cell r="A3" t="str">
            <v>28</v>
          </cell>
          <cell r="B3">
            <v>23</v>
          </cell>
          <cell r="C3">
            <v>1</v>
          </cell>
        </row>
        <row r="4">
          <cell r="A4" t="str">
            <v>29</v>
          </cell>
          <cell r="B4">
            <v>40</v>
          </cell>
          <cell r="C4">
            <v>4</v>
          </cell>
        </row>
        <row r="5">
          <cell r="A5" t="str">
            <v>30</v>
          </cell>
          <cell r="B5">
            <v>81</v>
          </cell>
          <cell r="C5">
            <v>29</v>
          </cell>
        </row>
        <row r="6">
          <cell r="A6" t="str">
            <v>31</v>
          </cell>
          <cell r="B6">
            <v>90</v>
          </cell>
          <cell r="C6">
            <v>31</v>
          </cell>
        </row>
        <row r="7">
          <cell r="A7" t="str">
            <v>32</v>
          </cell>
          <cell r="B7">
            <v>113</v>
          </cell>
          <cell r="C7">
            <v>41</v>
          </cell>
        </row>
        <row r="8">
          <cell r="A8" t="str">
            <v>33</v>
          </cell>
          <cell r="B8">
            <v>96</v>
          </cell>
          <cell r="C8">
            <v>52</v>
          </cell>
        </row>
        <row r="9">
          <cell r="A9" t="str">
            <v>34</v>
          </cell>
          <cell r="B9">
            <v>130</v>
          </cell>
          <cell r="C9">
            <v>65</v>
          </cell>
        </row>
        <row r="10">
          <cell r="A10" t="str">
            <v>35</v>
          </cell>
          <cell r="B10">
            <v>146</v>
          </cell>
          <cell r="C10">
            <v>82</v>
          </cell>
        </row>
        <row r="11">
          <cell r="A11" t="str">
            <v>36</v>
          </cell>
          <cell r="B11">
            <v>170</v>
          </cell>
          <cell r="C11">
            <v>83</v>
          </cell>
        </row>
        <row r="12">
          <cell r="A12" t="str">
            <v>37</v>
          </cell>
          <cell r="B12">
            <v>208</v>
          </cell>
          <cell r="C12">
            <v>101</v>
          </cell>
        </row>
        <row r="13">
          <cell r="A13" t="str">
            <v>38</v>
          </cell>
          <cell r="B13">
            <v>229</v>
          </cell>
          <cell r="C13">
            <v>131</v>
          </cell>
        </row>
        <row r="14">
          <cell r="A14" t="str">
            <v>39</v>
          </cell>
          <cell r="B14">
            <v>248</v>
          </cell>
          <cell r="C14">
            <v>151</v>
          </cell>
        </row>
        <row r="15">
          <cell r="A15" t="str">
            <v>40</v>
          </cell>
          <cell r="B15">
            <v>232</v>
          </cell>
          <cell r="C15">
            <v>127</v>
          </cell>
        </row>
        <row r="16">
          <cell r="A16" t="str">
            <v>41</v>
          </cell>
          <cell r="B16">
            <v>215</v>
          </cell>
          <cell r="C16">
            <v>140</v>
          </cell>
        </row>
        <row r="17">
          <cell r="A17" t="str">
            <v>42</v>
          </cell>
          <cell r="B17">
            <v>273</v>
          </cell>
          <cell r="C17">
            <v>177</v>
          </cell>
        </row>
        <row r="18">
          <cell r="A18" t="str">
            <v>43</v>
          </cell>
          <cell r="B18">
            <v>257</v>
          </cell>
          <cell r="C18">
            <v>170</v>
          </cell>
        </row>
        <row r="19">
          <cell r="A19" t="str">
            <v>44</v>
          </cell>
          <cell r="B19">
            <v>218</v>
          </cell>
          <cell r="C19">
            <v>204</v>
          </cell>
        </row>
        <row r="20">
          <cell r="A20" t="str">
            <v>45</v>
          </cell>
          <cell r="B20">
            <v>186</v>
          </cell>
          <cell r="C20">
            <v>140</v>
          </cell>
        </row>
        <row r="21">
          <cell r="A21" t="str">
            <v>46</v>
          </cell>
          <cell r="B21">
            <v>235</v>
          </cell>
          <cell r="C21">
            <v>208</v>
          </cell>
        </row>
        <row r="22">
          <cell r="A22" t="str">
            <v>47</v>
          </cell>
          <cell r="B22">
            <v>260</v>
          </cell>
          <cell r="C22">
            <v>243</v>
          </cell>
        </row>
        <row r="23">
          <cell r="A23" t="str">
            <v>48</v>
          </cell>
          <cell r="B23">
            <v>201</v>
          </cell>
          <cell r="C23">
            <v>219</v>
          </cell>
        </row>
        <row r="24">
          <cell r="A24" t="str">
            <v>49</v>
          </cell>
          <cell r="B24">
            <v>170</v>
          </cell>
          <cell r="C24">
            <v>223</v>
          </cell>
        </row>
        <row r="25">
          <cell r="A25" t="str">
            <v>50</v>
          </cell>
          <cell r="B25">
            <v>125</v>
          </cell>
          <cell r="C25">
            <v>223</v>
          </cell>
        </row>
        <row r="26">
          <cell r="A26" t="str">
            <v>51</v>
          </cell>
          <cell r="B26">
            <v>112</v>
          </cell>
          <cell r="C26">
            <v>211</v>
          </cell>
        </row>
        <row r="27">
          <cell r="A27" t="str">
            <v>52</v>
          </cell>
          <cell r="B27">
            <v>92</v>
          </cell>
          <cell r="C27">
            <v>225</v>
          </cell>
        </row>
        <row r="28">
          <cell r="A28" t="str">
            <v>53</v>
          </cell>
          <cell r="B28">
            <v>96</v>
          </cell>
          <cell r="C28">
            <v>235</v>
          </cell>
        </row>
        <row r="29">
          <cell r="A29" t="str">
            <v>54</v>
          </cell>
          <cell r="B29">
            <v>73</v>
          </cell>
          <cell r="C29">
            <v>236</v>
          </cell>
        </row>
        <row r="30">
          <cell r="A30" t="str">
            <v>55</v>
          </cell>
          <cell r="B30">
            <v>71</v>
          </cell>
          <cell r="C30">
            <v>286</v>
          </cell>
        </row>
        <row r="31">
          <cell r="A31" t="str">
            <v>56</v>
          </cell>
          <cell r="B31">
            <v>37</v>
          </cell>
          <cell r="C31">
            <v>361</v>
          </cell>
        </row>
        <row r="32">
          <cell r="A32" t="str">
            <v>57</v>
          </cell>
          <cell r="B32">
            <v>32</v>
          </cell>
          <cell r="C32">
            <v>337</v>
          </cell>
        </row>
        <row r="33">
          <cell r="A33" t="str">
            <v>58</v>
          </cell>
          <cell r="B33">
            <v>18</v>
          </cell>
          <cell r="C33">
            <v>355</v>
          </cell>
        </row>
        <row r="34">
          <cell r="A34" t="str">
            <v>59</v>
          </cell>
          <cell r="B34">
            <v>6</v>
          </cell>
          <cell r="C34">
            <v>366</v>
          </cell>
        </row>
        <row r="35">
          <cell r="A35" t="str">
            <v>60</v>
          </cell>
          <cell r="B35">
            <v>5</v>
          </cell>
          <cell r="C35">
            <v>337</v>
          </cell>
        </row>
        <row r="36">
          <cell r="A36" t="str">
            <v>61</v>
          </cell>
          <cell r="B36">
            <v>1</v>
          </cell>
          <cell r="C36">
            <v>342</v>
          </cell>
        </row>
        <row r="37">
          <cell r="A37" t="str">
            <v>62</v>
          </cell>
          <cell r="B37">
            <v>1</v>
          </cell>
          <cell r="C37">
            <v>290</v>
          </cell>
        </row>
        <row r="38">
          <cell r="A38" t="str">
            <v>63</v>
          </cell>
          <cell r="B38">
            <v>0</v>
          </cell>
          <cell r="C38">
            <v>312</v>
          </cell>
        </row>
        <row r="39">
          <cell r="A39" t="str">
            <v>64</v>
          </cell>
          <cell r="B39">
            <v>0</v>
          </cell>
          <cell r="C39">
            <v>237</v>
          </cell>
        </row>
        <row r="40">
          <cell r="A40" t="str">
            <v>65</v>
          </cell>
          <cell r="B40">
            <v>0</v>
          </cell>
          <cell r="C40">
            <v>176</v>
          </cell>
        </row>
        <row r="41">
          <cell r="A41" t="str">
            <v>66</v>
          </cell>
          <cell r="B41">
            <v>0</v>
          </cell>
          <cell r="C41">
            <v>128</v>
          </cell>
        </row>
        <row r="42">
          <cell r="A42" t="str">
            <v>67</v>
          </cell>
          <cell r="B42">
            <v>0</v>
          </cell>
          <cell r="C42">
            <v>60</v>
          </cell>
        </row>
        <row r="43">
          <cell r="A43" t="str">
            <v>68</v>
          </cell>
          <cell r="B43">
            <v>0</v>
          </cell>
          <cell r="C43">
            <v>31</v>
          </cell>
        </row>
        <row r="44">
          <cell r="A44" t="str">
            <v>69</v>
          </cell>
          <cell r="B44">
            <v>0</v>
          </cell>
          <cell r="C44">
            <v>8</v>
          </cell>
        </row>
        <row r="45">
          <cell r="A45" t="str">
            <v>70</v>
          </cell>
          <cell r="B45">
            <v>0</v>
          </cell>
          <cell r="C45">
            <v>1</v>
          </cell>
        </row>
      </sheetData>
      <sheetData sheetId="46"/>
      <sheetData sheetId="47">
        <row r="36">
          <cell r="A36" t="str">
            <v>01 27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2013"/>
      <sheetName val="candidatures"/>
      <sheetName val="examinésqualifiésssHS"/>
      <sheetName val="examinésqualifiésavecHS"/>
      <sheetName val="examinésqualifiéster"/>
      <sheetName val="examinésqualifiésquarto"/>
      <sheetName val="qualifsectsexe"/>
      <sheetName val="tableau qualifications"/>
      <sheetName val="age des qualifiés"/>
      <sheetName val="historique MCF 2005-2013"/>
      <sheetName val="historique PR 2005-2013"/>
      <sheetName val="OR_Qualif PR 2008-2013"/>
      <sheetName val="MCF et PR 1qualif"/>
      <sheetName val="MCF 2 qualif"/>
      <sheetName val="PR 2 qualif "/>
      <sheetName val="MCF 3 qualif"/>
      <sheetName val="PR 3 qualif"/>
      <sheetName val="MCF 4 qualif"/>
      <sheetName val="PR4Q ET MC 5-6  QUALIF"/>
      <sheetName val="Prox_QUALIFMCF"/>
      <sheetName val="multiples qualifs MCF et PR"/>
      <sheetName val="non candidats"/>
      <sheetName val="qualif &amp; non conc"/>
      <sheetName val="qualif non conc postes"/>
      <sheetName val="2009"/>
      <sheetName val="BILAN_2009"/>
      <sheetName val="Nomenclature C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alaire 0"/>
      <sheetName val="recap 2013"/>
      <sheetName val="candidatures"/>
      <sheetName val="examinésqualifiésssHS"/>
      <sheetName val="examinésqualifiésavecHS"/>
      <sheetName val="examinésqualifiéster"/>
      <sheetName val="examinésqualifiésquarto"/>
      <sheetName val="qualifsectsexe"/>
      <sheetName val="tableau qualifications"/>
      <sheetName val="age des qualifiés"/>
      <sheetName val="Qualif PR"/>
      <sheetName val="Qualif MCF"/>
      <sheetName val="historique MCF 2005-2013"/>
      <sheetName val="historique PR 2005-2013"/>
      <sheetName val="OR_Qualif PR 2008-2013"/>
      <sheetName val="intercalaire 1"/>
      <sheetName val="MCF et PR 1qualif"/>
      <sheetName val="MCF 2 qualif"/>
      <sheetName val="PR 2 qualif "/>
      <sheetName val="MCF 3 qualif"/>
      <sheetName val="PR 3 qualif"/>
      <sheetName val="MCF 4 qualif"/>
      <sheetName val="PR4Q ET MC 5-6  QUALIF"/>
      <sheetName val="Prox_QUALIFMCF"/>
      <sheetName val="intercalaire 2"/>
      <sheetName val="multiples qualifs MCF et PR"/>
      <sheetName val="intercalaire 3"/>
      <sheetName val="non candidats"/>
      <sheetName val="qualif &amp; non conc"/>
      <sheetName val="qualif non conc postes"/>
      <sheetName val="intercalaire 4"/>
      <sheetName val="2009"/>
      <sheetName val="BILAN_2009"/>
      <sheetName val="intercalaire 5"/>
      <sheetName val="Nomenclature CNU"/>
      <sheetName val="fiche technique"/>
      <sheetName val="Feuil1"/>
      <sheetName val="Feui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rigines professionelles"/>
      <sheetName val="tab1 pr"/>
      <sheetName val="mcf"/>
      <sheetName val="tab2 pr"/>
      <sheetName val="pr mob "/>
      <sheetName val="mobetab pr"/>
      <sheetName val="TAB3 MCF"/>
      <sheetName val="t"/>
      <sheetName val="x (2)"/>
      <sheetName val="tab5"/>
      <sheetName val="tab6"/>
      <sheetName val="doct droit"/>
      <sheetName val="doct lettres"/>
      <sheetName val="doct sciences"/>
      <sheetName val="z"/>
      <sheetName val="z (2)"/>
      <sheetName val="mcf act+sexe"/>
      <sheetName val="mcf doctetab"/>
      <sheetName val="mcf cursus"/>
      <sheetName val="cpt pr+sexe"/>
      <sheetName val="ages mcf cursus "/>
      <sheetName val="alloc ou moni"/>
      <sheetName val="x"/>
      <sheetName val="t (2)"/>
      <sheetName val="z (3)"/>
      <sheetName val="w"/>
    </sheetNames>
    <sheetDataSet>
      <sheetData sheetId="0">
        <row r="3">
          <cell r="B3" t="str">
            <v>A1</v>
          </cell>
          <cell r="C3" t="str">
            <v xml:space="preserve"> Assistant</v>
          </cell>
        </row>
        <row r="4">
          <cell r="B4" t="str">
            <v>A2</v>
          </cell>
          <cell r="C4" t="str">
            <v xml:space="preserve"> Professeur de l'ENSAM</v>
          </cell>
        </row>
        <row r="5">
          <cell r="B5" t="str">
            <v>A2</v>
          </cell>
          <cell r="C5" t="str">
            <v xml:space="preserve"> Professeur technique adjoint ou  chef de travaux de l'ENSAM</v>
          </cell>
        </row>
        <row r="6">
          <cell r="B6" t="str">
            <v>A3</v>
          </cell>
          <cell r="C6" t="str">
            <v xml:space="preserve"> Agrégé préparateur  ou  répétiteur des ENS</v>
          </cell>
        </row>
        <row r="7">
          <cell r="B7" t="str">
            <v>A3</v>
          </cell>
          <cell r="C7" t="str">
            <v xml:space="preserve"> Professeur agrégé</v>
          </cell>
        </row>
        <row r="8">
          <cell r="B8" t="str">
            <v>A4</v>
          </cell>
          <cell r="C8" t="str">
            <v xml:space="preserve"> Professeur certifié</v>
          </cell>
        </row>
        <row r="9">
          <cell r="B9" t="str">
            <v>A5</v>
          </cell>
          <cell r="C9" t="str">
            <v xml:space="preserve"> Instituteur-professeur des écoles</v>
          </cell>
        </row>
        <row r="10">
          <cell r="B10" t="str">
            <v>A6</v>
          </cell>
          <cell r="C10" t="str">
            <v xml:space="preserve"> Autre enseignant-chercheur titulaire</v>
          </cell>
        </row>
        <row r="11">
          <cell r="B11" t="str">
            <v>A6</v>
          </cell>
          <cell r="C11" t="str">
            <v xml:space="preserve"> Autre enseignant titulaire</v>
          </cell>
        </row>
        <row r="12">
          <cell r="B12" t="str">
            <v>A7</v>
          </cell>
          <cell r="C12" t="str">
            <v xml:space="preserve"> Maître Auxiliaire - Surveillant</v>
          </cell>
        </row>
        <row r="13">
          <cell r="B13" t="str">
            <v>A8</v>
          </cell>
          <cell r="C13" t="str">
            <v xml:space="preserve"> Enseignant associé</v>
          </cell>
        </row>
        <row r="14">
          <cell r="B14" t="str">
            <v>B0</v>
          </cell>
          <cell r="C14" t="str">
            <v xml:space="preserve"> ATER n'ayant pas la qualité de fonctionnaire</v>
          </cell>
        </row>
        <row r="15">
          <cell r="B15" t="str">
            <v>B1</v>
          </cell>
          <cell r="C15" t="str">
            <v xml:space="preserve"> Professeur agrégé exerçant des fonctions d'ATER</v>
          </cell>
        </row>
        <row r="16">
          <cell r="B16" t="str">
            <v>B2</v>
          </cell>
          <cell r="C16" t="str">
            <v xml:space="preserve"> Professeur certifié exerçant des fonctions d'ATER</v>
          </cell>
        </row>
        <row r="17">
          <cell r="B17" t="str">
            <v>B3</v>
          </cell>
          <cell r="C17" t="str">
            <v xml:space="preserve"> Autre enseignant titulaire exerçant des fonctions       d'ATER</v>
          </cell>
        </row>
        <row r="18">
          <cell r="B18" t="str">
            <v>B4</v>
          </cell>
          <cell r="C18" t="str">
            <v xml:space="preserve"> Autre fonctionnaire exerçant des fonctions d'ATER</v>
          </cell>
        </row>
        <row r="19">
          <cell r="B19" t="str">
            <v>B5</v>
          </cell>
          <cell r="C19" t="str">
            <v xml:space="preserve"> Moniteur</v>
          </cell>
        </row>
        <row r="20">
          <cell r="B20" t="str">
            <v>B6</v>
          </cell>
          <cell r="C20" t="str">
            <v xml:space="preserve"> Lecteur ou Maître de Langue</v>
          </cell>
        </row>
        <row r="21">
          <cell r="B21" t="str">
            <v>B7</v>
          </cell>
          <cell r="C21" t="str">
            <v xml:space="preserve"> Contractuel sur emploi du 2d degré</v>
          </cell>
        </row>
        <row r="22">
          <cell r="B22" t="str">
            <v>B8</v>
          </cell>
          <cell r="C22" t="str">
            <v xml:space="preserve"> Vacataire</v>
          </cell>
        </row>
        <row r="23">
          <cell r="B23" t="str">
            <v>B9</v>
          </cell>
          <cell r="C23" t="str">
            <v xml:space="preserve"> Allocataire ou boursier</v>
          </cell>
        </row>
        <row r="24">
          <cell r="B24" t="str">
            <v>C1</v>
          </cell>
          <cell r="C24" t="str">
            <v xml:space="preserve"> Directeur de recherche</v>
          </cell>
        </row>
        <row r="25">
          <cell r="B25" t="str">
            <v>C2</v>
          </cell>
          <cell r="C25" t="str">
            <v xml:space="preserve"> Chargé de recherche</v>
          </cell>
        </row>
        <row r="26">
          <cell r="B26" t="str">
            <v>C3</v>
          </cell>
          <cell r="C26" t="str">
            <v xml:space="preserve"> Post doctorant</v>
          </cell>
        </row>
        <row r="27">
          <cell r="B27" t="str">
            <v>C4</v>
          </cell>
          <cell r="C27" t="str">
            <v xml:space="preserve"> Activité privée de recherche</v>
          </cell>
        </row>
        <row r="28">
          <cell r="B28" t="str">
            <v>C5</v>
          </cell>
          <cell r="C28" t="str">
            <v xml:space="preserve"> Activité de recherche à l'étranger</v>
          </cell>
        </row>
        <row r="29">
          <cell r="B29" t="str">
            <v>D1</v>
          </cell>
          <cell r="C29" t="str">
            <v xml:space="preserve"> Fonctionnaire non enseignant </v>
          </cell>
        </row>
        <row r="30">
          <cell r="B30" t="str">
            <v>D2</v>
          </cell>
          <cell r="C30" t="str">
            <v xml:space="preserve"> Ingénieur de recherche</v>
          </cell>
        </row>
        <row r="31">
          <cell r="B31" t="str">
            <v>D3</v>
          </cell>
          <cell r="C31" t="str">
            <v xml:space="preserve"> Ingénieur d'études</v>
          </cell>
        </row>
        <row r="32">
          <cell r="B32" t="str">
            <v>D4</v>
          </cell>
          <cell r="C32" t="str">
            <v xml:space="preserve"> Mcf contractuel - Assistant contractuel</v>
          </cell>
        </row>
        <row r="33">
          <cell r="B33" t="str">
            <v>D4</v>
          </cell>
          <cell r="C33" t="str">
            <v xml:space="preserve"> Chercheur contractuel</v>
          </cell>
        </row>
        <row r="34">
          <cell r="B34" t="str">
            <v>D4</v>
          </cell>
          <cell r="C34" t="str">
            <v xml:space="preserve"> Agent public non titulaire </v>
          </cell>
        </row>
        <row r="35">
          <cell r="B35" t="str">
            <v>E0</v>
          </cell>
          <cell r="C35" t="str">
            <v xml:space="preserve"> Activité privée d'enseignement </v>
          </cell>
        </row>
        <row r="36">
          <cell r="B36" t="str">
            <v>E1</v>
          </cell>
          <cell r="C36" t="str">
            <v xml:space="preserve"> Activité d'enseignement à l'étranger</v>
          </cell>
        </row>
        <row r="37">
          <cell r="B37" t="str">
            <v>E2</v>
          </cell>
          <cell r="C37" t="str">
            <v xml:space="preserve"> Profession juridique</v>
          </cell>
        </row>
        <row r="38">
          <cell r="B38" t="str">
            <v>E3</v>
          </cell>
          <cell r="C38" t="str">
            <v xml:space="preserve"> Profession de santé</v>
          </cell>
        </row>
        <row r="39">
          <cell r="B39" t="str">
            <v>E4</v>
          </cell>
          <cell r="C39" t="str">
            <v xml:space="preserve"> Profession commerciale, artisanale et industrielle</v>
          </cell>
        </row>
        <row r="40">
          <cell r="B40" t="str">
            <v>E5</v>
          </cell>
          <cell r="C40" t="str">
            <v xml:space="preserve"> Informatique</v>
          </cell>
        </row>
        <row r="41">
          <cell r="B41" t="str">
            <v>E7</v>
          </cell>
          <cell r="C41" t="str">
            <v xml:space="preserve"> Bénéficiaire d'allocation pour perte d'emploi</v>
          </cell>
        </row>
        <row r="42">
          <cell r="B42" t="str">
            <v>E8</v>
          </cell>
          <cell r="C42" t="str">
            <v xml:space="preserve"> Sans profession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000066"/>
  </sheetPr>
  <dimension ref="A1:AA56"/>
  <sheetViews>
    <sheetView showZeros="0" tabSelected="1" workbookViewId="0">
      <selection activeCell="A56" sqref="A56:J56"/>
    </sheetView>
  </sheetViews>
  <sheetFormatPr baseColWidth="10" defaultRowHeight="12.75" x14ac:dyDescent="0.2"/>
  <sheetData>
    <row r="1" spans="1:27" ht="20.25" x14ac:dyDescent="0.3">
      <c r="A1" s="1"/>
      <c r="B1" s="2"/>
      <c r="C1" s="3"/>
      <c r="D1" s="3"/>
      <c r="E1" s="3"/>
      <c r="F1" s="4"/>
      <c r="G1" s="4"/>
      <c r="H1" s="4"/>
      <c r="I1" s="1060"/>
      <c r="J1" s="1060"/>
    </row>
    <row r="5" spans="1:27" x14ac:dyDescent="0.2">
      <c r="E5" s="655" t="s">
        <v>323</v>
      </c>
    </row>
    <row r="6" spans="1:27" x14ac:dyDescent="0.2">
      <c r="E6" s="655" t="s">
        <v>324</v>
      </c>
      <c r="M6" s="177"/>
    </row>
    <row r="9" spans="1:27" x14ac:dyDescent="0.2">
      <c r="AA9">
        <f>Z9/11</f>
        <v>0</v>
      </c>
    </row>
    <row r="10" spans="1:27" x14ac:dyDescent="0.2">
      <c r="AA10">
        <f>Z10/11</f>
        <v>0</v>
      </c>
    </row>
    <row r="14" spans="1:27" ht="27.6" customHeight="1" x14ac:dyDescent="0.45">
      <c r="A14" s="1061" t="str">
        <f>'fiche technique'!B3</f>
        <v>Campagne de qualification pour l'année 2015</v>
      </c>
      <c r="B14" s="1061"/>
      <c r="C14" s="1061"/>
      <c r="D14" s="1061"/>
      <c r="E14" s="1061"/>
      <c r="F14" s="1061"/>
      <c r="G14" s="1061"/>
      <c r="H14" s="1061"/>
      <c r="I14" s="1061"/>
      <c r="J14" s="1061"/>
    </row>
    <row r="18" spans="2:15" x14ac:dyDescent="0.2">
      <c r="O18" s="654"/>
    </row>
    <row r="19" spans="2:15" x14ac:dyDescent="0.2">
      <c r="O19" s="654"/>
    </row>
    <row r="20" spans="2:15" x14ac:dyDescent="0.2">
      <c r="O20" s="654"/>
    </row>
    <row r="21" spans="2:15" x14ac:dyDescent="0.2">
      <c r="O21" s="654"/>
    </row>
    <row r="22" spans="2:15" x14ac:dyDescent="0.2">
      <c r="O22" s="654"/>
    </row>
    <row r="23" spans="2:15" x14ac:dyDescent="0.2">
      <c r="O23" s="654"/>
    </row>
    <row r="24" spans="2:15" x14ac:dyDescent="0.2">
      <c r="B24" s="5"/>
      <c r="C24" s="5"/>
      <c r="D24" s="5"/>
      <c r="E24" s="5"/>
      <c r="F24" s="5"/>
      <c r="G24" s="5"/>
      <c r="H24" s="5"/>
      <c r="I24" s="5"/>
      <c r="J24" s="5"/>
      <c r="O24" s="654"/>
    </row>
    <row r="25" spans="2:15" x14ac:dyDescent="0.2">
      <c r="B25" s="5"/>
      <c r="C25" s="5"/>
      <c r="D25" s="5"/>
      <c r="E25" s="5"/>
      <c r="F25" s="5"/>
      <c r="G25" s="5"/>
      <c r="H25" s="5"/>
      <c r="I25" s="5"/>
      <c r="J25" s="5"/>
      <c r="O25" s="654"/>
    </row>
    <row r="26" spans="2:15" x14ac:dyDescent="0.2">
      <c r="O26" s="654"/>
    </row>
    <row r="27" spans="2:15" x14ac:dyDescent="0.2">
      <c r="O27" s="654"/>
    </row>
    <row r="28" spans="2:15" x14ac:dyDescent="0.2">
      <c r="O28" s="294"/>
    </row>
    <row r="29" spans="2:15" x14ac:dyDescent="0.2">
      <c r="O29" s="294"/>
    </row>
    <row r="34" spans="1:10" ht="33" x14ac:dyDescent="0.2">
      <c r="A34" s="1062" t="s">
        <v>1</v>
      </c>
      <c r="B34" s="1062"/>
      <c r="C34" s="1062"/>
      <c r="D34" s="1062"/>
      <c r="E34" s="1062"/>
      <c r="F34" s="1062"/>
      <c r="G34" s="1062"/>
      <c r="H34" s="1062"/>
      <c r="I34" s="1062"/>
      <c r="J34" s="1062"/>
    </row>
    <row r="35" spans="1:10" ht="33" x14ac:dyDescent="0.2">
      <c r="A35" s="1062" t="s">
        <v>2</v>
      </c>
      <c r="B35" s="1062"/>
      <c r="C35" s="1062"/>
      <c r="D35" s="1062"/>
      <c r="E35" s="1062"/>
      <c r="F35" s="1062"/>
      <c r="G35" s="1062"/>
      <c r="H35" s="1062"/>
      <c r="I35" s="1062"/>
      <c r="J35" s="1062"/>
    </row>
    <row r="36" spans="1:10" ht="33" x14ac:dyDescent="0.2">
      <c r="A36" s="6"/>
      <c r="B36" s="5"/>
      <c r="C36" s="5"/>
      <c r="D36" s="5"/>
      <c r="E36" s="5"/>
      <c r="F36" s="5"/>
      <c r="G36" s="5"/>
      <c r="H36" s="5"/>
      <c r="I36" s="5"/>
      <c r="J36" s="5"/>
    </row>
    <row r="56" spans="1:10" ht="15.75" x14ac:dyDescent="0.25">
      <c r="A56" s="1063" t="s">
        <v>554</v>
      </c>
      <c r="B56" s="1063"/>
      <c r="C56" s="1063"/>
      <c r="D56" s="1063"/>
      <c r="E56" s="1063"/>
      <c r="F56" s="1063"/>
      <c r="G56" s="1063"/>
      <c r="H56" s="1063"/>
      <c r="I56" s="1063"/>
      <c r="J56" s="1063"/>
    </row>
  </sheetData>
  <sheetProtection selectLockedCells="1" selectUnlockedCells="1"/>
  <mergeCells count="5">
    <mergeCell ref="I1:J1"/>
    <mergeCell ref="A14:J14"/>
    <mergeCell ref="A34:J34"/>
    <mergeCell ref="A35:J35"/>
    <mergeCell ref="A56:J56"/>
  </mergeCells>
  <printOptions horizontalCentered="1"/>
  <pageMargins left="0.78740157480314965" right="0.78740157480314965" top="0.39370078740157483" bottom="0.39370078740157483" header="0.51181102362204722" footer="0.19685039370078741"/>
  <pageSetup paperSize="9" scale="75" orientation="portrait" useFirstPageNumber="1" r:id="rId1"/>
  <headerFooter alignWithMargins="0">
    <oddFooter>&amp;L&amp;"Times New Roman,Gras"DGRH A1-1</oddFooter>
  </headerFooter>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238125</xdr:colOff>
                <xdr:row>8</xdr:row>
                <xdr:rowOff>0</xdr:rowOff>
              </from>
              <to>
                <xdr:col>0</xdr:col>
                <xdr:colOff>590550</xdr:colOff>
                <xdr:row>9</xdr:row>
                <xdr:rowOff>114300</xdr:rowOff>
              </to>
            </anchor>
          </objectPr>
        </oleObject>
      </mc:Choice>
      <mc:Fallback>
        <oleObject progId="Word.Picture.8"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heetViews>
  <sheetFormatPr baseColWidth="10" defaultColWidth="14.6640625" defaultRowHeight="33" customHeight="1" x14ac:dyDescent="0.25"/>
  <cols>
    <col min="1" max="1" width="113.1640625" style="1050" customWidth="1"/>
    <col min="2" max="2" width="14.6640625" style="1049"/>
    <col min="3" max="16384" width="14.6640625" style="1050"/>
  </cols>
  <sheetData>
    <row r="1" spans="1:2" ht="18.75" customHeight="1" x14ac:dyDescent="0.25">
      <c r="A1" s="1255" t="s">
        <v>555</v>
      </c>
    </row>
    <row r="2" spans="1:2" ht="10.5" customHeight="1" x14ac:dyDescent="0.25">
      <c r="A2" s="1051"/>
    </row>
    <row r="3" spans="1:2" s="1053" customFormat="1" ht="20.25" customHeight="1" x14ac:dyDescent="0.2">
      <c r="A3" s="1055" t="s">
        <v>557</v>
      </c>
      <c r="B3" s="1052"/>
    </row>
    <row r="4" spans="1:2" s="1053" customFormat="1" ht="18" customHeight="1" x14ac:dyDescent="0.2">
      <c r="A4" s="1056" t="s">
        <v>558</v>
      </c>
      <c r="B4" s="1052"/>
    </row>
    <row r="5" spans="1:2" s="1053" customFormat="1" ht="19.5" customHeight="1" x14ac:dyDescent="0.2">
      <c r="A5" s="1056" t="s">
        <v>559</v>
      </c>
      <c r="B5" s="1052"/>
    </row>
    <row r="6" spans="1:2" s="1053" customFormat="1" ht="33" customHeight="1" x14ac:dyDescent="0.2">
      <c r="A6" s="1056" t="s">
        <v>560</v>
      </c>
      <c r="B6" s="1052"/>
    </row>
    <row r="7" spans="1:2" s="1053" customFormat="1" ht="33" customHeight="1" x14ac:dyDescent="0.2">
      <c r="A7" s="1056" t="s">
        <v>561</v>
      </c>
      <c r="B7" s="1052"/>
    </row>
    <row r="8" spans="1:2" s="1053" customFormat="1" ht="33" customHeight="1" x14ac:dyDescent="0.2">
      <c r="A8" s="1056" t="s">
        <v>562</v>
      </c>
      <c r="B8" s="1052"/>
    </row>
    <row r="9" spans="1:2" s="1053" customFormat="1" ht="30" customHeight="1" x14ac:dyDescent="0.2">
      <c r="A9" s="1056" t="s">
        <v>563</v>
      </c>
      <c r="B9" s="1052"/>
    </row>
    <row r="10" spans="1:2" s="1053" customFormat="1" ht="18" customHeight="1" x14ac:dyDescent="0.2">
      <c r="A10" s="1056" t="s">
        <v>565</v>
      </c>
      <c r="B10" s="1052"/>
    </row>
    <row r="11" spans="1:2" s="1053" customFormat="1" ht="20.25" customHeight="1" x14ac:dyDescent="0.2">
      <c r="A11" s="1056" t="s">
        <v>566</v>
      </c>
      <c r="B11" s="1052"/>
    </row>
    <row r="12" spans="1:2" s="1053" customFormat="1" ht="33" customHeight="1" x14ac:dyDescent="0.2">
      <c r="A12" s="1056" t="s">
        <v>567</v>
      </c>
      <c r="B12" s="1052"/>
    </row>
    <row r="13" spans="1:2" s="1053" customFormat="1" ht="18" customHeight="1" x14ac:dyDescent="0.2">
      <c r="A13" s="1056" t="s">
        <v>568</v>
      </c>
      <c r="B13" s="1052"/>
    </row>
    <row r="14" spans="1:2" s="1053" customFormat="1" ht="23.25" customHeight="1" x14ac:dyDescent="0.2">
      <c r="A14" s="1056" t="s">
        <v>569</v>
      </c>
      <c r="B14" s="1052"/>
    </row>
    <row r="15" spans="1:2" s="1053" customFormat="1" ht="33" customHeight="1" x14ac:dyDescent="0.2">
      <c r="A15" s="1056" t="s">
        <v>571</v>
      </c>
      <c r="B15" s="1052"/>
    </row>
    <row r="16" spans="1:2" s="1053" customFormat="1" ht="21" customHeight="1" x14ac:dyDescent="0.2">
      <c r="A16" s="1056" t="s">
        <v>572</v>
      </c>
      <c r="B16" s="1052"/>
    </row>
    <row r="17" spans="1:2" s="1053" customFormat="1" ht="33" customHeight="1" thickBot="1" x14ac:dyDescent="0.25">
      <c r="A17" s="1057" t="s">
        <v>574</v>
      </c>
      <c r="B17" s="1052"/>
    </row>
    <row r="18" spans="1:2" s="1053" customFormat="1" ht="12" customHeight="1" x14ac:dyDescent="0.2">
      <c r="A18" s="1048"/>
      <c r="B18" s="1052"/>
    </row>
    <row r="19" spans="1:2" s="1053" customFormat="1" ht="22.5" customHeight="1" x14ac:dyDescent="0.2">
      <c r="A19" s="1055" t="s">
        <v>575</v>
      </c>
      <c r="B19" s="1052"/>
    </row>
    <row r="20" spans="1:2" s="1053" customFormat="1" ht="21" customHeight="1" x14ac:dyDescent="0.2">
      <c r="A20" s="1056" t="s">
        <v>576</v>
      </c>
      <c r="B20" s="1052"/>
    </row>
    <row r="21" spans="1:2" s="1053" customFormat="1" ht="30" customHeight="1" x14ac:dyDescent="0.2">
      <c r="A21" s="1058" t="s">
        <v>580</v>
      </c>
      <c r="B21" s="1052"/>
    </row>
    <row r="22" spans="1:2" s="1053" customFormat="1" ht="33" customHeight="1" thickBot="1" x14ac:dyDescent="0.25">
      <c r="A22" s="1057" t="s">
        <v>581</v>
      </c>
      <c r="B22" s="1052"/>
    </row>
    <row r="23" spans="1:2" ht="15" customHeight="1" x14ac:dyDescent="0.25">
      <c r="A23" s="1054"/>
    </row>
    <row r="24" spans="1:2" s="1053" customFormat="1" ht="20.25" customHeight="1" x14ac:dyDescent="0.2">
      <c r="A24" s="1055" t="s">
        <v>594</v>
      </c>
      <c r="B24" s="1052"/>
    </row>
    <row r="25" spans="1:2" s="1053" customFormat="1" ht="21" customHeight="1" x14ac:dyDescent="0.2">
      <c r="A25" s="1056" t="s">
        <v>585</v>
      </c>
      <c r="B25" s="1052"/>
    </row>
    <row r="26" spans="1:2" s="1053" customFormat="1" ht="33" customHeight="1" x14ac:dyDescent="0.2">
      <c r="A26" s="1056" t="s">
        <v>588</v>
      </c>
      <c r="B26" s="1052"/>
    </row>
    <row r="27" spans="1:2" s="1053" customFormat="1" ht="33" customHeight="1" x14ac:dyDescent="0.2">
      <c r="A27" s="1056" t="s">
        <v>591</v>
      </c>
      <c r="B27" s="1052"/>
    </row>
    <row r="28" spans="1:2" s="1053" customFormat="1" ht="33" customHeight="1" thickBot="1" x14ac:dyDescent="0.25">
      <c r="A28" s="1057" t="s">
        <v>593</v>
      </c>
      <c r="B28" s="1052"/>
    </row>
    <row r="29" spans="1:2" ht="12.75" customHeight="1" x14ac:dyDescent="0.25">
      <c r="A29" s="1047"/>
    </row>
    <row r="30" spans="1:2" ht="24.75" customHeight="1" thickBot="1" x14ac:dyDescent="0.3">
      <c r="A30" s="1059" t="s">
        <v>556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rgb="FF002060"/>
  </sheetPr>
  <dimension ref="A1:AA163"/>
  <sheetViews>
    <sheetView showZeros="0" workbookViewId="0">
      <selection activeCell="P24" sqref="P24"/>
    </sheetView>
  </sheetViews>
  <sheetFormatPr baseColWidth="10" defaultRowHeight="12.75" x14ac:dyDescent="0.2"/>
  <sheetData>
    <row r="1" spans="1:27" ht="20.25" x14ac:dyDescent="0.3">
      <c r="A1" s="1"/>
      <c r="B1" s="2"/>
      <c r="C1" s="3"/>
      <c r="D1" s="3"/>
      <c r="E1" s="3"/>
      <c r="F1" s="4"/>
      <c r="G1" s="4"/>
      <c r="H1" s="4"/>
      <c r="I1" s="1060">
        <f>'fiche technique'!B2</f>
        <v>0</v>
      </c>
      <c r="J1" s="1060"/>
    </row>
    <row r="5" spans="1:27" x14ac:dyDescent="0.2">
      <c r="E5" s="655" t="s">
        <v>323</v>
      </c>
    </row>
    <row r="6" spans="1:27" x14ac:dyDescent="0.2">
      <c r="E6" s="655" t="s">
        <v>324</v>
      </c>
    </row>
    <row r="9" spans="1:27" x14ac:dyDescent="0.2">
      <c r="AA9">
        <f>Z9/11</f>
        <v>0</v>
      </c>
    </row>
    <row r="10" spans="1:27" x14ac:dyDescent="0.2">
      <c r="AA10">
        <f>Z10/11</f>
        <v>0</v>
      </c>
    </row>
    <row r="13" spans="1:27" ht="33" x14ac:dyDescent="0.45">
      <c r="A13" s="1061" t="str">
        <f>'fiche technique'!B3</f>
        <v>Campagne de qualification pour l'année 2015</v>
      </c>
      <c r="B13" s="1061"/>
      <c r="C13" s="1061"/>
      <c r="D13" s="1061"/>
      <c r="E13" s="1061"/>
      <c r="F13" s="1061"/>
      <c r="G13" s="1061"/>
      <c r="H13" s="1061"/>
      <c r="I13" s="1061"/>
      <c r="J13" s="1061"/>
    </row>
    <row r="23" spans="2:10" x14ac:dyDescent="0.2">
      <c r="B23" s="5"/>
      <c r="C23" s="5"/>
      <c r="D23" s="5"/>
      <c r="E23" s="5"/>
      <c r="F23" s="5"/>
      <c r="G23" s="5"/>
      <c r="H23" s="5"/>
      <c r="I23" s="5"/>
      <c r="J23" s="5"/>
    </row>
    <row r="24" spans="2:10" x14ac:dyDescent="0.2">
      <c r="B24" s="5"/>
      <c r="C24" s="5"/>
      <c r="D24" s="5"/>
      <c r="E24" s="5"/>
      <c r="F24" s="5"/>
      <c r="G24" s="5"/>
      <c r="H24" s="5"/>
      <c r="I24" s="5"/>
      <c r="J24" s="5"/>
    </row>
    <row r="33" spans="1:10" ht="33" x14ac:dyDescent="0.2">
      <c r="A33" s="1062" t="s">
        <v>1</v>
      </c>
      <c r="B33" s="1062"/>
      <c r="C33" s="1062"/>
      <c r="D33" s="1062"/>
      <c r="E33" s="1062"/>
      <c r="F33" s="1062"/>
      <c r="G33" s="1062"/>
      <c r="H33" s="1062"/>
      <c r="I33" s="1062"/>
      <c r="J33" s="1062"/>
    </row>
    <row r="34" spans="1:10" ht="33" x14ac:dyDescent="0.2">
      <c r="A34" s="1062" t="s">
        <v>583</v>
      </c>
      <c r="B34" s="1062"/>
      <c r="C34" s="1062"/>
      <c r="D34" s="1062"/>
      <c r="E34" s="1062"/>
      <c r="F34" s="1062"/>
      <c r="G34" s="1062"/>
      <c r="H34" s="1062"/>
      <c r="I34" s="1062"/>
      <c r="J34" s="1062"/>
    </row>
    <row r="35" spans="1:10" ht="33" x14ac:dyDescent="0.2">
      <c r="A35" s="1062" t="s">
        <v>582</v>
      </c>
      <c r="B35" s="1062"/>
      <c r="C35" s="1062"/>
      <c r="D35" s="1062"/>
      <c r="E35" s="1062"/>
      <c r="F35" s="1062"/>
      <c r="G35" s="1062"/>
      <c r="H35" s="1062"/>
      <c r="I35" s="1062"/>
      <c r="J35" s="1062"/>
    </row>
    <row r="163" spans="1:1" x14ac:dyDescent="0.2">
      <c r="A163" s="21"/>
    </row>
  </sheetData>
  <sheetProtection selectLockedCells="1" selectUnlockedCells="1"/>
  <mergeCells count="5">
    <mergeCell ref="I1:J1"/>
    <mergeCell ref="A13:J13"/>
    <mergeCell ref="A33:J33"/>
    <mergeCell ref="A34:J34"/>
    <mergeCell ref="A35:J35"/>
  </mergeCells>
  <printOptions horizontalCentered="1"/>
  <pageMargins left="0.59055118110236227" right="0.39370078740157483" top="0.39370078740157483" bottom="0.39370078740157483" header="0.51181102362204722" footer="0.19685039370078741"/>
  <pageSetup paperSize="9" scale="79" firstPageNumber="0" orientation="portrait" r:id="rId1"/>
  <headerFooter alignWithMargins="0">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rgb="FF92D050"/>
  </sheetPr>
  <dimension ref="A1:AA133"/>
  <sheetViews>
    <sheetView showZeros="0" topLeftCell="B1" workbookViewId="0">
      <selection activeCell="D10" sqref="D10"/>
    </sheetView>
  </sheetViews>
  <sheetFormatPr baseColWidth="10" defaultColWidth="12" defaultRowHeight="12.75" x14ac:dyDescent="0.2"/>
  <cols>
    <col min="1" max="1" width="4.5" style="7" hidden="1" customWidth="1"/>
    <col min="2" max="2" width="51.5" style="7" customWidth="1"/>
    <col min="3" max="7" width="16.83203125" style="7" customWidth="1"/>
    <col min="8" max="8" width="12.6640625" style="7" customWidth="1"/>
    <col min="9" max="16384" width="12" style="7"/>
  </cols>
  <sheetData>
    <row r="1" spans="1:27" ht="15.75" x14ac:dyDescent="0.25">
      <c r="B1" s="8" t="s">
        <v>0</v>
      </c>
      <c r="C1" s="9"/>
      <c r="D1" s="9"/>
      <c r="E1" s="9"/>
      <c r="F1" s="1060">
        <f>'fiche technique'!B2</f>
        <v>0</v>
      </c>
      <c r="G1" s="1060"/>
      <c r="H1" s="1060"/>
    </row>
    <row r="2" spans="1:27" ht="18.75" x14ac:dyDescent="0.3">
      <c r="B2" s="10"/>
      <c r="C2" s="9"/>
      <c r="D2" s="12"/>
      <c r="E2" s="13" t="str">
        <f>'fiche technique'!B3</f>
        <v>Campagne de qualification pour l'année 2015</v>
      </c>
      <c r="F2" s="11"/>
      <c r="G2" s="12"/>
      <c r="H2" s="14"/>
      <c r="I2" s="14" t="s">
        <v>3</v>
      </c>
    </row>
    <row r="3" spans="1:27" ht="15.75" customHeight="1" x14ac:dyDescent="0.2">
      <c r="B3" s="1066" t="s">
        <v>4</v>
      </c>
      <c r="C3" s="1066"/>
      <c r="D3" s="1066"/>
      <c r="E3" s="1066"/>
      <c r="F3" s="1066"/>
      <c r="G3" s="1066"/>
      <c r="H3" s="1066"/>
      <c r="I3" s="1066"/>
    </row>
    <row r="4" spans="1:27" ht="12" customHeight="1" thickBot="1" x14ac:dyDescent="0.25">
      <c r="B4" s="1046"/>
      <c r="C4" s="1046"/>
      <c r="D4" s="1046"/>
      <c r="E4" s="1046"/>
      <c r="F4" s="1046"/>
      <c r="G4" s="1046"/>
      <c r="H4" s="1046"/>
      <c r="I4" s="340"/>
    </row>
    <row r="5" spans="1:27" ht="14.25" customHeight="1" thickBot="1" x14ac:dyDescent="0.3">
      <c r="B5" s="959"/>
      <c r="C5" s="959"/>
      <c r="D5" s="959"/>
      <c r="E5" s="959"/>
      <c r="F5" s="1065" t="s">
        <v>546</v>
      </c>
      <c r="G5" s="1065"/>
      <c r="H5" s="959"/>
      <c r="I5" s="959"/>
    </row>
    <row r="6" spans="1:27" ht="15.75" customHeight="1" thickBot="1" x14ac:dyDescent="0.3">
      <c r="B6" s="960" t="s">
        <v>5</v>
      </c>
      <c r="C6" s="961" t="s">
        <v>6</v>
      </c>
      <c r="D6" s="962" t="s">
        <v>7</v>
      </c>
      <c r="E6" s="963" t="s">
        <v>8</v>
      </c>
      <c r="F6" s="964" t="s">
        <v>24</v>
      </c>
      <c r="G6" s="965" t="s">
        <v>242</v>
      </c>
      <c r="H6" s="966" t="s">
        <v>9</v>
      </c>
      <c r="I6" s="967"/>
    </row>
    <row r="7" spans="1:27" ht="15.75" customHeight="1" x14ac:dyDescent="0.2">
      <c r="A7" s="12" t="s">
        <v>10</v>
      </c>
      <c r="B7" s="968" t="s">
        <v>547</v>
      </c>
      <c r="C7" s="969">
        <v>2861</v>
      </c>
      <c r="D7" s="970">
        <v>387</v>
      </c>
      <c r="E7" s="971">
        <f>C7+D7</f>
        <v>3248</v>
      </c>
      <c r="F7" s="972">
        <v>97</v>
      </c>
      <c r="G7" s="973">
        <v>12</v>
      </c>
      <c r="H7" s="974">
        <f t="shared" ref="H7:H13" si="0">C7+D7+F7+G7</f>
        <v>3357</v>
      </c>
      <c r="I7" s="975">
        <f>H7/$H$26</f>
        <v>0.14860557768924304</v>
      </c>
      <c r="AA7" s="7">
        <f>Z7/11</f>
        <v>0</v>
      </c>
    </row>
    <row r="8" spans="1:27" ht="12.75" customHeight="1" x14ac:dyDescent="0.2">
      <c r="A8" s="12" t="s">
        <v>234</v>
      </c>
      <c r="B8" s="976" t="s">
        <v>246</v>
      </c>
      <c r="C8" s="977">
        <v>92</v>
      </c>
      <c r="D8" s="978">
        <v>13</v>
      </c>
      <c r="E8" s="979">
        <f>C8+D8</f>
        <v>105</v>
      </c>
      <c r="F8" s="980">
        <v>2</v>
      </c>
      <c r="G8" s="981">
        <v>0</v>
      </c>
      <c r="H8" s="982">
        <f t="shared" si="0"/>
        <v>107</v>
      </c>
      <c r="I8" s="983">
        <f t="shared" ref="I8:I21" si="1">H8/$H$26</f>
        <v>4.7366091190792388E-3</v>
      </c>
      <c r="AA8" s="7">
        <f>Z8/11</f>
        <v>0</v>
      </c>
    </row>
    <row r="9" spans="1:27" ht="14.25" customHeight="1" x14ac:dyDescent="0.2">
      <c r="A9" s="12" t="s">
        <v>11</v>
      </c>
      <c r="B9" s="976" t="s">
        <v>548</v>
      </c>
      <c r="C9" s="977">
        <v>3</v>
      </c>
      <c r="D9" s="978">
        <v>16</v>
      </c>
      <c r="E9" s="979">
        <f>C9+D9</f>
        <v>19</v>
      </c>
      <c r="F9" s="980">
        <v>0</v>
      </c>
      <c r="G9" s="981">
        <v>0</v>
      </c>
      <c r="H9" s="982">
        <f t="shared" si="0"/>
        <v>19</v>
      </c>
      <c r="I9" s="983">
        <f t="shared" si="1"/>
        <v>8.4108012394864986E-4</v>
      </c>
    </row>
    <row r="10" spans="1:27" ht="13.5" customHeight="1" x14ac:dyDescent="0.2">
      <c r="A10" s="12" t="s">
        <v>12</v>
      </c>
      <c r="B10" s="976" t="s">
        <v>529</v>
      </c>
      <c r="C10" s="977">
        <v>432</v>
      </c>
      <c r="D10" s="978">
        <v>121</v>
      </c>
      <c r="E10" s="979">
        <f>SUM(C10:D10)</f>
        <v>553</v>
      </c>
      <c r="F10" s="980">
        <v>20</v>
      </c>
      <c r="G10" s="981">
        <v>7</v>
      </c>
      <c r="H10" s="982">
        <f t="shared" si="0"/>
        <v>580</v>
      </c>
      <c r="I10" s="983">
        <f t="shared" si="1"/>
        <v>2.5675077467906152E-2</v>
      </c>
      <c r="K10" s="15"/>
    </row>
    <row r="11" spans="1:27" ht="14.25" customHeight="1" x14ac:dyDescent="0.2">
      <c r="A11" s="12" t="s">
        <v>13</v>
      </c>
      <c r="B11" s="976" t="s">
        <v>549</v>
      </c>
      <c r="C11" s="977">
        <v>4</v>
      </c>
      <c r="D11" s="978">
        <v>6</v>
      </c>
      <c r="E11" s="979">
        <f>C11+D11</f>
        <v>10</v>
      </c>
      <c r="F11" s="980">
        <v>0</v>
      </c>
      <c r="G11" s="981">
        <v>0</v>
      </c>
      <c r="H11" s="982">
        <f t="shared" si="0"/>
        <v>10</v>
      </c>
      <c r="I11" s="983">
        <f t="shared" si="1"/>
        <v>4.4267374944665782E-4</v>
      </c>
    </row>
    <row r="12" spans="1:27" ht="14.25" customHeight="1" x14ac:dyDescent="0.2">
      <c r="A12" s="12" t="s">
        <v>14</v>
      </c>
      <c r="B12" s="976" t="s">
        <v>550</v>
      </c>
      <c r="C12" s="977">
        <v>269</v>
      </c>
      <c r="D12" s="978">
        <v>118</v>
      </c>
      <c r="E12" s="979">
        <f>C12+D12</f>
        <v>387</v>
      </c>
      <c r="F12" s="980">
        <v>27</v>
      </c>
      <c r="G12" s="981">
        <v>3</v>
      </c>
      <c r="H12" s="982">
        <f t="shared" si="0"/>
        <v>417</v>
      </c>
      <c r="I12" s="983">
        <f t="shared" si="1"/>
        <v>1.845949535192563E-2</v>
      </c>
      <c r="K12" s="15"/>
    </row>
    <row r="13" spans="1:27" ht="15" customHeight="1" x14ac:dyDescent="0.2">
      <c r="A13" s="12" t="s">
        <v>136</v>
      </c>
      <c r="B13" s="984" t="s">
        <v>551</v>
      </c>
      <c r="C13" s="977">
        <v>113</v>
      </c>
      <c r="D13" s="978">
        <v>22</v>
      </c>
      <c r="E13" s="979">
        <f>C13+D13</f>
        <v>135</v>
      </c>
      <c r="F13" s="980">
        <v>1</v>
      </c>
      <c r="G13" s="981">
        <v>0</v>
      </c>
      <c r="H13" s="982">
        <f t="shared" si="0"/>
        <v>136</v>
      </c>
      <c r="I13" s="983">
        <f t="shared" si="1"/>
        <v>6.0203629924745466E-3</v>
      </c>
    </row>
    <row r="14" spans="1:27" ht="14.25" customHeight="1" thickBot="1" x14ac:dyDescent="0.25">
      <c r="B14" s="985" t="s">
        <v>530</v>
      </c>
      <c r="C14" s="986">
        <f t="shared" ref="C14:H14" si="2">SUM(C7:C13)</f>
        <v>3774</v>
      </c>
      <c r="D14" s="987">
        <f t="shared" si="2"/>
        <v>683</v>
      </c>
      <c r="E14" s="988">
        <f t="shared" si="2"/>
        <v>4457</v>
      </c>
      <c r="F14" s="986">
        <f t="shared" si="2"/>
        <v>147</v>
      </c>
      <c r="G14" s="989">
        <f t="shared" si="2"/>
        <v>22</v>
      </c>
      <c r="H14" s="990">
        <f t="shared" si="2"/>
        <v>4626</v>
      </c>
      <c r="I14" s="991">
        <f>H14/$H$26</f>
        <v>0.20478087649402391</v>
      </c>
    </row>
    <row r="15" spans="1:27" ht="15" customHeight="1" x14ac:dyDescent="0.2">
      <c r="A15" s="12" t="s">
        <v>249</v>
      </c>
      <c r="B15" s="992" t="s">
        <v>552</v>
      </c>
      <c r="C15" s="993">
        <v>1139</v>
      </c>
      <c r="D15" s="994">
        <v>147</v>
      </c>
      <c r="E15" s="995">
        <f>C15+D15</f>
        <v>1286</v>
      </c>
      <c r="F15" s="996">
        <v>50</v>
      </c>
      <c r="G15" s="997">
        <v>2</v>
      </c>
      <c r="H15" s="974">
        <f>C15+D15+F15+G15</f>
        <v>1338</v>
      </c>
      <c r="I15" s="975">
        <f t="shared" si="1"/>
        <v>5.9229747675962813E-2</v>
      </c>
    </row>
    <row r="16" spans="1:27" ht="15.75" customHeight="1" x14ac:dyDescent="0.2">
      <c r="A16" s="12" t="s">
        <v>251</v>
      </c>
      <c r="B16" s="998" t="s">
        <v>553</v>
      </c>
      <c r="C16" s="999">
        <v>22</v>
      </c>
      <c r="D16" s="1000">
        <v>3</v>
      </c>
      <c r="E16" s="979">
        <f>C16+D16</f>
        <v>25</v>
      </c>
      <c r="F16" s="1001">
        <v>2</v>
      </c>
      <c r="G16" s="973">
        <v>0</v>
      </c>
      <c r="H16" s="982">
        <f>C16+D16+F16+G16</f>
        <v>27</v>
      </c>
      <c r="I16" s="983">
        <f t="shared" si="1"/>
        <v>1.195219123505976E-3</v>
      </c>
    </row>
    <row r="17" spans="1:15" ht="13.5" customHeight="1" x14ac:dyDescent="0.2">
      <c r="A17" s="12" t="s">
        <v>15</v>
      </c>
      <c r="B17" s="1002" t="s">
        <v>531</v>
      </c>
      <c r="C17" s="977">
        <v>2</v>
      </c>
      <c r="D17" s="978">
        <v>5</v>
      </c>
      <c r="E17" s="979">
        <f>C17+D17</f>
        <v>7</v>
      </c>
      <c r="F17" s="1003">
        <v>0</v>
      </c>
      <c r="G17" s="981">
        <v>0</v>
      </c>
      <c r="H17" s="982">
        <f>C17+D17+F17+G17</f>
        <v>7</v>
      </c>
      <c r="I17" s="983">
        <f t="shared" si="1"/>
        <v>3.0987162461266045E-4</v>
      </c>
    </row>
    <row r="18" spans="1:15" ht="14.25" customHeight="1" x14ac:dyDescent="0.2">
      <c r="A18" s="12" t="s">
        <v>17</v>
      </c>
      <c r="B18" s="984" t="s">
        <v>16</v>
      </c>
      <c r="C18" s="977">
        <v>4024</v>
      </c>
      <c r="D18" s="978">
        <v>1113</v>
      </c>
      <c r="E18" s="979">
        <f>C18+D18</f>
        <v>5137</v>
      </c>
      <c r="F18" s="980">
        <v>72</v>
      </c>
      <c r="G18" s="981">
        <v>12</v>
      </c>
      <c r="H18" s="982">
        <f>C18+D18+F18+G18</f>
        <v>5221</v>
      </c>
      <c r="I18" s="983">
        <f t="shared" si="1"/>
        <v>0.23111996458610004</v>
      </c>
      <c r="K18" s="15"/>
    </row>
    <row r="19" spans="1:15" ht="12.75" customHeight="1" thickBot="1" x14ac:dyDescent="0.25">
      <c r="A19" s="12"/>
      <c r="B19" s="985" t="s">
        <v>532</v>
      </c>
      <c r="C19" s="986">
        <f t="shared" ref="C19:H19" si="3">SUM(C15:C18)</f>
        <v>5187</v>
      </c>
      <c r="D19" s="987">
        <f t="shared" si="3"/>
        <v>1268</v>
      </c>
      <c r="E19" s="988">
        <f t="shared" si="3"/>
        <v>6455</v>
      </c>
      <c r="F19" s="986">
        <f t="shared" si="3"/>
        <v>124</v>
      </c>
      <c r="G19" s="989">
        <f t="shared" si="3"/>
        <v>14</v>
      </c>
      <c r="H19" s="990">
        <f t="shared" si="3"/>
        <v>6593</v>
      </c>
      <c r="I19" s="991">
        <f t="shared" si="1"/>
        <v>0.29185480301018152</v>
      </c>
    </row>
    <row r="20" spans="1:15" ht="5.25" customHeight="1" x14ac:dyDescent="0.25">
      <c r="B20" s="1004"/>
      <c r="C20" s="1005"/>
      <c r="D20" s="1006"/>
      <c r="E20" s="1007"/>
      <c r="F20" s="1005"/>
      <c r="G20" s="1006"/>
      <c r="H20" s="1008"/>
      <c r="I20" s="1009">
        <f t="shared" si="1"/>
        <v>0</v>
      </c>
    </row>
    <row r="21" spans="1:15" ht="12.75" customHeight="1" x14ac:dyDescent="0.2">
      <c r="A21" s="12" t="s">
        <v>18</v>
      </c>
      <c r="B21" s="1010" t="s">
        <v>533</v>
      </c>
      <c r="C21" s="1011">
        <v>8796</v>
      </c>
      <c r="D21" s="1012">
        <v>2160</v>
      </c>
      <c r="E21" s="1013">
        <f>C21+D21</f>
        <v>10956</v>
      </c>
      <c r="F21" s="1011">
        <v>364</v>
      </c>
      <c r="G21" s="1014">
        <v>51</v>
      </c>
      <c r="H21" s="1015">
        <f>C21+D21+F21+G21</f>
        <v>11371</v>
      </c>
      <c r="I21" s="1016">
        <f t="shared" si="1"/>
        <v>0.5033643204957946</v>
      </c>
      <c r="K21" s="15"/>
    </row>
    <row r="22" spans="1:15" ht="14.25" customHeight="1" x14ac:dyDescent="0.25">
      <c r="A22" s="12"/>
      <c r="B22" s="1017" t="s">
        <v>537</v>
      </c>
      <c r="C22" s="1018">
        <f>'tableau qualifications'!E37</f>
        <v>6493</v>
      </c>
      <c r="D22" s="1019">
        <f>'tableau qualifications'!H37</f>
        <v>1784</v>
      </c>
      <c r="E22" s="1020">
        <f>'tableau qualifications'!K37</f>
        <v>8243</v>
      </c>
      <c r="F22" s="1018">
        <v>232</v>
      </c>
      <c r="G22" s="1019">
        <v>37</v>
      </c>
      <c r="H22" s="1021">
        <v>8260</v>
      </c>
      <c r="I22" s="1022"/>
    </row>
    <row r="23" spans="1:15" ht="4.5" customHeight="1" x14ac:dyDescent="0.25">
      <c r="A23" s="12"/>
      <c r="B23" s="1023"/>
      <c r="C23" s="1024"/>
      <c r="D23" s="1025"/>
      <c r="E23" s="1026"/>
      <c r="F23" s="1024"/>
      <c r="G23" s="1025"/>
      <c r="H23" s="1008"/>
      <c r="I23" s="1027">
        <f>H23/$H$26</f>
        <v>0</v>
      </c>
    </row>
    <row r="24" spans="1:15" ht="12.75" customHeight="1" thickBot="1" x14ac:dyDescent="0.25">
      <c r="B24" s="1028" t="s">
        <v>534</v>
      </c>
      <c r="C24" s="1029">
        <f>C21+C19</f>
        <v>13983</v>
      </c>
      <c r="D24" s="1030">
        <f t="shared" ref="D24:H24" si="4">D21+D19</f>
        <v>3428</v>
      </c>
      <c r="E24" s="1031">
        <f t="shared" si="4"/>
        <v>17411</v>
      </c>
      <c r="F24" s="1029">
        <f t="shared" si="4"/>
        <v>488</v>
      </c>
      <c r="G24" s="1031">
        <f t="shared" si="4"/>
        <v>65</v>
      </c>
      <c r="H24" s="1029">
        <f t="shared" si="4"/>
        <v>17964</v>
      </c>
      <c r="I24" s="1032">
        <f>H24/H26</f>
        <v>0.79521912350597612</v>
      </c>
    </row>
    <row r="25" spans="1:15" s="16" customFormat="1" ht="4.5" customHeight="1" x14ac:dyDescent="0.25">
      <c r="B25" s="1023"/>
      <c r="C25" s="1024"/>
      <c r="D25" s="1025"/>
      <c r="E25" s="1026"/>
      <c r="F25" s="1024"/>
      <c r="G25" s="1025"/>
      <c r="H25" s="1008"/>
      <c r="I25" s="1033"/>
      <c r="J25" s="17"/>
      <c r="K25" s="17"/>
      <c r="L25" s="17"/>
    </row>
    <row r="26" spans="1:15" ht="13.5" customHeight="1" thickBot="1" x14ac:dyDescent="0.25">
      <c r="B26" s="1028" t="s">
        <v>536</v>
      </c>
      <c r="C26" s="1029">
        <f>C14+C19+C21</f>
        <v>17757</v>
      </c>
      <c r="D26" s="1030">
        <f t="shared" ref="D26:H26" si="5">D14+D19+D21</f>
        <v>4111</v>
      </c>
      <c r="E26" s="1034">
        <f t="shared" si="5"/>
        <v>21868</v>
      </c>
      <c r="F26" s="1029">
        <f t="shared" si="5"/>
        <v>635</v>
      </c>
      <c r="G26" s="1031">
        <f t="shared" si="5"/>
        <v>87</v>
      </c>
      <c r="H26" s="1035">
        <f t="shared" si="5"/>
        <v>22590</v>
      </c>
      <c r="I26" s="1036">
        <f>H26/$H$26</f>
        <v>1</v>
      </c>
    </row>
    <row r="27" spans="1:15" ht="27.75" customHeight="1" thickBot="1" x14ac:dyDescent="0.25">
      <c r="B27" s="1037" t="s">
        <v>535</v>
      </c>
      <c r="C27" s="1038">
        <f>'tableau qualifications'!E38</f>
        <v>10546</v>
      </c>
      <c r="D27" s="1039">
        <f>'tableau qualifications'!F38+'tableau qualifications'!G38</f>
        <v>2931</v>
      </c>
      <c r="E27" s="1040">
        <f>'tableau qualifications'!K38</f>
        <v>13328</v>
      </c>
      <c r="F27" s="1041">
        <v>329</v>
      </c>
      <c r="G27" s="1042">
        <v>52</v>
      </c>
      <c r="H27" s="1043">
        <v>13344</v>
      </c>
      <c r="I27" s="1044"/>
    </row>
    <row r="28" spans="1:15" x14ac:dyDescent="0.2">
      <c r="B28" s="1045" t="str">
        <f>'fiche technique'!B5</f>
        <v xml:space="preserve">Source: MENESR-DGRH A1-1, ANTARES, campagne qualification 2015, données au 20/11/2015           </v>
      </c>
      <c r="C28" s="27"/>
      <c r="D28" s="27"/>
      <c r="E28" s="27"/>
      <c r="F28" s="27"/>
      <c r="G28" s="27"/>
      <c r="H28" s="27"/>
      <c r="I28" s="27"/>
      <c r="J28" s="15"/>
      <c r="O28" s="15"/>
    </row>
    <row r="29" spans="1:15" ht="27" customHeight="1" x14ac:dyDescent="0.2">
      <c r="B29" s="1064" t="s">
        <v>538</v>
      </c>
      <c r="C29" s="1064"/>
      <c r="D29" s="1064"/>
      <c r="E29" s="1064"/>
      <c r="F29" s="1064"/>
      <c r="G29" s="1064"/>
      <c r="H29" s="1064"/>
      <c r="I29" s="1064"/>
    </row>
    <row r="30" spans="1:15" ht="12.75" customHeight="1" x14ac:dyDescent="0.2">
      <c r="B30" s="956" t="s">
        <v>539</v>
      </c>
      <c r="C30" s="957"/>
      <c r="D30" s="957"/>
      <c r="E30" s="27"/>
      <c r="F30" s="27"/>
      <c r="G30" s="27"/>
      <c r="H30" s="27"/>
      <c r="I30" s="27"/>
    </row>
    <row r="31" spans="1:15" ht="12.75" customHeight="1" x14ac:dyDescent="0.2">
      <c r="B31" s="956" t="s">
        <v>540</v>
      </c>
      <c r="C31" s="957"/>
      <c r="D31" s="957"/>
      <c r="E31" s="27"/>
      <c r="F31" s="27"/>
      <c r="G31" s="27"/>
      <c r="H31" s="27"/>
      <c r="I31" s="27"/>
      <c r="O31" s="15"/>
    </row>
    <row r="32" spans="1:15" ht="13.5" customHeight="1" x14ac:dyDescent="0.2">
      <c r="B32" s="956" t="s">
        <v>541</v>
      </c>
      <c r="C32" s="957"/>
      <c r="D32" s="957"/>
      <c r="E32" s="27"/>
      <c r="F32" s="27"/>
      <c r="G32" s="27"/>
      <c r="H32" s="27"/>
      <c r="I32" s="27"/>
    </row>
    <row r="33" spans="2:9" ht="15" customHeight="1" x14ac:dyDescent="0.2">
      <c r="B33" s="956" t="s">
        <v>542</v>
      </c>
      <c r="C33" s="957"/>
      <c r="D33" s="957"/>
      <c r="E33" s="27"/>
      <c r="F33" s="27"/>
      <c r="G33" s="27"/>
      <c r="H33" s="27"/>
      <c r="I33" s="27"/>
    </row>
    <row r="34" spans="2:9" ht="11.25" customHeight="1" x14ac:dyDescent="0.2">
      <c r="B34" s="1064" t="s">
        <v>543</v>
      </c>
      <c r="C34" s="1064"/>
      <c r="D34" s="1064"/>
      <c r="E34" s="1064"/>
      <c r="F34" s="1064"/>
      <c r="G34" s="1064"/>
      <c r="H34" s="1064"/>
      <c r="I34" s="1064"/>
    </row>
    <row r="35" spans="2:9" ht="13.5" customHeight="1" x14ac:dyDescent="0.2">
      <c r="B35" s="956" t="s">
        <v>544</v>
      </c>
      <c r="C35" s="958"/>
      <c r="D35" s="957"/>
      <c r="E35" s="27"/>
      <c r="F35" s="27"/>
      <c r="G35" s="27"/>
      <c r="H35" s="27"/>
      <c r="I35" s="27"/>
    </row>
    <row r="36" spans="2:9" ht="12.75" customHeight="1" x14ac:dyDescent="0.2">
      <c r="B36" s="956" t="s">
        <v>545</v>
      </c>
      <c r="C36" s="958"/>
      <c r="D36" s="957"/>
      <c r="E36" s="27"/>
      <c r="F36" s="27"/>
      <c r="G36" s="27"/>
      <c r="H36" s="27"/>
      <c r="I36" s="27"/>
    </row>
    <row r="37" spans="2:9" ht="23.25" customHeight="1" x14ac:dyDescent="0.2">
      <c r="B37" s="1064" t="str">
        <f>"(**) Note de lecture: le total en ligne est égal à:  "&amp;C22&amp;"+"&amp;D22&amp;"-34, car les qualifiés des deux corps pourraient être comptabilisés deux fois. Mêmes remarques pour les candidats: 149 ont déposé des candidatures PR et MCF. "</f>
        <v xml:space="preserve">(**) Note de lecture: le total en ligne est égal à:  6493+1784-34, car les qualifiés des deux corps pourraient être comptabilisés deux fois. Mêmes remarques pour les candidats: 149 ont déposé des candidatures PR et MCF. </v>
      </c>
      <c r="C37" s="1064"/>
      <c r="D37" s="1064"/>
      <c r="E37" s="1064"/>
      <c r="F37" s="1064"/>
      <c r="G37" s="1064"/>
      <c r="H37" s="1064"/>
      <c r="I37" s="1064"/>
    </row>
    <row r="38" spans="2:9" x14ac:dyDescent="0.2">
      <c r="B38" s="27" t="s">
        <v>269</v>
      </c>
      <c r="C38" s="27"/>
      <c r="D38" s="27"/>
      <c r="E38" s="27"/>
      <c r="F38" s="27"/>
      <c r="G38" s="27"/>
      <c r="H38" s="27"/>
      <c r="I38" s="27"/>
    </row>
    <row r="132" spans="1:1" x14ac:dyDescent="0.2">
      <c r="A132" s="12" t="s">
        <v>19</v>
      </c>
    </row>
    <row r="133" spans="1:1" x14ac:dyDescent="0.2">
      <c r="A133" s="7" t="s">
        <v>20</v>
      </c>
    </row>
  </sheetData>
  <sheetProtection selectLockedCells="1" selectUnlockedCells="1"/>
  <mergeCells count="6">
    <mergeCell ref="B37:I37"/>
    <mergeCell ref="F1:H1"/>
    <mergeCell ref="F5:G5"/>
    <mergeCell ref="B29:I29"/>
    <mergeCell ref="B34:I34"/>
    <mergeCell ref="B3:I3"/>
  </mergeCells>
  <printOptions horizontalCentered="1"/>
  <pageMargins left="0.47244094488188981" right="0.47244094488188981" top="0.39370078740157483" bottom="0.98425196850393704" header="0.51181102362204722" footer="0.19685039370078741"/>
  <pageSetup paperSize="9" scale="90" firstPageNumber="2" orientation="landscape" r:id="rId1"/>
  <headerFooter alignWithMargins="0">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rgb="FF92D050"/>
  </sheetPr>
  <dimension ref="A1:AA161"/>
  <sheetViews>
    <sheetView showZeros="0" workbookViewId="0">
      <selection activeCell="B12" sqref="B12"/>
    </sheetView>
  </sheetViews>
  <sheetFormatPr baseColWidth="10" defaultRowHeight="12.75" x14ac:dyDescent="0.2"/>
  <cols>
    <col min="1" max="6" width="15.5" customWidth="1"/>
    <col min="10" max="13" width="14.83203125" customWidth="1"/>
  </cols>
  <sheetData>
    <row r="1" spans="1:27" s="18" customFormat="1" ht="17.25" customHeight="1" x14ac:dyDescent="0.2">
      <c r="A1" s="1067" t="s">
        <v>0</v>
      </c>
      <c r="B1" s="1067"/>
      <c r="C1" s="1067"/>
      <c r="F1" s="19">
        <f>'fiche technique'!B2</f>
        <v>0</v>
      </c>
    </row>
    <row r="2" spans="1:27" x14ac:dyDescent="0.2">
      <c r="F2" s="14" t="s">
        <v>21</v>
      </c>
    </row>
    <row r="3" spans="1:27" x14ac:dyDescent="0.2">
      <c r="F3" s="14"/>
    </row>
    <row r="4" spans="1:27" ht="15.75" x14ac:dyDescent="0.2">
      <c r="A4" s="1068" t="str">
        <f>'fiche technique'!B9</f>
        <v>Répartition disciplinaire de toutes les candidatures à la qualification "2015"</v>
      </c>
      <c r="B4" s="1068"/>
      <c r="C4" s="1068"/>
      <c r="D4" s="1068"/>
      <c r="E4" s="1068"/>
      <c r="F4" s="1068"/>
    </row>
    <row r="5" spans="1:27" ht="7.5" customHeight="1" thickBot="1" x14ac:dyDescent="0.25">
      <c r="A5" s="20"/>
      <c r="B5" s="21"/>
      <c r="C5" s="21"/>
      <c r="D5" s="21"/>
      <c r="E5" s="21"/>
      <c r="F5" s="21"/>
    </row>
    <row r="6" spans="1:27" ht="29.25" thickBot="1" x14ac:dyDescent="0.25">
      <c r="A6" s="309" t="s">
        <v>22</v>
      </c>
      <c r="B6" s="302" t="s">
        <v>6</v>
      </c>
      <c r="C6" s="22" t="s">
        <v>7</v>
      </c>
      <c r="D6" s="327" t="s">
        <v>24</v>
      </c>
      <c r="E6" s="328" t="s">
        <v>23</v>
      </c>
      <c r="F6" s="317" t="s">
        <v>9</v>
      </c>
    </row>
    <row r="7" spans="1:27" ht="12.75" customHeight="1" x14ac:dyDescent="0.2">
      <c r="A7" s="310">
        <v>1</v>
      </c>
      <c r="B7" s="303">
        <v>296</v>
      </c>
      <c r="C7" s="23">
        <v>175</v>
      </c>
      <c r="D7" s="329"/>
      <c r="E7" s="330"/>
      <c r="F7" s="318">
        <f>B7+C7+E7+D7</f>
        <v>471</v>
      </c>
    </row>
    <row r="8" spans="1:27" ht="12.75" customHeight="1" x14ac:dyDescent="0.2">
      <c r="A8" s="311">
        <v>2</v>
      </c>
      <c r="B8" s="304">
        <v>295</v>
      </c>
      <c r="C8" s="24">
        <v>109</v>
      </c>
      <c r="D8" s="331"/>
      <c r="E8" s="332"/>
      <c r="F8" s="319">
        <f t="shared" ref="F8:F67" si="0">B8+C8+E8+D8</f>
        <v>404</v>
      </c>
    </row>
    <row r="9" spans="1:27" ht="12.75" customHeight="1" x14ac:dyDescent="0.2">
      <c r="A9" s="311">
        <v>3</v>
      </c>
      <c r="B9" s="304">
        <v>45</v>
      </c>
      <c r="C9" s="24">
        <v>13</v>
      </c>
      <c r="D9" s="331"/>
      <c r="E9" s="332"/>
      <c r="F9" s="319">
        <f t="shared" si="0"/>
        <v>58</v>
      </c>
      <c r="AA9">
        <f>Z9/11</f>
        <v>0</v>
      </c>
    </row>
    <row r="10" spans="1:27" ht="12.75" customHeight="1" x14ac:dyDescent="0.2">
      <c r="A10" s="311">
        <v>4</v>
      </c>
      <c r="B10" s="304">
        <v>377</v>
      </c>
      <c r="C10" s="24">
        <v>46</v>
      </c>
      <c r="D10" s="331">
        <v>4</v>
      </c>
      <c r="E10" s="332"/>
      <c r="F10" s="319">
        <f t="shared" si="0"/>
        <v>427</v>
      </c>
      <c r="AA10">
        <f>Z10/11</f>
        <v>0</v>
      </c>
    </row>
    <row r="11" spans="1:27" ht="12.75" customHeight="1" x14ac:dyDescent="0.2">
      <c r="A11" s="311">
        <v>5</v>
      </c>
      <c r="B11" s="304">
        <v>379</v>
      </c>
      <c r="C11" s="24">
        <v>232</v>
      </c>
      <c r="D11" s="331">
        <v>1</v>
      </c>
      <c r="E11" s="332"/>
      <c r="F11" s="319">
        <f t="shared" si="0"/>
        <v>612</v>
      </c>
    </row>
    <row r="12" spans="1:27" ht="12.75" customHeight="1" x14ac:dyDescent="0.2">
      <c r="A12" s="314">
        <v>6</v>
      </c>
      <c r="B12" s="315">
        <v>500</v>
      </c>
      <c r="C12" s="316">
        <v>220</v>
      </c>
      <c r="D12" s="333">
        <v>2</v>
      </c>
      <c r="E12" s="334"/>
      <c r="F12" s="320">
        <f t="shared" si="0"/>
        <v>722</v>
      </c>
    </row>
    <row r="13" spans="1:27" ht="12.75" customHeight="1" x14ac:dyDescent="0.2">
      <c r="A13" s="297" t="s">
        <v>38</v>
      </c>
      <c r="B13" s="136">
        <f>SUM(B7:B12)</f>
        <v>1892</v>
      </c>
      <c r="C13" s="305">
        <f>SUM(C7:C12)</f>
        <v>795</v>
      </c>
      <c r="D13" s="136">
        <f>SUM(D7:D12)</f>
        <v>7</v>
      </c>
      <c r="E13" s="305">
        <f>SUM(E7:E12)</f>
        <v>0</v>
      </c>
      <c r="F13" s="321">
        <f t="shared" si="0"/>
        <v>2694</v>
      </c>
    </row>
    <row r="14" spans="1:27" ht="12.75" customHeight="1" x14ac:dyDescent="0.2">
      <c r="A14" s="312" t="s">
        <v>39</v>
      </c>
      <c r="B14" s="306">
        <v>334</v>
      </c>
      <c r="C14" s="25">
        <v>62</v>
      </c>
      <c r="D14" s="335"/>
      <c r="E14" s="336"/>
      <c r="F14" s="322">
        <f t="shared" si="0"/>
        <v>396</v>
      </c>
    </row>
    <row r="15" spans="1:27" ht="12.75" customHeight="1" x14ac:dyDescent="0.2">
      <c r="A15" s="341" t="s">
        <v>40</v>
      </c>
      <c r="B15" s="342">
        <v>64</v>
      </c>
      <c r="C15" s="343">
        <v>17</v>
      </c>
      <c r="D15" s="344"/>
      <c r="E15" s="345"/>
      <c r="F15" s="319">
        <f t="shared" si="0"/>
        <v>81</v>
      </c>
    </row>
    <row r="16" spans="1:27" ht="12.75" customHeight="1" x14ac:dyDescent="0.2">
      <c r="A16" s="311" t="s">
        <v>41</v>
      </c>
      <c r="B16" s="304">
        <v>266</v>
      </c>
      <c r="C16" s="24">
        <v>58</v>
      </c>
      <c r="D16" s="331"/>
      <c r="E16" s="332"/>
      <c r="F16" s="319">
        <f t="shared" si="0"/>
        <v>324</v>
      </c>
    </row>
    <row r="17" spans="1:6" ht="12.75" customHeight="1" x14ac:dyDescent="0.2">
      <c r="A17" s="311" t="s">
        <v>42</v>
      </c>
      <c r="B17" s="304">
        <v>181</v>
      </c>
      <c r="C17" s="24">
        <v>28</v>
      </c>
      <c r="D17" s="331"/>
      <c r="E17" s="332"/>
      <c r="F17" s="319">
        <f t="shared" si="0"/>
        <v>209</v>
      </c>
    </row>
    <row r="18" spans="1:6" ht="12.75" customHeight="1" x14ac:dyDescent="0.2">
      <c r="A18" s="311" t="s">
        <v>43</v>
      </c>
      <c r="B18" s="304">
        <v>226</v>
      </c>
      <c r="C18" s="24">
        <v>41</v>
      </c>
      <c r="D18" s="331"/>
      <c r="E18" s="332"/>
      <c r="F18" s="319">
        <f t="shared" si="0"/>
        <v>267</v>
      </c>
    </row>
    <row r="19" spans="1:6" ht="12.75" customHeight="1" x14ac:dyDescent="0.2">
      <c r="A19" s="311" t="s">
        <v>44</v>
      </c>
      <c r="B19" s="304">
        <v>60</v>
      </c>
      <c r="C19" s="24">
        <v>13</v>
      </c>
      <c r="D19" s="331"/>
      <c r="E19" s="332"/>
      <c r="F19" s="319">
        <f t="shared" si="0"/>
        <v>73</v>
      </c>
    </row>
    <row r="20" spans="1:6" ht="12.75" customHeight="1" x14ac:dyDescent="0.2">
      <c r="A20" s="311" t="s">
        <v>45</v>
      </c>
      <c r="B20" s="304">
        <v>42</v>
      </c>
      <c r="C20" s="24">
        <v>12</v>
      </c>
      <c r="D20" s="331"/>
      <c r="E20" s="332"/>
      <c r="F20" s="319">
        <f t="shared" si="0"/>
        <v>54</v>
      </c>
    </row>
    <row r="21" spans="1:6" ht="12.75" customHeight="1" x14ac:dyDescent="0.2">
      <c r="A21" s="311" t="s">
        <v>46</v>
      </c>
      <c r="B21" s="304">
        <v>268</v>
      </c>
      <c r="C21" s="24">
        <v>37</v>
      </c>
      <c r="D21" s="331"/>
      <c r="E21" s="332"/>
      <c r="F21" s="319">
        <f t="shared" si="0"/>
        <v>305</v>
      </c>
    </row>
    <row r="22" spans="1:6" ht="12.75" customHeight="1" x14ac:dyDescent="0.2">
      <c r="A22" s="311" t="s">
        <v>47</v>
      </c>
      <c r="B22" s="304">
        <v>160</v>
      </c>
      <c r="C22" s="24">
        <v>29</v>
      </c>
      <c r="D22" s="331"/>
      <c r="E22" s="332"/>
      <c r="F22" s="319">
        <f t="shared" si="0"/>
        <v>189</v>
      </c>
    </row>
    <row r="23" spans="1:6" ht="12.75" customHeight="1" x14ac:dyDescent="0.2">
      <c r="A23" s="311" t="s">
        <v>48</v>
      </c>
      <c r="B23" s="304">
        <v>319</v>
      </c>
      <c r="C23" s="24">
        <v>70</v>
      </c>
      <c r="D23" s="331">
        <v>1</v>
      </c>
      <c r="E23" s="332"/>
      <c r="F23" s="319">
        <f t="shared" si="0"/>
        <v>390</v>
      </c>
    </row>
    <row r="24" spans="1:6" ht="12.75" customHeight="1" x14ac:dyDescent="0.2">
      <c r="A24" s="311" t="s">
        <v>49</v>
      </c>
      <c r="B24" s="304">
        <v>234</v>
      </c>
      <c r="C24" s="24">
        <v>43</v>
      </c>
      <c r="D24" s="331">
        <v>1</v>
      </c>
      <c r="E24" s="332"/>
      <c r="F24" s="319">
        <f t="shared" si="0"/>
        <v>278</v>
      </c>
    </row>
    <row r="25" spans="1:6" ht="12.75" customHeight="1" x14ac:dyDescent="0.2">
      <c r="A25" s="311" t="s">
        <v>50</v>
      </c>
      <c r="B25" s="304">
        <v>454</v>
      </c>
      <c r="C25" s="24">
        <v>59</v>
      </c>
      <c r="D25" s="331">
        <v>1</v>
      </c>
      <c r="E25" s="332"/>
      <c r="F25" s="319">
        <f t="shared" si="0"/>
        <v>514</v>
      </c>
    </row>
    <row r="26" spans="1:6" ht="12.75" customHeight="1" x14ac:dyDescent="0.2">
      <c r="A26" s="311" t="s">
        <v>51</v>
      </c>
      <c r="B26" s="304">
        <v>553</v>
      </c>
      <c r="C26" s="24">
        <v>71</v>
      </c>
      <c r="D26" s="331">
        <v>5</v>
      </c>
      <c r="E26" s="332"/>
      <c r="F26" s="319">
        <f t="shared" si="0"/>
        <v>629</v>
      </c>
    </row>
    <row r="27" spans="1:6" ht="12.75" customHeight="1" x14ac:dyDescent="0.2">
      <c r="A27" s="311" t="s">
        <v>52</v>
      </c>
      <c r="B27" s="304">
        <v>280</v>
      </c>
      <c r="C27" s="24">
        <v>31</v>
      </c>
      <c r="D27" s="331">
        <v>53</v>
      </c>
      <c r="E27" s="332">
        <v>5</v>
      </c>
      <c r="F27" s="319">
        <f t="shared" si="0"/>
        <v>369</v>
      </c>
    </row>
    <row r="28" spans="1:6" ht="12.75" customHeight="1" x14ac:dyDescent="0.2">
      <c r="A28" s="311" t="s">
        <v>53</v>
      </c>
      <c r="B28" s="304">
        <v>285</v>
      </c>
      <c r="C28" s="24">
        <v>47</v>
      </c>
      <c r="D28" s="331">
        <v>6</v>
      </c>
      <c r="E28" s="332">
        <v>1</v>
      </c>
      <c r="F28" s="319">
        <f t="shared" si="0"/>
        <v>339</v>
      </c>
    </row>
    <row r="29" spans="1:6" ht="12.75" customHeight="1" x14ac:dyDescent="0.2">
      <c r="A29" s="311" t="s">
        <v>54</v>
      </c>
      <c r="B29" s="304">
        <v>539</v>
      </c>
      <c r="C29" s="24">
        <v>79</v>
      </c>
      <c r="D29" s="331">
        <v>7</v>
      </c>
      <c r="E29" s="332"/>
      <c r="F29" s="319">
        <f t="shared" si="0"/>
        <v>625</v>
      </c>
    </row>
    <row r="30" spans="1:6" ht="12.75" customHeight="1" x14ac:dyDescent="0.2">
      <c r="A30" s="311" t="s">
        <v>55</v>
      </c>
      <c r="B30" s="304">
        <v>294</v>
      </c>
      <c r="C30" s="24">
        <v>45</v>
      </c>
      <c r="D30" s="331">
        <v>9</v>
      </c>
      <c r="E30" s="332"/>
      <c r="F30" s="319">
        <f t="shared" si="0"/>
        <v>348</v>
      </c>
    </row>
    <row r="31" spans="1:6" ht="12.75" customHeight="1" x14ac:dyDescent="0.2">
      <c r="A31" s="311" t="s">
        <v>56</v>
      </c>
      <c r="B31" s="304">
        <v>219</v>
      </c>
      <c r="C31" s="24">
        <v>57</v>
      </c>
      <c r="D31" s="331">
        <v>3</v>
      </c>
      <c r="E31" s="332"/>
      <c r="F31" s="319">
        <f t="shared" si="0"/>
        <v>279</v>
      </c>
    </row>
    <row r="32" spans="1:6" ht="12.75" customHeight="1" x14ac:dyDescent="0.2">
      <c r="A32" s="311" t="s">
        <v>57</v>
      </c>
      <c r="B32" s="304">
        <v>380</v>
      </c>
      <c r="C32" s="24">
        <v>69</v>
      </c>
      <c r="D32" s="331">
        <v>2</v>
      </c>
      <c r="E32" s="332"/>
      <c r="F32" s="319">
        <f t="shared" si="0"/>
        <v>451</v>
      </c>
    </row>
    <row r="33" spans="1:6" ht="12.75" customHeight="1" x14ac:dyDescent="0.2">
      <c r="A33" s="311" t="s">
        <v>58</v>
      </c>
      <c r="B33" s="304">
        <v>318</v>
      </c>
      <c r="C33" s="24">
        <v>52</v>
      </c>
      <c r="D33" s="331">
        <v>2</v>
      </c>
      <c r="E33" s="332"/>
      <c r="F33" s="319">
        <f t="shared" si="0"/>
        <v>372</v>
      </c>
    </row>
    <row r="34" spans="1:6" ht="12.75" customHeight="1" x14ac:dyDescent="0.2">
      <c r="A34" s="311" t="s">
        <v>59</v>
      </c>
      <c r="B34" s="304">
        <v>125</v>
      </c>
      <c r="C34" s="24">
        <v>23</v>
      </c>
      <c r="D34" s="331">
        <v>5</v>
      </c>
      <c r="E34" s="332">
        <v>1</v>
      </c>
      <c r="F34" s="319">
        <f t="shared" si="0"/>
        <v>154</v>
      </c>
    </row>
    <row r="35" spans="1:6" ht="12.75" customHeight="1" x14ac:dyDescent="0.2">
      <c r="A35" s="311" t="s">
        <v>60</v>
      </c>
      <c r="B35" s="304">
        <v>32</v>
      </c>
      <c r="C35" s="24">
        <v>8</v>
      </c>
      <c r="D35" s="331"/>
      <c r="E35" s="332"/>
      <c r="F35" s="319">
        <f t="shared" si="0"/>
        <v>40</v>
      </c>
    </row>
    <row r="36" spans="1:6" ht="12.75" customHeight="1" x14ac:dyDescent="0.2">
      <c r="A36" s="311" t="s">
        <v>61</v>
      </c>
      <c r="B36" s="304">
        <v>185</v>
      </c>
      <c r="C36" s="24">
        <v>53</v>
      </c>
      <c r="D36" s="331">
        <v>2</v>
      </c>
      <c r="E36" s="332"/>
      <c r="F36" s="319">
        <f t="shared" si="0"/>
        <v>240</v>
      </c>
    </row>
    <row r="37" spans="1:6" ht="12.75" customHeight="1" x14ac:dyDescent="0.2">
      <c r="A37" s="311" t="s">
        <v>241</v>
      </c>
      <c r="B37" s="304">
        <v>16</v>
      </c>
      <c r="C37" s="24">
        <v>4</v>
      </c>
      <c r="D37" s="331"/>
      <c r="E37" s="332"/>
      <c r="F37" s="319">
        <f t="shared" si="0"/>
        <v>20</v>
      </c>
    </row>
    <row r="38" spans="1:6" ht="12.75" customHeight="1" x14ac:dyDescent="0.2">
      <c r="A38" s="311" t="s">
        <v>62</v>
      </c>
      <c r="B38" s="304">
        <v>10</v>
      </c>
      <c r="C38" s="24">
        <v>3</v>
      </c>
      <c r="D38" s="331"/>
      <c r="E38" s="332"/>
      <c r="F38" s="319">
        <f t="shared" si="0"/>
        <v>13</v>
      </c>
    </row>
    <row r="39" spans="1:6" ht="12.75" customHeight="1" x14ac:dyDescent="0.2">
      <c r="A39" s="297" t="s">
        <v>133</v>
      </c>
      <c r="B39" s="136">
        <f>SUM(B14:B38)</f>
        <v>5844</v>
      </c>
      <c r="C39" s="305">
        <f>SUM(C14:C38)</f>
        <v>1011</v>
      </c>
      <c r="D39" s="136">
        <f>SUM(D14:D38)</f>
        <v>97</v>
      </c>
      <c r="E39" s="305">
        <f>SUM(E14:E38)</f>
        <v>7</v>
      </c>
      <c r="F39" s="321">
        <f t="shared" si="0"/>
        <v>6959</v>
      </c>
    </row>
    <row r="40" spans="1:6" ht="12.75" customHeight="1" x14ac:dyDescent="0.2">
      <c r="A40" s="312">
        <v>25</v>
      </c>
      <c r="B40" s="306">
        <v>369</v>
      </c>
      <c r="C40" s="25">
        <v>118</v>
      </c>
      <c r="D40" s="335"/>
      <c r="E40" s="336"/>
      <c r="F40" s="322">
        <f t="shared" si="0"/>
        <v>487</v>
      </c>
    </row>
    <row r="41" spans="1:6" ht="12.75" customHeight="1" x14ac:dyDescent="0.2">
      <c r="A41" s="311">
        <v>26</v>
      </c>
      <c r="B41" s="304">
        <v>501</v>
      </c>
      <c r="C41" s="24">
        <v>142</v>
      </c>
      <c r="D41" s="331">
        <v>2</v>
      </c>
      <c r="E41" s="332"/>
      <c r="F41" s="319">
        <f t="shared" si="0"/>
        <v>645</v>
      </c>
    </row>
    <row r="42" spans="1:6" ht="12.75" customHeight="1" x14ac:dyDescent="0.2">
      <c r="A42" s="311">
        <v>27</v>
      </c>
      <c r="B42" s="304">
        <v>796</v>
      </c>
      <c r="C42" s="24">
        <v>212</v>
      </c>
      <c r="D42" s="331">
        <v>3</v>
      </c>
      <c r="E42" s="332"/>
      <c r="F42" s="319">
        <f t="shared" si="0"/>
        <v>1011</v>
      </c>
    </row>
    <row r="43" spans="1:6" ht="12.75" customHeight="1" x14ac:dyDescent="0.2">
      <c r="A43" s="311">
        <v>28</v>
      </c>
      <c r="B43" s="304">
        <v>497</v>
      </c>
      <c r="C43" s="24">
        <v>117</v>
      </c>
      <c r="D43" s="331">
        <v>4</v>
      </c>
      <c r="E43" s="332"/>
      <c r="F43" s="319">
        <f t="shared" si="0"/>
        <v>618</v>
      </c>
    </row>
    <row r="44" spans="1:6" ht="12.75" customHeight="1" x14ac:dyDescent="0.2">
      <c r="A44" s="311">
        <v>29</v>
      </c>
      <c r="B44" s="304">
        <v>134</v>
      </c>
      <c r="C44" s="24">
        <v>65</v>
      </c>
      <c r="D44" s="331">
        <v>1</v>
      </c>
      <c r="E44" s="332"/>
      <c r="F44" s="319">
        <f t="shared" si="0"/>
        <v>200</v>
      </c>
    </row>
    <row r="45" spans="1:6" ht="12.75" customHeight="1" x14ac:dyDescent="0.2">
      <c r="A45" s="311">
        <v>30</v>
      </c>
      <c r="B45" s="304">
        <v>235</v>
      </c>
      <c r="C45" s="24">
        <v>59</v>
      </c>
      <c r="D45" s="331"/>
      <c r="E45" s="332"/>
      <c r="F45" s="319">
        <f t="shared" si="0"/>
        <v>294</v>
      </c>
    </row>
    <row r="46" spans="1:6" ht="12.75" customHeight="1" x14ac:dyDescent="0.2">
      <c r="A46" s="311">
        <v>31</v>
      </c>
      <c r="B46" s="304">
        <v>423</v>
      </c>
      <c r="C46" s="24">
        <v>107</v>
      </c>
      <c r="D46" s="331">
        <v>7</v>
      </c>
      <c r="E46" s="332">
        <v>4</v>
      </c>
      <c r="F46" s="319">
        <f t="shared" si="0"/>
        <v>541</v>
      </c>
    </row>
    <row r="47" spans="1:6" ht="12.75" customHeight="1" x14ac:dyDescent="0.2">
      <c r="A47" s="311">
        <v>32</v>
      </c>
      <c r="B47" s="304">
        <v>330</v>
      </c>
      <c r="C47" s="24">
        <v>83</v>
      </c>
      <c r="D47" s="331">
        <v>6</v>
      </c>
      <c r="E47" s="332">
        <v>1</v>
      </c>
      <c r="F47" s="319">
        <f t="shared" si="0"/>
        <v>420</v>
      </c>
    </row>
    <row r="48" spans="1:6" ht="12.75" customHeight="1" x14ac:dyDescent="0.2">
      <c r="A48" s="311">
        <v>33</v>
      </c>
      <c r="B48" s="304">
        <v>415</v>
      </c>
      <c r="C48" s="24">
        <v>99</v>
      </c>
      <c r="D48" s="331">
        <v>2</v>
      </c>
      <c r="E48" s="332">
        <v>3</v>
      </c>
      <c r="F48" s="319">
        <f t="shared" si="0"/>
        <v>519</v>
      </c>
    </row>
    <row r="49" spans="1:6" ht="12.75" customHeight="1" x14ac:dyDescent="0.2">
      <c r="A49" s="311">
        <v>34</v>
      </c>
      <c r="B49" s="304">
        <v>88</v>
      </c>
      <c r="C49" s="24">
        <v>21</v>
      </c>
      <c r="D49" s="331">
        <v>2</v>
      </c>
      <c r="E49" s="332"/>
      <c r="F49" s="319">
        <f t="shared" si="0"/>
        <v>111</v>
      </c>
    </row>
    <row r="50" spans="1:6" ht="12.75" customHeight="1" x14ac:dyDescent="0.2">
      <c r="A50" s="311">
        <v>35</v>
      </c>
      <c r="B50" s="304">
        <v>181</v>
      </c>
      <c r="C50" s="24">
        <v>59</v>
      </c>
      <c r="D50" s="331">
        <v>21</v>
      </c>
      <c r="E50" s="332">
        <v>4</v>
      </c>
      <c r="F50" s="319">
        <f t="shared" si="0"/>
        <v>265</v>
      </c>
    </row>
    <row r="51" spans="1:6" ht="12.75" customHeight="1" x14ac:dyDescent="0.2">
      <c r="A51" s="311">
        <v>36</v>
      </c>
      <c r="B51" s="304">
        <v>216</v>
      </c>
      <c r="C51" s="24">
        <v>59</v>
      </c>
      <c r="D51" s="331">
        <v>42</v>
      </c>
      <c r="E51" s="332">
        <v>4</v>
      </c>
      <c r="F51" s="319">
        <f t="shared" si="0"/>
        <v>321</v>
      </c>
    </row>
    <row r="52" spans="1:6" ht="12.75" customHeight="1" x14ac:dyDescent="0.2">
      <c r="A52" s="311">
        <v>37</v>
      </c>
      <c r="B52" s="304">
        <v>126</v>
      </c>
      <c r="C52" s="24">
        <v>23</v>
      </c>
      <c r="D52" s="331">
        <v>9</v>
      </c>
      <c r="E52" s="332"/>
      <c r="F52" s="319">
        <f t="shared" si="0"/>
        <v>158</v>
      </c>
    </row>
    <row r="53" spans="1:6" ht="12.75" customHeight="1" x14ac:dyDescent="0.2">
      <c r="A53" s="311">
        <v>60</v>
      </c>
      <c r="B53" s="304">
        <v>648</v>
      </c>
      <c r="C53" s="24">
        <v>185</v>
      </c>
      <c r="D53" s="331"/>
      <c r="E53" s="332"/>
      <c r="F53" s="319">
        <f t="shared" si="0"/>
        <v>833</v>
      </c>
    </row>
    <row r="54" spans="1:6" ht="12.75" customHeight="1" x14ac:dyDescent="0.2">
      <c r="A54" s="311">
        <v>61</v>
      </c>
      <c r="B54" s="304">
        <v>487</v>
      </c>
      <c r="C54" s="24">
        <v>127</v>
      </c>
      <c r="D54" s="331"/>
      <c r="E54" s="332"/>
      <c r="F54" s="319">
        <f t="shared" si="0"/>
        <v>614</v>
      </c>
    </row>
    <row r="55" spans="1:6" ht="12.75" customHeight="1" x14ac:dyDescent="0.2">
      <c r="A55" s="311">
        <v>62</v>
      </c>
      <c r="B55" s="304">
        <v>331</v>
      </c>
      <c r="C55" s="24">
        <v>85</v>
      </c>
      <c r="D55" s="331"/>
      <c r="E55" s="332"/>
      <c r="F55" s="319">
        <f t="shared" si="0"/>
        <v>416</v>
      </c>
    </row>
    <row r="56" spans="1:6" ht="12.75" customHeight="1" x14ac:dyDescent="0.2">
      <c r="A56" s="311">
        <v>63</v>
      </c>
      <c r="B56" s="304">
        <v>406</v>
      </c>
      <c r="C56" s="24">
        <v>104</v>
      </c>
      <c r="D56" s="331">
        <v>1</v>
      </c>
      <c r="E56" s="332"/>
      <c r="F56" s="319">
        <f t="shared" si="0"/>
        <v>511</v>
      </c>
    </row>
    <row r="57" spans="1:6" ht="12.75" customHeight="1" x14ac:dyDescent="0.2">
      <c r="A57" s="311">
        <v>64</v>
      </c>
      <c r="B57" s="304">
        <v>827</v>
      </c>
      <c r="C57" s="24">
        <v>127</v>
      </c>
      <c r="D57" s="331">
        <v>51</v>
      </c>
      <c r="E57" s="332">
        <v>8</v>
      </c>
      <c r="F57" s="319">
        <f t="shared" si="0"/>
        <v>1013</v>
      </c>
    </row>
    <row r="58" spans="1:6" ht="12.75" customHeight="1" x14ac:dyDescent="0.2">
      <c r="A58" s="311">
        <v>65</v>
      </c>
      <c r="B58" s="304">
        <v>771</v>
      </c>
      <c r="C58" s="24">
        <v>151</v>
      </c>
      <c r="D58" s="331">
        <v>52</v>
      </c>
      <c r="E58" s="332">
        <v>10</v>
      </c>
      <c r="F58" s="319">
        <f t="shared" si="0"/>
        <v>984</v>
      </c>
    </row>
    <row r="59" spans="1:6" ht="12.75" customHeight="1" x14ac:dyDescent="0.2">
      <c r="A59" s="311">
        <v>66</v>
      </c>
      <c r="B59" s="304">
        <v>460</v>
      </c>
      <c r="C59" s="24">
        <v>87</v>
      </c>
      <c r="D59" s="331">
        <v>27</v>
      </c>
      <c r="E59" s="332">
        <v>5</v>
      </c>
      <c r="F59" s="319">
        <f t="shared" si="0"/>
        <v>579</v>
      </c>
    </row>
    <row r="60" spans="1:6" ht="12.75" customHeight="1" x14ac:dyDescent="0.2">
      <c r="A60" s="311">
        <v>67</v>
      </c>
      <c r="B60" s="304">
        <v>434</v>
      </c>
      <c r="C60" s="24">
        <v>61</v>
      </c>
      <c r="D60" s="331">
        <v>128</v>
      </c>
      <c r="E60" s="332">
        <v>15</v>
      </c>
      <c r="F60" s="319">
        <f t="shared" si="0"/>
        <v>638</v>
      </c>
    </row>
    <row r="61" spans="1:6" ht="12.75" customHeight="1" x14ac:dyDescent="0.2">
      <c r="A61" s="311">
        <v>68</v>
      </c>
      <c r="B61" s="304">
        <v>446</v>
      </c>
      <c r="C61" s="24">
        <v>68</v>
      </c>
      <c r="D61" s="331">
        <v>130</v>
      </c>
      <c r="E61" s="332">
        <v>19</v>
      </c>
      <c r="F61" s="319">
        <f t="shared" si="0"/>
        <v>663</v>
      </c>
    </row>
    <row r="62" spans="1:6" ht="12.75" customHeight="1" x14ac:dyDescent="0.2">
      <c r="A62" s="314">
        <v>69</v>
      </c>
      <c r="B62" s="315">
        <v>297</v>
      </c>
      <c r="C62" s="316">
        <v>59</v>
      </c>
      <c r="D62" s="333">
        <v>19</v>
      </c>
      <c r="E62" s="334">
        <v>3</v>
      </c>
      <c r="F62" s="320">
        <f t="shared" si="0"/>
        <v>378</v>
      </c>
    </row>
    <row r="63" spans="1:6" ht="12.75" customHeight="1" x14ac:dyDescent="0.2">
      <c r="A63" s="297" t="s">
        <v>87</v>
      </c>
      <c r="B63" s="136">
        <f>SUM(B40:B62)</f>
        <v>9418</v>
      </c>
      <c r="C63" s="305">
        <f>SUM(C40:C62)</f>
        <v>2218</v>
      </c>
      <c r="D63" s="136">
        <f>SUM(D40:D62)</f>
        <v>507</v>
      </c>
      <c r="E63" s="305">
        <f>SUM(E40:E62)</f>
        <v>76</v>
      </c>
      <c r="F63" s="321">
        <f t="shared" si="0"/>
        <v>12219</v>
      </c>
    </row>
    <row r="64" spans="1:6" ht="12.75" customHeight="1" x14ac:dyDescent="0.2">
      <c r="A64" s="312">
        <v>85</v>
      </c>
      <c r="B64" s="306">
        <v>133</v>
      </c>
      <c r="C64" s="25">
        <v>26</v>
      </c>
      <c r="D64" s="335">
        <v>5</v>
      </c>
      <c r="E64" s="336">
        <v>1</v>
      </c>
      <c r="F64" s="322">
        <f t="shared" si="0"/>
        <v>165</v>
      </c>
    </row>
    <row r="65" spans="1:13" ht="12.75" customHeight="1" x14ac:dyDescent="0.2">
      <c r="A65" s="311">
        <v>86</v>
      </c>
      <c r="B65" s="304">
        <v>193</v>
      </c>
      <c r="C65" s="24">
        <v>27</v>
      </c>
      <c r="D65" s="331">
        <v>6</v>
      </c>
      <c r="E65" s="332"/>
      <c r="F65" s="319">
        <f t="shared" si="0"/>
        <v>226</v>
      </c>
    </row>
    <row r="66" spans="1:13" ht="12.75" customHeight="1" x14ac:dyDescent="0.2">
      <c r="A66" s="314">
        <v>87</v>
      </c>
      <c r="B66" s="315">
        <v>277</v>
      </c>
      <c r="C66" s="316">
        <v>34</v>
      </c>
      <c r="D66" s="333">
        <v>13</v>
      </c>
      <c r="E66" s="334">
        <v>3</v>
      </c>
      <c r="F66" s="320">
        <f t="shared" si="0"/>
        <v>327</v>
      </c>
    </row>
    <row r="67" spans="1:13" ht="12.75" customHeight="1" thickBot="1" x14ac:dyDescent="0.25">
      <c r="A67" s="313" t="s">
        <v>88</v>
      </c>
      <c r="B67" s="307">
        <f>SUM(B64:B66)</f>
        <v>603</v>
      </c>
      <c r="C67" s="308">
        <f>SUM(C64:C66)</f>
        <v>87</v>
      </c>
      <c r="D67" s="307">
        <f>SUM(D64:D66)</f>
        <v>24</v>
      </c>
      <c r="E67" s="308">
        <f>SUM(E64:E66)</f>
        <v>4</v>
      </c>
      <c r="F67" s="323">
        <f t="shared" si="0"/>
        <v>718</v>
      </c>
      <c r="H67" s="296"/>
      <c r="I67" s="296"/>
      <c r="J67" s="296"/>
      <c r="K67" s="296"/>
      <c r="L67" s="296"/>
      <c r="M67" s="296"/>
    </row>
    <row r="68" spans="1:13" ht="12.75" customHeight="1" thickBot="1" x14ac:dyDescent="0.25">
      <c r="A68" s="252"/>
      <c r="B68" s="295"/>
      <c r="C68" s="295"/>
      <c r="D68" s="295"/>
      <c r="E68" s="295"/>
      <c r="F68" s="295"/>
    </row>
    <row r="69" spans="1:13" s="296" customFormat="1" ht="12.75" customHeight="1" thickBot="1" x14ac:dyDescent="0.25">
      <c r="A69" s="326" t="s">
        <v>9</v>
      </c>
      <c r="B69" s="324">
        <f>B13+B39+B63+B67</f>
        <v>17757</v>
      </c>
      <c r="C69" s="26">
        <f>C13+C39+C63+C67</f>
        <v>4111</v>
      </c>
      <c r="D69" s="337">
        <f>D13+D39+D63+D67</f>
        <v>635</v>
      </c>
      <c r="E69" s="338">
        <f>E13+E39+E63+E67</f>
        <v>87</v>
      </c>
      <c r="F69" s="325">
        <f>F13+F39+F63+F67</f>
        <v>22590</v>
      </c>
      <c r="H69"/>
      <c r="I69"/>
      <c r="J69"/>
      <c r="K69"/>
      <c r="L69"/>
      <c r="M69"/>
    </row>
    <row r="70" spans="1:13" ht="24.75" customHeight="1" x14ac:dyDescent="0.2">
      <c r="A70" s="1069" t="str">
        <f>'fiche technique'!B4</f>
        <v>Source: MENESR-DGRH A1-1, ANTARES, campagne qualification 2015, données au 20/11/2015          Remarque: La table des sections CNU est en page 30.</v>
      </c>
      <c r="B70" s="1069"/>
      <c r="C70" s="1069"/>
      <c r="D70" s="1069"/>
      <c r="E70" s="1069"/>
      <c r="F70" s="1069"/>
    </row>
    <row r="71" spans="1:13" x14ac:dyDescent="0.2">
      <c r="A71" s="21"/>
      <c r="B71" s="21"/>
      <c r="C71" s="21"/>
      <c r="D71" s="21"/>
      <c r="E71" s="21"/>
      <c r="F71" s="21"/>
    </row>
    <row r="160" spans="1:1" x14ac:dyDescent="0.2">
      <c r="A160" s="21" t="s">
        <v>19</v>
      </c>
    </row>
    <row r="161" spans="1:1" x14ac:dyDescent="0.2">
      <c r="A161" t="s">
        <v>20</v>
      </c>
    </row>
  </sheetData>
  <sheetProtection selectLockedCells="1" selectUnlockedCells="1"/>
  <mergeCells count="3">
    <mergeCell ref="A1:C1"/>
    <mergeCell ref="A4:F4"/>
    <mergeCell ref="A70:F70"/>
  </mergeCells>
  <printOptions horizontalCentered="1" verticalCentered="1"/>
  <pageMargins left="0.39370078740157483" right="0.39370078740157483" top="0.19685039370078741" bottom="0.27559055118110237" header="0.51181102362204722" footer="0.19685039370078741"/>
  <pageSetup paperSize="9" scale="85" firstPageNumber="0" orientation="portrait" r:id="rId1"/>
  <headerFooter alignWithMargins="0">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154"/>
  <sheetViews>
    <sheetView showZeros="0" workbookViewId="0">
      <selection activeCell="A4" sqref="A4:N4"/>
    </sheetView>
  </sheetViews>
  <sheetFormatPr baseColWidth="10" defaultColWidth="13.33203125" defaultRowHeight="12.75" x14ac:dyDescent="0.2"/>
  <cols>
    <col min="1" max="1" width="13.1640625" style="28" customWidth="1"/>
    <col min="2" max="2" width="8.5" style="18" customWidth="1"/>
    <col min="3" max="3" width="9.1640625" style="18" customWidth="1"/>
    <col min="4" max="4" width="8.33203125" style="18" customWidth="1"/>
    <col min="5" max="5" width="9.5" style="28" customWidth="1"/>
    <col min="6" max="6" width="9.83203125" style="28" customWidth="1"/>
    <col min="7" max="7" width="8.6640625" style="28" customWidth="1"/>
    <col min="8" max="8" width="12.5" style="28" customWidth="1"/>
    <col min="9" max="10" width="9" style="28" customWidth="1"/>
    <col min="11" max="11" width="7.83203125" style="28" customWidth="1"/>
    <col min="12" max="12" width="8.33203125" style="18" customWidth="1"/>
    <col min="13" max="13" width="8.6640625" style="18" customWidth="1"/>
    <col min="14" max="14" width="7.83203125" style="18" customWidth="1"/>
    <col min="15" max="15" width="12.33203125" style="18" customWidth="1"/>
    <col min="16" max="16384" width="13.33203125" style="18"/>
  </cols>
  <sheetData>
    <row r="1" spans="1:27" ht="17.25" customHeight="1" x14ac:dyDescent="0.2">
      <c r="A1" s="1067" t="s">
        <v>0</v>
      </c>
      <c r="B1" s="1067"/>
      <c r="C1" s="1067"/>
      <c r="D1" s="1067"/>
      <c r="E1" s="1067"/>
      <c r="F1" s="1067"/>
      <c r="G1" s="1067"/>
      <c r="H1" s="1067"/>
      <c r="I1" s="1067"/>
      <c r="J1" s="1067"/>
      <c r="K1" s="18"/>
    </row>
    <row r="2" spans="1:27" ht="2.25" customHeight="1" x14ac:dyDescent="0.3">
      <c r="A2" s="29"/>
      <c r="E2" s="18"/>
      <c r="F2" s="11"/>
      <c r="G2" s="11"/>
      <c r="H2" s="11"/>
      <c r="I2" s="18"/>
      <c r="J2" s="18"/>
      <c r="K2" s="18"/>
    </row>
    <row r="3" spans="1:27" ht="13.5" customHeight="1" x14ac:dyDescent="0.2">
      <c r="A3" s="1072" t="str">
        <f>'fiche technique'!B3</f>
        <v>Campagne de qualification pour l'année 2015</v>
      </c>
      <c r="B3" s="1072"/>
      <c r="C3" s="1072"/>
      <c r="D3" s="1072"/>
      <c r="E3" s="1072"/>
      <c r="F3" s="1072"/>
      <c r="G3" s="1072"/>
      <c r="H3" s="1072"/>
      <c r="I3" s="1072"/>
      <c r="J3" s="1072"/>
      <c r="K3" s="1072"/>
      <c r="L3" s="1072"/>
      <c r="M3" s="1072"/>
      <c r="N3" s="1072"/>
      <c r="O3" s="431"/>
    </row>
    <row r="4" spans="1:27" s="30" customFormat="1" ht="15.75" x14ac:dyDescent="0.25">
      <c r="A4" s="1073" t="s">
        <v>483</v>
      </c>
      <c r="B4" s="1074"/>
      <c r="C4" s="1074"/>
      <c r="D4" s="1074"/>
      <c r="E4" s="1074"/>
      <c r="F4" s="1074"/>
      <c r="G4" s="1074"/>
      <c r="H4" s="1074"/>
      <c r="I4" s="1074"/>
      <c r="J4" s="1074"/>
      <c r="K4" s="1074"/>
      <c r="L4" s="1074"/>
      <c r="M4" s="1074"/>
      <c r="N4" s="1074"/>
      <c r="O4" s="432"/>
    </row>
    <row r="5" spans="1:27" ht="10.5" customHeight="1" x14ac:dyDescent="0.2">
      <c r="E5" s="18"/>
      <c r="F5" s="18"/>
      <c r="I5" s="18"/>
      <c r="J5" s="18"/>
      <c r="K5" s="18"/>
      <c r="N5" s="14" t="s">
        <v>25</v>
      </c>
      <c r="O5" s="14"/>
    </row>
    <row r="6" spans="1:27" x14ac:dyDescent="0.2">
      <c r="B6" s="1075" t="s">
        <v>481</v>
      </c>
      <c r="C6" s="1076"/>
      <c r="D6" s="1076"/>
      <c r="E6" s="1076"/>
      <c r="F6" s="1076"/>
      <c r="G6" s="1076"/>
      <c r="H6" s="1077"/>
      <c r="I6" s="1075" t="s">
        <v>488</v>
      </c>
      <c r="J6" s="1076"/>
      <c r="K6" s="1076"/>
      <c r="L6" s="1076"/>
      <c r="M6" s="1076"/>
      <c r="N6" s="1076"/>
      <c r="O6" s="1077"/>
    </row>
    <row r="7" spans="1:27" ht="12.75" customHeight="1" x14ac:dyDescent="0.2">
      <c r="A7" s="1078" t="s">
        <v>28</v>
      </c>
      <c r="B7" s="1078" t="s">
        <v>482</v>
      </c>
      <c r="C7" s="1078"/>
      <c r="D7" s="1078"/>
      <c r="E7" s="1079" t="s">
        <v>29</v>
      </c>
      <c r="F7" s="1079"/>
      <c r="G7" s="1079"/>
      <c r="H7" s="1070" t="s">
        <v>519</v>
      </c>
      <c r="I7" s="1080" t="s">
        <v>482</v>
      </c>
      <c r="J7" s="1080"/>
      <c r="K7" s="1080"/>
      <c r="L7" s="1081" t="s">
        <v>29</v>
      </c>
      <c r="M7" s="1081"/>
      <c r="N7" s="1082"/>
      <c r="O7" s="1070" t="s">
        <v>519</v>
      </c>
    </row>
    <row r="8" spans="1:27" x14ac:dyDescent="0.2">
      <c r="A8" s="1078"/>
      <c r="B8" s="434" t="s">
        <v>30</v>
      </c>
      <c r="C8" s="434" t="s">
        <v>31</v>
      </c>
      <c r="D8" s="434" t="s">
        <v>9</v>
      </c>
      <c r="E8" s="434" t="s">
        <v>30</v>
      </c>
      <c r="F8" s="434" t="s">
        <v>31</v>
      </c>
      <c r="G8" s="434" t="s">
        <v>9</v>
      </c>
      <c r="H8" s="1071"/>
      <c r="I8" s="434" t="s">
        <v>30</v>
      </c>
      <c r="J8" s="434" t="s">
        <v>31</v>
      </c>
      <c r="K8" s="434" t="s">
        <v>9</v>
      </c>
      <c r="L8" s="434" t="s">
        <v>30</v>
      </c>
      <c r="M8" s="434" t="s">
        <v>31</v>
      </c>
      <c r="N8" s="434" t="s">
        <v>9</v>
      </c>
      <c r="O8" s="1071"/>
    </row>
    <row r="9" spans="1:27" ht="12" customHeight="1" x14ac:dyDescent="0.2">
      <c r="A9" s="444" t="s">
        <v>32</v>
      </c>
      <c r="B9" s="445">
        <v>144</v>
      </c>
      <c r="C9" s="445">
        <v>111</v>
      </c>
      <c r="D9" s="374">
        <f t="shared" ref="D9:D14" si="0">SUM(B9:C9)</f>
        <v>255</v>
      </c>
      <c r="E9" s="445">
        <v>42</v>
      </c>
      <c r="F9" s="445">
        <v>33</v>
      </c>
      <c r="G9" s="374">
        <f t="shared" ref="G9:G14" si="1">SUM(E9:F9)</f>
        <v>75</v>
      </c>
      <c r="H9" s="446">
        <f>G9/D9</f>
        <v>0.29411764705882354</v>
      </c>
      <c r="I9" s="36">
        <v>106</v>
      </c>
      <c r="J9" s="445">
        <v>69</v>
      </c>
      <c r="K9" s="374">
        <f t="shared" ref="K9:K14" si="2">SUM(I9:J9)</f>
        <v>175</v>
      </c>
      <c r="L9" s="445">
        <v>10</v>
      </c>
      <c r="M9" s="445">
        <v>4</v>
      </c>
      <c r="N9" s="374">
        <f t="shared" ref="N9:N14" si="3">SUM(L9:M9)</f>
        <v>14</v>
      </c>
      <c r="O9" s="446">
        <f>N9/K9</f>
        <v>0.08</v>
      </c>
      <c r="AA9" s="18">
        <f>Z9/11</f>
        <v>0</v>
      </c>
    </row>
    <row r="10" spans="1:27" ht="12" customHeight="1" x14ac:dyDescent="0.2">
      <c r="A10" s="447" t="s">
        <v>33</v>
      </c>
      <c r="B10" s="448">
        <v>130</v>
      </c>
      <c r="C10" s="448">
        <v>113</v>
      </c>
      <c r="D10" s="375">
        <f t="shared" si="0"/>
        <v>243</v>
      </c>
      <c r="E10" s="448">
        <v>37</v>
      </c>
      <c r="F10" s="448">
        <v>25</v>
      </c>
      <c r="G10" s="375">
        <f t="shared" si="1"/>
        <v>62</v>
      </c>
      <c r="H10" s="449">
        <f t="shared" ref="H10:H70" si="4">G10/D10</f>
        <v>0.2551440329218107</v>
      </c>
      <c r="I10" s="450">
        <v>43</v>
      </c>
      <c r="J10" s="448">
        <v>38</v>
      </c>
      <c r="K10" s="375">
        <f t="shared" si="2"/>
        <v>81</v>
      </c>
      <c r="L10" s="448">
        <v>5</v>
      </c>
      <c r="M10" s="448">
        <v>4</v>
      </c>
      <c r="N10" s="375">
        <f t="shared" si="3"/>
        <v>9</v>
      </c>
      <c r="O10" s="449">
        <f t="shared" ref="O10:O70" si="5">N10/K10</f>
        <v>0.1111111111111111</v>
      </c>
      <c r="AA10" s="18">
        <f>Z10/11</f>
        <v>0</v>
      </c>
    </row>
    <row r="11" spans="1:27" ht="12" customHeight="1" x14ac:dyDescent="0.2">
      <c r="A11" s="447" t="s">
        <v>34</v>
      </c>
      <c r="B11" s="448">
        <v>11</v>
      </c>
      <c r="C11" s="448">
        <v>24</v>
      </c>
      <c r="D11" s="375">
        <f t="shared" si="0"/>
        <v>35</v>
      </c>
      <c r="E11" s="448">
        <v>5</v>
      </c>
      <c r="F11" s="448">
        <v>10</v>
      </c>
      <c r="G11" s="375">
        <f t="shared" si="1"/>
        <v>15</v>
      </c>
      <c r="H11" s="449">
        <f t="shared" si="4"/>
        <v>0.42857142857142855</v>
      </c>
      <c r="I11" s="450">
        <v>4</v>
      </c>
      <c r="J11" s="448">
        <v>9</v>
      </c>
      <c r="K11" s="375">
        <f t="shared" si="2"/>
        <v>13</v>
      </c>
      <c r="L11" s="448">
        <v>2</v>
      </c>
      <c r="M11" s="448">
        <v>1</v>
      </c>
      <c r="N11" s="375">
        <f t="shared" si="3"/>
        <v>3</v>
      </c>
      <c r="O11" s="449">
        <f t="shared" si="5"/>
        <v>0.23076923076923078</v>
      </c>
    </row>
    <row r="12" spans="1:27" ht="12" customHeight="1" x14ac:dyDescent="0.2">
      <c r="A12" s="447" t="s">
        <v>35</v>
      </c>
      <c r="B12" s="448">
        <v>135</v>
      </c>
      <c r="C12" s="448">
        <v>135</v>
      </c>
      <c r="D12" s="375">
        <f t="shared" si="0"/>
        <v>270</v>
      </c>
      <c r="E12" s="448">
        <v>57</v>
      </c>
      <c r="F12" s="448">
        <v>49</v>
      </c>
      <c r="G12" s="375">
        <f t="shared" si="1"/>
        <v>106</v>
      </c>
      <c r="H12" s="449">
        <f t="shared" si="4"/>
        <v>0.3925925925925926</v>
      </c>
      <c r="I12" s="450">
        <v>9</v>
      </c>
      <c r="J12" s="448">
        <v>26</v>
      </c>
      <c r="K12" s="375">
        <f t="shared" si="2"/>
        <v>35</v>
      </c>
      <c r="L12" s="448">
        <v>4</v>
      </c>
      <c r="M12" s="448">
        <v>7</v>
      </c>
      <c r="N12" s="375">
        <f t="shared" si="3"/>
        <v>11</v>
      </c>
      <c r="O12" s="449">
        <f t="shared" si="5"/>
        <v>0.31428571428571428</v>
      </c>
    </row>
    <row r="13" spans="1:27" ht="12" customHeight="1" x14ac:dyDescent="0.2">
      <c r="A13" s="447" t="s">
        <v>36</v>
      </c>
      <c r="B13" s="448">
        <v>111</v>
      </c>
      <c r="C13" s="448">
        <v>192</v>
      </c>
      <c r="D13" s="375">
        <f t="shared" si="0"/>
        <v>303</v>
      </c>
      <c r="E13" s="448">
        <v>73</v>
      </c>
      <c r="F13" s="448">
        <v>105</v>
      </c>
      <c r="G13" s="375">
        <f t="shared" si="1"/>
        <v>178</v>
      </c>
      <c r="H13" s="449">
        <f t="shared" si="4"/>
        <v>0.58745874587458746</v>
      </c>
      <c r="I13" s="450">
        <v>74</v>
      </c>
      <c r="J13" s="448">
        <v>133</v>
      </c>
      <c r="K13" s="375">
        <f t="shared" si="2"/>
        <v>207</v>
      </c>
      <c r="L13" s="448">
        <v>40</v>
      </c>
      <c r="M13" s="448">
        <v>80</v>
      </c>
      <c r="N13" s="375">
        <f t="shared" si="3"/>
        <v>120</v>
      </c>
      <c r="O13" s="449">
        <f t="shared" si="5"/>
        <v>0.57971014492753625</v>
      </c>
    </row>
    <row r="14" spans="1:27" ht="12" customHeight="1" x14ac:dyDescent="0.2">
      <c r="A14" s="451" t="s">
        <v>37</v>
      </c>
      <c r="B14" s="452">
        <v>205</v>
      </c>
      <c r="C14" s="452">
        <v>204</v>
      </c>
      <c r="D14" s="376">
        <f t="shared" si="0"/>
        <v>409</v>
      </c>
      <c r="E14" s="452">
        <v>129</v>
      </c>
      <c r="F14" s="452">
        <v>101</v>
      </c>
      <c r="G14" s="376">
        <f t="shared" si="1"/>
        <v>230</v>
      </c>
      <c r="H14" s="453">
        <f t="shared" si="4"/>
        <v>0.56234718826405872</v>
      </c>
      <c r="I14" s="452">
        <v>103</v>
      </c>
      <c r="J14" s="452">
        <v>98</v>
      </c>
      <c r="K14" s="376">
        <f t="shared" si="2"/>
        <v>201</v>
      </c>
      <c r="L14" s="452">
        <v>36</v>
      </c>
      <c r="M14" s="452">
        <v>25</v>
      </c>
      <c r="N14" s="376">
        <f t="shared" si="3"/>
        <v>61</v>
      </c>
      <c r="O14" s="453">
        <f t="shared" si="5"/>
        <v>0.30348258706467662</v>
      </c>
    </row>
    <row r="15" spans="1:27" ht="12" customHeight="1" x14ac:dyDescent="0.2">
      <c r="A15" s="454" t="s">
        <v>38</v>
      </c>
      <c r="B15" s="377">
        <f t="shared" ref="B15:G15" si="6">SUM(B9:B14)</f>
        <v>736</v>
      </c>
      <c r="C15" s="377">
        <f t="shared" si="6"/>
        <v>779</v>
      </c>
      <c r="D15" s="455">
        <f t="shared" si="6"/>
        <v>1515</v>
      </c>
      <c r="E15" s="377">
        <f t="shared" si="6"/>
        <v>343</v>
      </c>
      <c r="F15" s="377">
        <f t="shared" si="6"/>
        <v>323</v>
      </c>
      <c r="G15" s="377">
        <f t="shared" si="6"/>
        <v>666</v>
      </c>
      <c r="H15" s="456">
        <f t="shared" si="4"/>
        <v>0.43960396039603961</v>
      </c>
      <c r="I15" s="377">
        <f t="shared" ref="I15:N15" si="7">SUM(I9:I14)</f>
        <v>339</v>
      </c>
      <c r="J15" s="377">
        <f t="shared" si="7"/>
        <v>373</v>
      </c>
      <c r="K15" s="377">
        <f t="shared" si="7"/>
        <v>712</v>
      </c>
      <c r="L15" s="377">
        <f t="shared" si="7"/>
        <v>97</v>
      </c>
      <c r="M15" s="377">
        <f t="shared" si="7"/>
        <v>121</v>
      </c>
      <c r="N15" s="377">
        <f t="shared" si="7"/>
        <v>218</v>
      </c>
      <c r="O15" s="456">
        <f t="shared" si="5"/>
        <v>0.3061797752808989</v>
      </c>
    </row>
    <row r="16" spans="1:27" ht="12" customHeight="1" x14ac:dyDescent="0.2">
      <c r="A16" s="444" t="s">
        <v>39</v>
      </c>
      <c r="B16" s="445">
        <v>200</v>
      </c>
      <c r="C16" s="445">
        <v>89</v>
      </c>
      <c r="D16" s="374">
        <f t="shared" ref="D16:D40" si="8">SUM(B16:C16)</f>
        <v>289</v>
      </c>
      <c r="E16" s="445">
        <v>136</v>
      </c>
      <c r="F16" s="445">
        <v>59</v>
      </c>
      <c r="G16" s="374">
        <f t="shared" ref="G16:G40" si="9">SUM(E16:F16)</f>
        <v>195</v>
      </c>
      <c r="H16" s="446">
        <f t="shared" si="4"/>
        <v>0.67474048442906576</v>
      </c>
      <c r="I16" s="448">
        <v>34</v>
      </c>
      <c r="J16" s="448">
        <v>21</v>
      </c>
      <c r="K16" s="374">
        <f t="shared" ref="K16:K40" si="10">SUM(I16:J16)</f>
        <v>55</v>
      </c>
      <c r="L16" s="445">
        <v>28</v>
      </c>
      <c r="M16" s="445">
        <v>17</v>
      </c>
      <c r="N16" s="374">
        <f t="shared" ref="N16:N40" si="11">SUM(L16:M16)</f>
        <v>45</v>
      </c>
      <c r="O16" s="446">
        <f t="shared" si="5"/>
        <v>0.81818181818181823</v>
      </c>
    </row>
    <row r="17" spans="1:15" ht="12" customHeight="1" x14ac:dyDescent="0.2">
      <c r="A17" s="447" t="s">
        <v>40</v>
      </c>
      <c r="B17" s="448">
        <v>34</v>
      </c>
      <c r="C17" s="448">
        <v>18</v>
      </c>
      <c r="D17" s="375">
        <f t="shared" si="8"/>
        <v>52</v>
      </c>
      <c r="E17" s="448">
        <v>29</v>
      </c>
      <c r="F17" s="448">
        <v>13</v>
      </c>
      <c r="G17" s="375">
        <f t="shared" si="9"/>
        <v>42</v>
      </c>
      <c r="H17" s="449">
        <f t="shared" si="4"/>
        <v>0.80769230769230771</v>
      </c>
      <c r="I17" s="448">
        <v>11</v>
      </c>
      <c r="J17" s="448">
        <v>4</v>
      </c>
      <c r="K17" s="375">
        <f t="shared" si="10"/>
        <v>15</v>
      </c>
      <c r="L17" s="448">
        <v>8</v>
      </c>
      <c r="M17" s="448">
        <v>4</v>
      </c>
      <c r="N17" s="375">
        <f t="shared" si="11"/>
        <v>12</v>
      </c>
      <c r="O17" s="449">
        <f t="shared" si="5"/>
        <v>0.8</v>
      </c>
    </row>
    <row r="18" spans="1:15" ht="12" customHeight="1" x14ac:dyDescent="0.2">
      <c r="A18" s="447" t="s">
        <v>41</v>
      </c>
      <c r="B18" s="448">
        <v>140</v>
      </c>
      <c r="C18" s="448">
        <v>76</v>
      </c>
      <c r="D18" s="375">
        <f t="shared" si="8"/>
        <v>216</v>
      </c>
      <c r="E18" s="448">
        <v>88</v>
      </c>
      <c r="F18" s="448">
        <v>40</v>
      </c>
      <c r="G18" s="375">
        <f t="shared" si="9"/>
        <v>128</v>
      </c>
      <c r="H18" s="449">
        <f t="shared" si="4"/>
        <v>0.59259259259259256</v>
      </c>
      <c r="I18" s="448">
        <v>27</v>
      </c>
      <c r="J18" s="448">
        <v>17</v>
      </c>
      <c r="K18" s="375">
        <f t="shared" si="10"/>
        <v>44</v>
      </c>
      <c r="L18" s="448">
        <v>23</v>
      </c>
      <c r="M18" s="448">
        <v>15</v>
      </c>
      <c r="N18" s="375">
        <f t="shared" si="11"/>
        <v>38</v>
      </c>
      <c r="O18" s="449">
        <f t="shared" si="5"/>
        <v>0.86363636363636365</v>
      </c>
    </row>
    <row r="19" spans="1:15" ht="12" customHeight="1" x14ac:dyDescent="0.2">
      <c r="A19" s="447" t="s">
        <v>42</v>
      </c>
      <c r="B19" s="448">
        <v>75</v>
      </c>
      <c r="C19" s="448">
        <v>33</v>
      </c>
      <c r="D19" s="375">
        <f t="shared" si="8"/>
        <v>108</v>
      </c>
      <c r="E19" s="448">
        <v>48</v>
      </c>
      <c r="F19" s="448">
        <v>12</v>
      </c>
      <c r="G19" s="375">
        <f t="shared" si="9"/>
        <v>60</v>
      </c>
      <c r="H19" s="449">
        <f t="shared" si="4"/>
        <v>0.55555555555555558</v>
      </c>
      <c r="I19" s="448">
        <v>8</v>
      </c>
      <c r="J19" s="448">
        <v>12</v>
      </c>
      <c r="K19" s="375">
        <f t="shared" si="10"/>
        <v>20</v>
      </c>
      <c r="L19" s="448">
        <v>4</v>
      </c>
      <c r="M19" s="448">
        <v>9</v>
      </c>
      <c r="N19" s="375">
        <f t="shared" si="11"/>
        <v>13</v>
      </c>
      <c r="O19" s="449">
        <f t="shared" si="5"/>
        <v>0.65</v>
      </c>
    </row>
    <row r="20" spans="1:15" ht="12" customHeight="1" x14ac:dyDescent="0.2">
      <c r="A20" s="447" t="s">
        <v>43</v>
      </c>
      <c r="B20" s="448">
        <v>128</v>
      </c>
      <c r="C20" s="448">
        <v>56</v>
      </c>
      <c r="D20" s="375">
        <f t="shared" si="8"/>
        <v>184</v>
      </c>
      <c r="E20" s="448">
        <v>89</v>
      </c>
      <c r="F20" s="448">
        <v>37</v>
      </c>
      <c r="G20" s="375">
        <f t="shared" si="9"/>
        <v>126</v>
      </c>
      <c r="H20" s="449">
        <f t="shared" si="4"/>
        <v>0.68478260869565222</v>
      </c>
      <c r="I20" s="448">
        <v>25</v>
      </c>
      <c r="J20" s="448">
        <v>10</v>
      </c>
      <c r="K20" s="375">
        <f t="shared" si="10"/>
        <v>35</v>
      </c>
      <c r="L20" s="448">
        <v>17</v>
      </c>
      <c r="M20" s="448">
        <v>8</v>
      </c>
      <c r="N20" s="375">
        <f t="shared" si="11"/>
        <v>25</v>
      </c>
      <c r="O20" s="449">
        <f t="shared" si="5"/>
        <v>0.7142857142857143</v>
      </c>
    </row>
    <row r="21" spans="1:15" ht="12" customHeight="1" x14ac:dyDescent="0.2">
      <c r="A21" s="447" t="s">
        <v>44</v>
      </c>
      <c r="B21" s="448">
        <v>34</v>
      </c>
      <c r="C21" s="448">
        <v>18</v>
      </c>
      <c r="D21" s="375">
        <f t="shared" si="8"/>
        <v>52</v>
      </c>
      <c r="E21" s="448">
        <v>20</v>
      </c>
      <c r="F21" s="448">
        <v>10</v>
      </c>
      <c r="G21" s="375">
        <f t="shared" si="9"/>
        <v>30</v>
      </c>
      <c r="H21" s="449">
        <f t="shared" si="4"/>
        <v>0.57692307692307687</v>
      </c>
      <c r="I21" s="448">
        <v>5</v>
      </c>
      <c r="J21" s="448">
        <v>8</v>
      </c>
      <c r="K21" s="375">
        <f t="shared" si="10"/>
        <v>13</v>
      </c>
      <c r="L21" s="448">
        <v>3</v>
      </c>
      <c r="M21" s="448">
        <v>6</v>
      </c>
      <c r="N21" s="375">
        <f t="shared" si="11"/>
        <v>9</v>
      </c>
      <c r="O21" s="449">
        <f t="shared" si="5"/>
        <v>0.69230769230769229</v>
      </c>
    </row>
    <row r="22" spans="1:15" ht="12" customHeight="1" x14ac:dyDescent="0.2">
      <c r="A22" s="447" t="s">
        <v>45</v>
      </c>
      <c r="B22" s="448">
        <v>24</v>
      </c>
      <c r="C22" s="448">
        <v>8</v>
      </c>
      <c r="D22" s="375">
        <f t="shared" si="8"/>
        <v>32</v>
      </c>
      <c r="E22" s="448">
        <v>18</v>
      </c>
      <c r="F22" s="448">
        <v>4</v>
      </c>
      <c r="G22" s="375">
        <f t="shared" si="9"/>
        <v>22</v>
      </c>
      <c r="H22" s="449">
        <f t="shared" si="4"/>
        <v>0.6875</v>
      </c>
      <c r="I22" s="448">
        <v>9</v>
      </c>
      <c r="J22" s="448">
        <v>2</v>
      </c>
      <c r="K22" s="375">
        <f t="shared" si="10"/>
        <v>11</v>
      </c>
      <c r="L22" s="448">
        <v>6</v>
      </c>
      <c r="M22" s="448">
        <v>2</v>
      </c>
      <c r="N22" s="375">
        <f t="shared" si="11"/>
        <v>8</v>
      </c>
      <c r="O22" s="449">
        <f t="shared" si="5"/>
        <v>0.72727272727272729</v>
      </c>
    </row>
    <row r="23" spans="1:15" ht="12" customHeight="1" x14ac:dyDescent="0.2">
      <c r="A23" s="447" t="s">
        <v>46</v>
      </c>
      <c r="B23" s="448">
        <v>112</v>
      </c>
      <c r="C23" s="448">
        <v>67</v>
      </c>
      <c r="D23" s="375">
        <f t="shared" si="8"/>
        <v>179</v>
      </c>
      <c r="E23" s="448">
        <v>81</v>
      </c>
      <c r="F23" s="448">
        <v>45</v>
      </c>
      <c r="G23" s="375">
        <f t="shared" si="9"/>
        <v>126</v>
      </c>
      <c r="H23" s="449">
        <f t="shared" si="4"/>
        <v>0.7039106145251397</v>
      </c>
      <c r="I23" s="448">
        <v>17</v>
      </c>
      <c r="J23" s="448">
        <v>14</v>
      </c>
      <c r="K23" s="375">
        <f t="shared" si="10"/>
        <v>31</v>
      </c>
      <c r="L23" s="448">
        <v>14</v>
      </c>
      <c r="M23" s="448">
        <v>13</v>
      </c>
      <c r="N23" s="375">
        <f t="shared" si="11"/>
        <v>27</v>
      </c>
      <c r="O23" s="449">
        <f t="shared" si="5"/>
        <v>0.87096774193548387</v>
      </c>
    </row>
    <row r="24" spans="1:15" ht="12" customHeight="1" x14ac:dyDescent="0.2">
      <c r="A24" s="447" t="s">
        <v>47</v>
      </c>
      <c r="B24" s="448">
        <v>71</v>
      </c>
      <c r="C24" s="448">
        <v>62</v>
      </c>
      <c r="D24" s="375">
        <f t="shared" si="8"/>
        <v>133</v>
      </c>
      <c r="E24" s="448">
        <v>51</v>
      </c>
      <c r="F24" s="448">
        <v>40</v>
      </c>
      <c r="G24" s="375">
        <f t="shared" si="9"/>
        <v>91</v>
      </c>
      <c r="H24" s="449">
        <f t="shared" si="4"/>
        <v>0.68421052631578949</v>
      </c>
      <c r="I24" s="448">
        <v>12</v>
      </c>
      <c r="J24" s="448">
        <v>11</v>
      </c>
      <c r="K24" s="375">
        <f t="shared" si="10"/>
        <v>23</v>
      </c>
      <c r="L24" s="448">
        <v>11</v>
      </c>
      <c r="M24" s="448">
        <v>11</v>
      </c>
      <c r="N24" s="375">
        <f t="shared" si="11"/>
        <v>22</v>
      </c>
      <c r="O24" s="449">
        <f t="shared" si="5"/>
        <v>0.95652173913043481</v>
      </c>
    </row>
    <row r="25" spans="1:15" ht="12" customHeight="1" x14ac:dyDescent="0.2">
      <c r="A25" s="447" t="s">
        <v>48</v>
      </c>
      <c r="B25" s="448">
        <v>141</v>
      </c>
      <c r="C25" s="448">
        <v>99</v>
      </c>
      <c r="D25" s="375">
        <f t="shared" si="8"/>
        <v>240</v>
      </c>
      <c r="E25" s="448">
        <v>84</v>
      </c>
      <c r="F25" s="448">
        <v>64</v>
      </c>
      <c r="G25" s="375">
        <f t="shared" si="9"/>
        <v>148</v>
      </c>
      <c r="H25" s="449">
        <f t="shared" si="4"/>
        <v>0.6166666666666667</v>
      </c>
      <c r="I25" s="448">
        <v>32</v>
      </c>
      <c r="J25" s="448">
        <v>19</v>
      </c>
      <c r="K25" s="375">
        <f t="shared" si="10"/>
        <v>51</v>
      </c>
      <c r="L25" s="448">
        <v>26</v>
      </c>
      <c r="M25" s="448">
        <v>12</v>
      </c>
      <c r="N25" s="375">
        <f t="shared" si="11"/>
        <v>38</v>
      </c>
      <c r="O25" s="449">
        <f t="shared" si="5"/>
        <v>0.74509803921568629</v>
      </c>
    </row>
    <row r="26" spans="1:15" ht="12" customHeight="1" x14ac:dyDescent="0.2">
      <c r="A26" s="447" t="s">
        <v>49</v>
      </c>
      <c r="B26" s="448">
        <v>66</v>
      </c>
      <c r="C26" s="448">
        <v>137</v>
      </c>
      <c r="D26" s="375">
        <f t="shared" si="8"/>
        <v>203</v>
      </c>
      <c r="E26" s="448">
        <v>48</v>
      </c>
      <c r="F26" s="448">
        <v>91</v>
      </c>
      <c r="G26" s="375">
        <f t="shared" si="9"/>
        <v>139</v>
      </c>
      <c r="H26" s="449">
        <f t="shared" si="4"/>
        <v>0.68472906403940892</v>
      </c>
      <c r="I26" s="448">
        <v>13</v>
      </c>
      <c r="J26" s="448">
        <v>24</v>
      </c>
      <c r="K26" s="375">
        <f t="shared" si="10"/>
        <v>37</v>
      </c>
      <c r="L26" s="448">
        <v>9</v>
      </c>
      <c r="M26" s="448">
        <v>18</v>
      </c>
      <c r="N26" s="375">
        <f t="shared" si="11"/>
        <v>27</v>
      </c>
      <c r="O26" s="449">
        <f t="shared" si="5"/>
        <v>0.72972972972972971</v>
      </c>
    </row>
    <row r="27" spans="1:15" ht="12" customHeight="1" x14ac:dyDescent="0.2">
      <c r="A27" s="447" t="s">
        <v>50</v>
      </c>
      <c r="B27" s="448">
        <v>238</v>
      </c>
      <c r="C27" s="448">
        <v>160</v>
      </c>
      <c r="D27" s="375">
        <f t="shared" si="8"/>
        <v>398</v>
      </c>
      <c r="E27" s="448">
        <v>135</v>
      </c>
      <c r="F27" s="448">
        <v>87</v>
      </c>
      <c r="G27" s="375">
        <f t="shared" si="9"/>
        <v>222</v>
      </c>
      <c r="H27" s="449">
        <f t="shared" si="4"/>
        <v>0.55778894472361806</v>
      </c>
      <c r="I27" s="448">
        <v>23</v>
      </c>
      <c r="J27" s="448">
        <v>27</v>
      </c>
      <c r="K27" s="375">
        <f t="shared" si="10"/>
        <v>50</v>
      </c>
      <c r="L27" s="448">
        <v>14</v>
      </c>
      <c r="M27" s="448">
        <v>15</v>
      </c>
      <c r="N27" s="375">
        <f t="shared" si="11"/>
        <v>29</v>
      </c>
      <c r="O27" s="449">
        <f t="shared" si="5"/>
        <v>0.57999999999999996</v>
      </c>
    </row>
    <row r="28" spans="1:15" ht="12" customHeight="1" x14ac:dyDescent="0.2">
      <c r="A28" s="447" t="s">
        <v>51</v>
      </c>
      <c r="B28" s="448">
        <v>233</v>
      </c>
      <c r="C28" s="448">
        <v>193</v>
      </c>
      <c r="D28" s="375">
        <f t="shared" si="8"/>
        <v>426</v>
      </c>
      <c r="E28" s="448">
        <v>130</v>
      </c>
      <c r="F28" s="448">
        <v>104</v>
      </c>
      <c r="G28" s="375">
        <f t="shared" si="9"/>
        <v>234</v>
      </c>
      <c r="H28" s="449">
        <f t="shared" si="4"/>
        <v>0.54929577464788737</v>
      </c>
      <c r="I28" s="448">
        <v>21</v>
      </c>
      <c r="J28" s="448">
        <v>33</v>
      </c>
      <c r="K28" s="375">
        <f t="shared" si="10"/>
        <v>54</v>
      </c>
      <c r="L28" s="448">
        <v>10</v>
      </c>
      <c r="M28" s="448">
        <v>19</v>
      </c>
      <c r="N28" s="375">
        <f t="shared" si="11"/>
        <v>29</v>
      </c>
      <c r="O28" s="449">
        <f t="shared" si="5"/>
        <v>0.53703703703703709</v>
      </c>
    </row>
    <row r="29" spans="1:15" ht="12" customHeight="1" x14ac:dyDescent="0.2">
      <c r="A29" s="447" t="s">
        <v>52</v>
      </c>
      <c r="B29" s="448">
        <v>103</v>
      </c>
      <c r="C29" s="448">
        <v>65</v>
      </c>
      <c r="D29" s="375">
        <f t="shared" si="8"/>
        <v>168</v>
      </c>
      <c r="E29" s="448">
        <v>76</v>
      </c>
      <c r="F29" s="448">
        <v>43</v>
      </c>
      <c r="G29" s="375">
        <f t="shared" si="9"/>
        <v>119</v>
      </c>
      <c r="H29" s="449">
        <f t="shared" si="4"/>
        <v>0.70833333333333337</v>
      </c>
      <c r="I29" s="448">
        <v>11</v>
      </c>
      <c r="J29" s="448">
        <v>11</v>
      </c>
      <c r="K29" s="375">
        <f t="shared" si="10"/>
        <v>22</v>
      </c>
      <c r="L29" s="448">
        <v>6</v>
      </c>
      <c r="M29" s="448">
        <v>8</v>
      </c>
      <c r="N29" s="375">
        <f t="shared" si="11"/>
        <v>14</v>
      </c>
      <c r="O29" s="449">
        <f t="shared" si="5"/>
        <v>0.63636363636363635</v>
      </c>
    </row>
    <row r="30" spans="1:15" ht="12" customHeight="1" x14ac:dyDescent="0.2">
      <c r="A30" s="447" t="s">
        <v>53</v>
      </c>
      <c r="B30" s="448">
        <v>113</v>
      </c>
      <c r="C30" s="448">
        <v>76</v>
      </c>
      <c r="D30" s="375">
        <f t="shared" si="8"/>
        <v>189</v>
      </c>
      <c r="E30" s="448">
        <v>85</v>
      </c>
      <c r="F30" s="448">
        <v>57</v>
      </c>
      <c r="G30" s="375">
        <f t="shared" si="9"/>
        <v>142</v>
      </c>
      <c r="H30" s="449">
        <f t="shared" si="4"/>
        <v>0.75132275132275128</v>
      </c>
      <c r="I30" s="448">
        <v>16</v>
      </c>
      <c r="J30" s="448">
        <v>16</v>
      </c>
      <c r="K30" s="375">
        <f t="shared" si="10"/>
        <v>32</v>
      </c>
      <c r="L30" s="448">
        <v>16</v>
      </c>
      <c r="M30" s="448">
        <v>14</v>
      </c>
      <c r="N30" s="375">
        <f t="shared" si="11"/>
        <v>30</v>
      </c>
      <c r="O30" s="449">
        <f t="shared" si="5"/>
        <v>0.9375</v>
      </c>
    </row>
    <row r="31" spans="1:15" ht="12" customHeight="1" x14ac:dyDescent="0.2">
      <c r="A31" s="447" t="s">
        <v>54</v>
      </c>
      <c r="B31" s="448">
        <v>226</v>
      </c>
      <c r="C31" s="448">
        <v>193</v>
      </c>
      <c r="D31" s="375">
        <f t="shared" si="8"/>
        <v>419</v>
      </c>
      <c r="E31" s="448">
        <v>162</v>
      </c>
      <c r="F31" s="448">
        <v>142</v>
      </c>
      <c r="G31" s="375">
        <f t="shared" si="9"/>
        <v>304</v>
      </c>
      <c r="H31" s="449">
        <f t="shared" si="4"/>
        <v>0.72553699284009543</v>
      </c>
      <c r="I31" s="448">
        <v>21</v>
      </c>
      <c r="J31" s="448">
        <v>44</v>
      </c>
      <c r="K31" s="375">
        <f t="shared" si="10"/>
        <v>65</v>
      </c>
      <c r="L31" s="448">
        <v>18</v>
      </c>
      <c r="M31" s="448">
        <v>34</v>
      </c>
      <c r="N31" s="375">
        <f t="shared" si="11"/>
        <v>52</v>
      </c>
      <c r="O31" s="449">
        <f t="shared" si="5"/>
        <v>0.8</v>
      </c>
    </row>
    <row r="32" spans="1:15" ht="12" customHeight="1" x14ac:dyDescent="0.2">
      <c r="A32" s="447" t="s">
        <v>55</v>
      </c>
      <c r="B32" s="448">
        <v>104</v>
      </c>
      <c r="C32" s="448">
        <v>128</v>
      </c>
      <c r="D32" s="375">
        <f t="shared" si="8"/>
        <v>232</v>
      </c>
      <c r="E32" s="448">
        <v>64</v>
      </c>
      <c r="F32" s="448">
        <v>87</v>
      </c>
      <c r="G32" s="375">
        <f t="shared" si="9"/>
        <v>151</v>
      </c>
      <c r="H32" s="449">
        <f t="shared" si="4"/>
        <v>0.65086206896551724</v>
      </c>
      <c r="I32" s="448">
        <v>6</v>
      </c>
      <c r="J32" s="448">
        <v>32</v>
      </c>
      <c r="K32" s="375">
        <f t="shared" si="10"/>
        <v>38</v>
      </c>
      <c r="L32" s="448">
        <v>5</v>
      </c>
      <c r="M32" s="448">
        <v>19</v>
      </c>
      <c r="N32" s="375">
        <f t="shared" si="11"/>
        <v>24</v>
      </c>
      <c r="O32" s="449">
        <f t="shared" si="5"/>
        <v>0.63157894736842102</v>
      </c>
    </row>
    <row r="33" spans="1:15" ht="12" customHeight="1" x14ac:dyDescent="0.2">
      <c r="A33" s="447" t="s">
        <v>56</v>
      </c>
      <c r="B33" s="448">
        <v>73</v>
      </c>
      <c r="C33" s="448">
        <v>99</v>
      </c>
      <c r="D33" s="375">
        <f t="shared" si="8"/>
        <v>172</v>
      </c>
      <c r="E33" s="448">
        <v>44</v>
      </c>
      <c r="F33" s="448">
        <v>38</v>
      </c>
      <c r="G33" s="375">
        <f t="shared" si="9"/>
        <v>82</v>
      </c>
      <c r="H33" s="449">
        <f t="shared" si="4"/>
        <v>0.47674418604651164</v>
      </c>
      <c r="I33" s="448">
        <v>18</v>
      </c>
      <c r="J33" s="448">
        <v>32</v>
      </c>
      <c r="K33" s="375">
        <f t="shared" si="10"/>
        <v>50</v>
      </c>
      <c r="L33" s="448">
        <v>5</v>
      </c>
      <c r="M33" s="448">
        <v>10</v>
      </c>
      <c r="N33" s="375">
        <f t="shared" si="11"/>
        <v>15</v>
      </c>
      <c r="O33" s="449">
        <f t="shared" si="5"/>
        <v>0.3</v>
      </c>
    </row>
    <row r="34" spans="1:15" ht="12" customHeight="1" x14ac:dyDescent="0.2">
      <c r="A34" s="447" t="s">
        <v>57</v>
      </c>
      <c r="B34" s="448">
        <v>184</v>
      </c>
      <c r="C34" s="448">
        <v>112</v>
      </c>
      <c r="D34" s="375">
        <f t="shared" si="8"/>
        <v>296</v>
      </c>
      <c r="E34" s="448">
        <v>71</v>
      </c>
      <c r="F34" s="448">
        <v>52</v>
      </c>
      <c r="G34" s="375">
        <f t="shared" si="9"/>
        <v>123</v>
      </c>
      <c r="H34" s="449">
        <f t="shared" si="4"/>
        <v>0.41554054054054052</v>
      </c>
      <c r="I34" s="448">
        <v>28</v>
      </c>
      <c r="J34" s="448">
        <v>25</v>
      </c>
      <c r="K34" s="375">
        <f t="shared" si="10"/>
        <v>53</v>
      </c>
      <c r="L34" s="448">
        <v>13</v>
      </c>
      <c r="M34" s="448">
        <v>10</v>
      </c>
      <c r="N34" s="375">
        <f t="shared" si="11"/>
        <v>23</v>
      </c>
      <c r="O34" s="449">
        <f t="shared" si="5"/>
        <v>0.43396226415094341</v>
      </c>
    </row>
    <row r="35" spans="1:15" ht="12" customHeight="1" x14ac:dyDescent="0.2">
      <c r="A35" s="447" t="s">
        <v>58</v>
      </c>
      <c r="B35" s="448">
        <v>117</v>
      </c>
      <c r="C35" s="448">
        <v>111</v>
      </c>
      <c r="D35" s="375">
        <f t="shared" si="8"/>
        <v>228</v>
      </c>
      <c r="E35" s="448">
        <v>45</v>
      </c>
      <c r="F35" s="448">
        <v>39</v>
      </c>
      <c r="G35" s="375">
        <f t="shared" si="9"/>
        <v>84</v>
      </c>
      <c r="H35" s="449">
        <f t="shared" si="4"/>
        <v>0.36842105263157893</v>
      </c>
      <c r="I35" s="448">
        <v>14</v>
      </c>
      <c r="J35" s="448">
        <v>19</v>
      </c>
      <c r="K35" s="375">
        <f t="shared" si="10"/>
        <v>33</v>
      </c>
      <c r="L35" s="448">
        <v>8</v>
      </c>
      <c r="M35" s="448">
        <v>10</v>
      </c>
      <c r="N35" s="375">
        <f t="shared" si="11"/>
        <v>18</v>
      </c>
      <c r="O35" s="449">
        <f t="shared" si="5"/>
        <v>0.54545454545454541</v>
      </c>
    </row>
    <row r="36" spans="1:15" ht="12" customHeight="1" x14ac:dyDescent="0.2">
      <c r="A36" s="447" t="s">
        <v>59</v>
      </c>
      <c r="B36" s="448">
        <v>35</v>
      </c>
      <c r="C36" s="448">
        <v>53</v>
      </c>
      <c r="D36" s="375">
        <f t="shared" si="8"/>
        <v>88</v>
      </c>
      <c r="E36" s="448">
        <v>33</v>
      </c>
      <c r="F36" s="448">
        <v>49</v>
      </c>
      <c r="G36" s="375">
        <f t="shared" si="9"/>
        <v>82</v>
      </c>
      <c r="H36" s="449">
        <f t="shared" si="4"/>
        <v>0.93181818181818177</v>
      </c>
      <c r="I36" s="448">
        <v>6</v>
      </c>
      <c r="J36" s="448">
        <v>11</v>
      </c>
      <c r="K36" s="375">
        <f t="shared" si="10"/>
        <v>17</v>
      </c>
      <c r="L36" s="448">
        <v>5</v>
      </c>
      <c r="M36" s="448">
        <v>10</v>
      </c>
      <c r="N36" s="375">
        <f t="shared" si="11"/>
        <v>15</v>
      </c>
      <c r="O36" s="449">
        <f t="shared" si="5"/>
        <v>0.88235294117647056</v>
      </c>
    </row>
    <row r="37" spans="1:15" ht="12" customHeight="1" x14ac:dyDescent="0.2">
      <c r="A37" s="447" t="s">
        <v>60</v>
      </c>
      <c r="B37" s="448">
        <v>11</v>
      </c>
      <c r="C37" s="448">
        <v>11</v>
      </c>
      <c r="D37" s="375">
        <f t="shared" si="8"/>
        <v>22</v>
      </c>
      <c r="E37" s="448">
        <v>6</v>
      </c>
      <c r="F37" s="448">
        <v>8</v>
      </c>
      <c r="G37" s="375">
        <f t="shared" si="9"/>
        <v>14</v>
      </c>
      <c r="H37" s="449">
        <f t="shared" si="4"/>
        <v>0.63636363636363635</v>
      </c>
      <c r="I37" s="448">
        <v>3</v>
      </c>
      <c r="J37" s="448">
        <v>4</v>
      </c>
      <c r="K37" s="375">
        <f t="shared" si="10"/>
        <v>7</v>
      </c>
      <c r="L37" s="448">
        <v>3</v>
      </c>
      <c r="M37" s="448">
        <v>4</v>
      </c>
      <c r="N37" s="375">
        <f t="shared" si="11"/>
        <v>7</v>
      </c>
      <c r="O37" s="449">
        <f t="shared" si="5"/>
        <v>1</v>
      </c>
    </row>
    <row r="38" spans="1:15" ht="12" customHeight="1" x14ac:dyDescent="0.2">
      <c r="A38" s="447" t="s">
        <v>61</v>
      </c>
      <c r="B38" s="448">
        <v>64</v>
      </c>
      <c r="C38" s="448">
        <v>79</v>
      </c>
      <c r="D38" s="375">
        <f t="shared" si="8"/>
        <v>143</v>
      </c>
      <c r="E38" s="448">
        <v>39</v>
      </c>
      <c r="F38" s="448">
        <v>47</v>
      </c>
      <c r="G38" s="375">
        <f t="shared" si="9"/>
        <v>86</v>
      </c>
      <c r="H38" s="449">
        <f t="shared" si="4"/>
        <v>0.60139860139860135</v>
      </c>
      <c r="I38" s="448">
        <v>12</v>
      </c>
      <c r="J38" s="448">
        <v>29</v>
      </c>
      <c r="K38" s="375">
        <f t="shared" si="10"/>
        <v>41</v>
      </c>
      <c r="L38" s="448">
        <v>5</v>
      </c>
      <c r="M38" s="448">
        <v>10</v>
      </c>
      <c r="N38" s="375">
        <f t="shared" si="11"/>
        <v>15</v>
      </c>
      <c r="O38" s="449">
        <f t="shared" si="5"/>
        <v>0.36585365853658536</v>
      </c>
    </row>
    <row r="39" spans="1:15" ht="12" customHeight="1" x14ac:dyDescent="0.2">
      <c r="A39" s="451">
        <v>76</v>
      </c>
      <c r="B39" s="452">
        <v>1</v>
      </c>
      <c r="C39" s="452">
        <v>12</v>
      </c>
      <c r="D39" s="375">
        <f t="shared" si="8"/>
        <v>13</v>
      </c>
      <c r="E39" s="452">
        <v>1</v>
      </c>
      <c r="F39" s="452">
        <v>7</v>
      </c>
      <c r="G39" s="375">
        <f t="shared" si="9"/>
        <v>8</v>
      </c>
      <c r="H39" s="453">
        <f t="shared" si="4"/>
        <v>0.61538461538461542</v>
      </c>
      <c r="I39" s="452">
        <v>1</v>
      </c>
      <c r="J39" s="452">
        <v>1</v>
      </c>
      <c r="K39" s="375">
        <f t="shared" si="10"/>
        <v>2</v>
      </c>
      <c r="L39" s="452">
        <v>1</v>
      </c>
      <c r="M39" s="452">
        <v>1</v>
      </c>
      <c r="N39" s="375">
        <f t="shared" si="11"/>
        <v>2</v>
      </c>
      <c r="O39" s="453">
        <f t="shared" si="5"/>
        <v>1</v>
      </c>
    </row>
    <row r="40" spans="1:15" ht="12" customHeight="1" x14ac:dyDescent="0.2">
      <c r="A40" s="451" t="s">
        <v>62</v>
      </c>
      <c r="B40" s="452">
        <v>2</v>
      </c>
      <c r="C40" s="452">
        <v>5</v>
      </c>
      <c r="D40" s="376">
        <f t="shared" si="8"/>
        <v>7</v>
      </c>
      <c r="E40" s="452"/>
      <c r="F40" s="452">
        <v>2</v>
      </c>
      <c r="G40" s="376">
        <f t="shared" si="9"/>
        <v>2</v>
      </c>
      <c r="H40" s="453">
        <f t="shared" si="4"/>
        <v>0.2857142857142857</v>
      </c>
      <c r="I40" s="452"/>
      <c r="J40" s="452">
        <v>2</v>
      </c>
      <c r="K40" s="376">
        <f t="shared" si="10"/>
        <v>2</v>
      </c>
      <c r="L40" s="452"/>
      <c r="M40" s="452">
        <v>2</v>
      </c>
      <c r="N40" s="376">
        <f t="shared" si="11"/>
        <v>2</v>
      </c>
      <c r="O40" s="453">
        <f t="shared" si="5"/>
        <v>1</v>
      </c>
    </row>
    <row r="41" spans="1:15" ht="12" customHeight="1" x14ac:dyDescent="0.2">
      <c r="A41" s="454" t="s">
        <v>133</v>
      </c>
      <c r="B41" s="377">
        <f t="shared" ref="B41:J41" si="12">SUM(B16:B40)</f>
        <v>2529</v>
      </c>
      <c r="C41" s="377">
        <f t="shared" si="12"/>
        <v>1960</v>
      </c>
      <c r="D41" s="377">
        <f t="shared" si="12"/>
        <v>4489</v>
      </c>
      <c r="E41" s="377">
        <f t="shared" si="12"/>
        <v>1583</v>
      </c>
      <c r="F41" s="377">
        <f t="shared" si="12"/>
        <v>1177</v>
      </c>
      <c r="G41" s="377">
        <f t="shared" si="12"/>
        <v>2760</v>
      </c>
      <c r="H41" s="456">
        <f t="shared" si="4"/>
        <v>0.61483626642904876</v>
      </c>
      <c r="I41" s="377">
        <f>SUM(I16:I40)</f>
        <v>373</v>
      </c>
      <c r="J41" s="377">
        <f t="shared" si="12"/>
        <v>428</v>
      </c>
      <c r="K41" s="377">
        <f t="shared" ref="K41:N41" si="13">SUM(K16:K40)</f>
        <v>801</v>
      </c>
      <c r="L41" s="377">
        <f t="shared" si="13"/>
        <v>258</v>
      </c>
      <c r="M41" s="377">
        <f t="shared" si="13"/>
        <v>281</v>
      </c>
      <c r="N41" s="377">
        <f t="shared" si="13"/>
        <v>539</v>
      </c>
      <c r="O41" s="456">
        <f t="shared" si="5"/>
        <v>0.67290886392009985</v>
      </c>
    </row>
    <row r="42" spans="1:15" ht="12" customHeight="1" x14ac:dyDescent="0.2">
      <c r="A42" s="444" t="s">
        <v>64</v>
      </c>
      <c r="B42" s="445">
        <v>67</v>
      </c>
      <c r="C42" s="445">
        <v>227</v>
      </c>
      <c r="D42" s="374">
        <f t="shared" ref="D42:D64" si="14">SUM(B42:C42)</f>
        <v>294</v>
      </c>
      <c r="E42" s="445">
        <v>59</v>
      </c>
      <c r="F42" s="445">
        <v>218</v>
      </c>
      <c r="G42" s="374">
        <f t="shared" ref="G42:G64" si="15">SUM(E42:F42)</f>
        <v>277</v>
      </c>
      <c r="H42" s="446">
        <f t="shared" si="4"/>
        <v>0.94217687074829937</v>
      </c>
      <c r="I42" s="445">
        <v>13</v>
      </c>
      <c r="J42" s="445">
        <v>87</v>
      </c>
      <c r="K42" s="374">
        <f t="shared" ref="K42:K64" si="16">SUM(I42:J42)</f>
        <v>100</v>
      </c>
      <c r="L42" s="445">
        <v>13</v>
      </c>
      <c r="M42" s="445">
        <v>82</v>
      </c>
      <c r="N42" s="374">
        <f t="shared" ref="N42:N64" si="17">SUM(L42:M42)</f>
        <v>95</v>
      </c>
      <c r="O42" s="446">
        <f t="shared" si="5"/>
        <v>0.95</v>
      </c>
    </row>
    <row r="43" spans="1:15" ht="12" customHeight="1" x14ac:dyDescent="0.2">
      <c r="A43" s="447" t="s">
        <v>65</v>
      </c>
      <c r="B43" s="448">
        <v>121</v>
      </c>
      <c r="C43" s="448">
        <v>240</v>
      </c>
      <c r="D43" s="375">
        <f t="shared" si="14"/>
        <v>361</v>
      </c>
      <c r="E43" s="448">
        <v>94</v>
      </c>
      <c r="F43" s="448">
        <v>190</v>
      </c>
      <c r="G43" s="375">
        <f t="shared" si="15"/>
        <v>284</v>
      </c>
      <c r="H43" s="449">
        <f t="shared" si="4"/>
        <v>0.78670360110803328</v>
      </c>
      <c r="I43" s="448">
        <v>20</v>
      </c>
      <c r="J43" s="448">
        <v>100</v>
      </c>
      <c r="K43" s="375">
        <f t="shared" si="16"/>
        <v>120</v>
      </c>
      <c r="L43" s="448">
        <v>17</v>
      </c>
      <c r="M43" s="448">
        <v>81</v>
      </c>
      <c r="N43" s="375">
        <f t="shared" si="17"/>
        <v>98</v>
      </c>
      <c r="O43" s="449">
        <f t="shared" si="5"/>
        <v>0.81666666666666665</v>
      </c>
    </row>
    <row r="44" spans="1:15" ht="12" customHeight="1" x14ac:dyDescent="0.2">
      <c r="A44" s="447" t="s">
        <v>66</v>
      </c>
      <c r="B44" s="448">
        <v>156</v>
      </c>
      <c r="C44" s="448">
        <v>438</v>
      </c>
      <c r="D44" s="375">
        <f t="shared" si="14"/>
        <v>594</v>
      </c>
      <c r="E44" s="448">
        <v>97</v>
      </c>
      <c r="F44" s="448">
        <v>313</v>
      </c>
      <c r="G44" s="375">
        <f t="shared" si="15"/>
        <v>410</v>
      </c>
      <c r="H44" s="449">
        <f t="shared" si="4"/>
        <v>0.6902356902356902</v>
      </c>
      <c r="I44" s="448">
        <v>37</v>
      </c>
      <c r="J44" s="448">
        <v>141</v>
      </c>
      <c r="K44" s="375">
        <f t="shared" si="16"/>
        <v>178</v>
      </c>
      <c r="L44" s="448">
        <v>31</v>
      </c>
      <c r="M44" s="448">
        <v>96</v>
      </c>
      <c r="N44" s="375">
        <f t="shared" si="17"/>
        <v>127</v>
      </c>
      <c r="O44" s="449">
        <f t="shared" si="5"/>
        <v>0.7134831460674157</v>
      </c>
    </row>
    <row r="45" spans="1:15" ht="12" customHeight="1" x14ac:dyDescent="0.2">
      <c r="A45" s="447" t="s">
        <v>67</v>
      </c>
      <c r="B45" s="448">
        <v>92</v>
      </c>
      <c r="C45" s="448">
        <v>247</v>
      </c>
      <c r="D45" s="375">
        <f t="shared" si="14"/>
        <v>339</v>
      </c>
      <c r="E45" s="448">
        <v>83</v>
      </c>
      <c r="F45" s="448">
        <v>221</v>
      </c>
      <c r="G45" s="375">
        <f t="shared" si="15"/>
        <v>304</v>
      </c>
      <c r="H45" s="449">
        <f t="shared" si="4"/>
        <v>0.89675516224188789</v>
      </c>
      <c r="I45" s="448">
        <v>22</v>
      </c>
      <c r="J45" s="448">
        <v>70</v>
      </c>
      <c r="K45" s="375">
        <f t="shared" si="16"/>
        <v>92</v>
      </c>
      <c r="L45" s="448">
        <v>20</v>
      </c>
      <c r="M45" s="448">
        <v>61</v>
      </c>
      <c r="N45" s="375">
        <f t="shared" si="17"/>
        <v>81</v>
      </c>
      <c r="O45" s="449">
        <f t="shared" si="5"/>
        <v>0.88043478260869568</v>
      </c>
    </row>
    <row r="46" spans="1:15" ht="12" customHeight="1" x14ac:dyDescent="0.2">
      <c r="A46" s="447" t="s">
        <v>68</v>
      </c>
      <c r="B46" s="448">
        <v>28</v>
      </c>
      <c r="C46" s="448">
        <v>86</v>
      </c>
      <c r="D46" s="375">
        <f t="shared" si="14"/>
        <v>114</v>
      </c>
      <c r="E46" s="448">
        <v>24</v>
      </c>
      <c r="F46" s="448">
        <v>71</v>
      </c>
      <c r="G46" s="375">
        <f t="shared" si="15"/>
        <v>95</v>
      </c>
      <c r="H46" s="449">
        <f t="shared" si="4"/>
        <v>0.83333333333333337</v>
      </c>
      <c r="I46" s="448">
        <v>12</v>
      </c>
      <c r="J46" s="448">
        <v>41</v>
      </c>
      <c r="K46" s="375">
        <f t="shared" si="16"/>
        <v>53</v>
      </c>
      <c r="L46" s="448">
        <v>7</v>
      </c>
      <c r="M46" s="448">
        <v>32</v>
      </c>
      <c r="N46" s="375">
        <f t="shared" si="17"/>
        <v>39</v>
      </c>
      <c r="O46" s="449">
        <f t="shared" si="5"/>
        <v>0.73584905660377353</v>
      </c>
    </row>
    <row r="47" spans="1:15" ht="12" customHeight="1" x14ac:dyDescent="0.2">
      <c r="A47" s="447" t="s">
        <v>69</v>
      </c>
      <c r="B47" s="448">
        <v>48</v>
      </c>
      <c r="C47" s="448">
        <v>132</v>
      </c>
      <c r="D47" s="375">
        <f t="shared" si="14"/>
        <v>180</v>
      </c>
      <c r="E47" s="448">
        <v>44</v>
      </c>
      <c r="F47" s="448">
        <v>113</v>
      </c>
      <c r="G47" s="375">
        <f t="shared" si="15"/>
        <v>157</v>
      </c>
      <c r="H47" s="449">
        <f t="shared" si="4"/>
        <v>0.87222222222222223</v>
      </c>
      <c r="I47" s="448">
        <v>7</v>
      </c>
      <c r="J47" s="448">
        <v>42</v>
      </c>
      <c r="K47" s="375">
        <f t="shared" si="16"/>
        <v>49</v>
      </c>
      <c r="L47" s="448">
        <v>7</v>
      </c>
      <c r="M47" s="448">
        <v>35</v>
      </c>
      <c r="N47" s="375">
        <f t="shared" si="17"/>
        <v>42</v>
      </c>
      <c r="O47" s="449">
        <f t="shared" si="5"/>
        <v>0.8571428571428571</v>
      </c>
    </row>
    <row r="48" spans="1:15" ht="12" customHeight="1" x14ac:dyDescent="0.2">
      <c r="A48" s="447" t="s">
        <v>70</v>
      </c>
      <c r="B48" s="448">
        <v>121</v>
      </c>
      <c r="C48" s="448">
        <v>150</v>
      </c>
      <c r="D48" s="375">
        <f t="shared" si="14"/>
        <v>271</v>
      </c>
      <c r="E48" s="448">
        <v>104</v>
      </c>
      <c r="F48" s="448">
        <v>143</v>
      </c>
      <c r="G48" s="375">
        <f t="shared" si="15"/>
        <v>247</v>
      </c>
      <c r="H48" s="449">
        <f t="shared" si="4"/>
        <v>0.91143911439114389</v>
      </c>
      <c r="I48" s="448">
        <v>34</v>
      </c>
      <c r="J48" s="448">
        <v>43</v>
      </c>
      <c r="K48" s="375">
        <f t="shared" si="16"/>
        <v>77</v>
      </c>
      <c r="L48" s="448">
        <v>28</v>
      </c>
      <c r="M48" s="448">
        <v>34</v>
      </c>
      <c r="N48" s="375">
        <f t="shared" si="17"/>
        <v>62</v>
      </c>
      <c r="O48" s="449">
        <f t="shared" si="5"/>
        <v>0.80519480519480524</v>
      </c>
    </row>
    <row r="49" spans="1:15" ht="12" customHeight="1" x14ac:dyDescent="0.2">
      <c r="A49" s="447" t="s">
        <v>71</v>
      </c>
      <c r="B49" s="448">
        <v>93</v>
      </c>
      <c r="C49" s="448">
        <v>107</v>
      </c>
      <c r="D49" s="375">
        <f t="shared" si="14"/>
        <v>200</v>
      </c>
      <c r="E49" s="448">
        <v>86</v>
      </c>
      <c r="F49" s="448">
        <v>99</v>
      </c>
      <c r="G49" s="375">
        <f t="shared" si="15"/>
        <v>185</v>
      </c>
      <c r="H49" s="449">
        <f t="shared" si="4"/>
        <v>0.92500000000000004</v>
      </c>
      <c r="I49" s="448">
        <v>18</v>
      </c>
      <c r="J49" s="448">
        <v>34</v>
      </c>
      <c r="K49" s="375">
        <f t="shared" si="16"/>
        <v>52</v>
      </c>
      <c r="L49" s="448">
        <v>14</v>
      </c>
      <c r="M49" s="448">
        <v>32</v>
      </c>
      <c r="N49" s="375">
        <f t="shared" si="17"/>
        <v>46</v>
      </c>
      <c r="O49" s="449">
        <f t="shared" si="5"/>
        <v>0.88461538461538458</v>
      </c>
    </row>
    <row r="50" spans="1:15" ht="12" customHeight="1" x14ac:dyDescent="0.2">
      <c r="A50" s="447" t="s">
        <v>72</v>
      </c>
      <c r="B50" s="448">
        <v>102</v>
      </c>
      <c r="C50" s="448">
        <v>156</v>
      </c>
      <c r="D50" s="375">
        <f t="shared" si="14"/>
        <v>258</v>
      </c>
      <c r="E50" s="448">
        <v>78</v>
      </c>
      <c r="F50" s="448">
        <v>117</v>
      </c>
      <c r="G50" s="375">
        <f t="shared" si="15"/>
        <v>195</v>
      </c>
      <c r="H50" s="449">
        <f t="shared" si="4"/>
        <v>0.7558139534883721</v>
      </c>
      <c r="I50" s="448">
        <v>36</v>
      </c>
      <c r="J50" s="448">
        <v>38</v>
      </c>
      <c r="K50" s="375">
        <f t="shared" si="16"/>
        <v>74</v>
      </c>
      <c r="L50" s="448">
        <v>26</v>
      </c>
      <c r="M50" s="448">
        <v>31</v>
      </c>
      <c r="N50" s="375">
        <f t="shared" si="17"/>
        <v>57</v>
      </c>
      <c r="O50" s="449">
        <f t="shared" si="5"/>
        <v>0.77027027027027029</v>
      </c>
    </row>
    <row r="51" spans="1:15" ht="12" customHeight="1" x14ac:dyDescent="0.2">
      <c r="A51" s="447" t="s">
        <v>73</v>
      </c>
      <c r="B51" s="448">
        <v>24</v>
      </c>
      <c r="C51" s="448">
        <v>49</v>
      </c>
      <c r="D51" s="375">
        <f t="shared" si="14"/>
        <v>73</v>
      </c>
      <c r="E51" s="448">
        <v>24</v>
      </c>
      <c r="F51" s="448">
        <v>43</v>
      </c>
      <c r="G51" s="375">
        <f t="shared" si="15"/>
        <v>67</v>
      </c>
      <c r="H51" s="449">
        <f t="shared" si="4"/>
        <v>0.9178082191780822</v>
      </c>
      <c r="I51" s="448">
        <v>3</v>
      </c>
      <c r="J51" s="448">
        <v>15</v>
      </c>
      <c r="K51" s="375">
        <f t="shared" si="16"/>
        <v>18</v>
      </c>
      <c r="L51" s="448">
        <v>2</v>
      </c>
      <c r="M51" s="448">
        <v>14</v>
      </c>
      <c r="N51" s="375">
        <f t="shared" si="17"/>
        <v>16</v>
      </c>
      <c r="O51" s="449">
        <f t="shared" si="5"/>
        <v>0.88888888888888884</v>
      </c>
    </row>
    <row r="52" spans="1:15" ht="12" customHeight="1" x14ac:dyDescent="0.2">
      <c r="A52" s="447" t="s">
        <v>74</v>
      </c>
      <c r="B52" s="448">
        <v>65</v>
      </c>
      <c r="C52" s="448">
        <v>76</v>
      </c>
      <c r="D52" s="375">
        <f t="shared" si="14"/>
        <v>141</v>
      </c>
      <c r="E52" s="448">
        <v>60</v>
      </c>
      <c r="F52" s="448">
        <v>70</v>
      </c>
      <c r="G52" s="375">
        <f t="shared" si="15"/>
        <v>130</v>
      </c>
      <c r="H52" s="449">
        <f t="shared" si="4"/>
        <v>0.92198581560283688</v>
      </c>
      <c r="I52" s="448">
        <v>15</v>
      </c>
      <c r="J52" s="448">
        <v>38</v>
      </c>
      <c r="K52" s="375">
        <f t="shared" si="16"/>
        <v>53</v>
      </c>
      <c r="L52" s="448">
        <v>15</v>
      </c>
      <c r="M52" s="448">
        <v>36</v>
      </c>
      <c r="N52" s="375">
        <f t="shared" si="17"/>
        <v>51</v>
      </c>
      <c r="O52" s="449">
        <f t="shared" si="5"/>
        <v>0.96226415094339623</v>
      </c>
    </row>
    <row r="53" spans="1:15" ht="12" customHeight="1" x14ac:dyDescent="0.2">
      <c r="A53" s="447" t="s">
        <v>75</v>
      </c>
      <c r="B53" s="448">
        <v>78</v>
      </c>
      <c r="C53" s="448">
        <v>90</v>
      </c>
      <c r="D53" s="375">
        <f t="shared" si="14"/>
        <v>168</v>
      </c>
      <c r="E53" s="448">
        <v>73</v>
      </c>
      <c r="F53" s="448">
        <v>76</v>
      </c>
      <c r="G53" s="375">
        <f t="shared" si="15"/>
        <v>149</v>
      </c>
      <c r="H53" s="449">
        <f t="shared" si="4"/>
        <v>0.88690476190476186</v>
      </c>
      <c r="I53" s="448">
        <v>17</v>
      </c>
      <c r="J53" s="448">
        <v>33</v>
      </c>
      <c r="K53" s="375">
        <f t="shared" si="16"/>
        <v>50</v>
      </c>
      <c r="L53" s="448">
        <v>12</v>
      </c>
      <c r="M53" s="448">
        <v>28</v>
      </c>
      <c r="N53" s="375">
        <f t="shared" si="17"/>
        <v>40</v>
      </c>
      <c r="O53" s="449">
        <f t="shared" si="5"/>
        <v>0.8</v>
      </c>
    </row>
    <row r="54" spans="1:15" ht="12" customHeight="1" x14ac:dyDescent="0.2">
      <c r="A54" s="447" t="s">
        <v>76</v>
      </c>
      <c r="B54" s="448">
        <v>27</v>
      </c>
      <c r="C54" s="448">
        <v>51</v>
      </c>
      <c r="D54" s="375">
        <f t="shared" si="14"/>
        <v>78</v>
      </c>
      <c r="E54" s="448">
        <v>23</v>
      </c>
      <c r="F54" s="448">
        <v>48</v>
      </c>
      <c r="G54" s="375">
        <f t="shared" si="15"/>
        <v>71</v>
      </c>
      <c r="H54" s="449">
        <f t="shared" si="4"/>
        <v>0.91025641025641024</v>
      </c>
      <c r="I54" s="448">
        <v>1</v>
      </c>
      <c r="J54" s="448">
        <v>15</v>
      </c>
      <c r="K54" s="375">
        <f t="shared" si="16"/>
        <v>16</v>
      </c>
      <c r="L54" s="448">
        <v>1</v>
      </c>
      <c r="M54" s="448">
        <v>13</v>
      </c>
      <c r="N54" s="375">
        <f t="shared" si="17"/>
        <v>14</v>
      </c>
      <c r="O54" s="449">
        <f t="shared" si="5"/>
        <v>0.875</v>
      </c>
    </row>
    <row r="55" spans="1:15" ht="12" customHeight="1" x14ac:dyDescent="0.2">
      <c r="A55" s="447" t="s">
        <v>77</v>
      </c>
      <c r="B55" s="448">
        <v>107</v>
      </c>
      <c r="C55" s="448">
        <v>304</v>
      </c>
      <c r="D55" s="375">
        <f t="shared" si="14"/>
        <v>411</v>
      </c>
      <c r="E55" s="448">
        <v>80</v>
      </c>
      <c r="F55" s="448">
        <v>235</v>
      </c>
      <c r="G55" s="375">
        <f t="shared" si="15"/>
        <v>315</v>
      </c>
      <c r="H55" s="449">
        <f t="shared" si="4"/>
        <v>0.76642335766423353</v>
      </c>
      <c r="I55" s="448">
        <v>16</v>
      </c>
      <c r="J55" s="448">
        <v>126</v>
      </c>
      <c r="K55" s="375">
        <f t="shared" si="16"/>
        <v>142</v>
      </c>
      <c r="L55" s="448">
        <v>12</v>
      </c>
      <c r="M55" s="448">
        <v>103</v>
      </c>
      <c r="N55" s="375">
        <f t="shared" si="17"/>
        <v>115</v>
      </c>
      <c r="O55" s="449">
        <f t="shared" si="5"/>
        <v>0.8098591549295775</v>
      </c>
    </row>
    <row r="56" spans="1:15" ht="12" customHeight="1" x14ac:dyDescent="0.2">
      <c r="A56" s="447" t="s">
        <v>78</v>
      </c>
      <c r="B56" s="448">
        <v>94</v>
      </c>
      <c r="C56" s="448">
        <v>243</v>
      </c>
      <c r="D56" s="375">
        <f t="shared" si="14"/>
        <v>337</v>
      </c>
      <c r="E56" s="448">
        <v>47</v>
      </c>
      <c r="F56" s="448">
        <v>135</v>
      </c>
      <c r="G56" s="375">
        <f t="shared" si="15"/>
        <v>182</v>
      </c>
      <c r="H56" s="449">
        <f t="shared" si="4"/>
        <v>0.5400593471810089</v>
      </c>
      <c r="I56" s="448">
        <v>13</v>
      </c>
      <c r="J56" s="448">
        <v>87</v>
      </c>
      <c r="K56" s="375">
        <f t="shared" si="16"/>
        <v>100</v>
      </c>
      <c r="L56" s="448">
        <v>9</v>
      </c>
      <c r="M56" s="448">
        <v>61</v>
      </c>
      <c r="N56" s="375">
        <f t="shared" si="17"/>
        <v>70</v>
      </c>
      <c r="O56" s="449">
        <f t="shared" si="5"/>
        <v>0.7</v>
      </c>
    </row>
    <row r="57" spans="1:15" ht="12" customHeight="1" x14ac:dyDescent="0.2">
      <c r="A57" s="447" t="s">
        <v>79</v>
      </c>
      <c r="B57" s="448">
        <v>65</v>
      </c>
      <c r="C57" s="448">
        <v>130</v>
      </c>
      <c r="D57" s="375">
        <f t="shared" si="14"/>
        <v>195</v>
      </c>
      <c r="E57" s="448">
        <v>52</v>
      </c>
      <c r="F57" s="448">
        <v>101</v>
      </c>
      <c r="G57" s="375">
        <f t="shared" si="15"/>
        <v>153</v>
      </c>
      <c r="H57" s="449">
        <f t="shared" si="4"/>
        <v>0.7846153846153846</v>
      </c>
      <c r="I57" s="448">
        <v>23</v>
      </c>
      <c r="J57" s="448">
        <v>51</v>
      </c>
      <c r="K57" s="375">
        <f t="shared" si="16"/>
        <v>74</v>
      </c>
      <c r="L57" s="448">
        <v>17</v>
      </c>
      <c r="M57" s="448">
        <v>31</v>
      </c>
      <c r="N57" s="375">
        <f t="shared" si="17"/>
        <v>48</v>
      </c>
      <c r="O57" s="449">
        <f t="shared" si="5"/>
        <v>0.64864864864864868</v>
      </c>
    </row>
    <row r="58" spans="1:15" ht="12" customHeight="1" x14ac:dyDescent="0.2">
      <c r="A58" s="447" t="s">
        <v>80</v>
      </c>
      <c r="B58" s="448">
        <v>53</v>
      </c>
      <c r="C58" s="448">
        <v>203</v>
      </c>
      <c r="D58" s="375">
        <f t="shared" si="14"/>
        <v>256</v>
      </c>
      <c r="E58" s="448">
        <v>34</v>
      </c>
      <c r="F58" s="448">
        <v>145</v>
      </c>
      <c r="G58" s="375">
        <f t="shared" si="15"/>
        <v>179</v>
      </c>
      <c r="H58" s="449">
        <f t="shared" si="4"/>
        <v>0.69921875</v>
      </c>
      <c r="I58" s="448">
        <v>12</v>
      </c>
      <c r="J58" s="448">
        <v>68</v>
      </c>
      <c r="K58" s="375">
        <f t="shared" si="16"/>
        <v>80</v>
      </c>
      <c r="L58" s="448">
        <v>8</v>
      </c>
      <c r="M58" s="448">
        <v>57</v>
      </c>
      <c r="N58" s="375">
        <f t="shared" si="17"/>
        <v>65</v>
      </c>
      <c r="O58" s="449">
        <f t="shared" si="5"/>
        <v>0.8125</v>
      </c>
    </row>
    <row r="59" spans="1:15" ht="12" customHeight="1" x14ac:dyDescent="0.2">
      <c r="A59" s="447" t="s">
        <v>81</v>
      </c>
      <c r="B59" s="448">
        <v>255</v>
      </c>
      <c r="C59" s="448">
        <v>188</v>
      </c>
      <c r="D59" s="375">
        <f t="shared" si="14"/>
        <v>443</v>
      </c>
      <c r="E59" s="448">
        <v>203</v>
      </c>
      <c r="F59" s="448">
        <v>152</v>
      </c>
      <c r="G59" s="375">
        <f t="shared" si="15"/>
        <v>355</v>
      </c>
      <c r="H59" s="449">
        <f t="shared" si="4"/>
        <v>0.80135440180586903</v>
      </c>
      <c r="I59" s="448">
        <v>36</v>
      </c>
      <c r="J59" s="448">
        <v>43</v>
      </c>
      <c r="K59" s="375">
        <f t="shared" si="16"/>
        <v>79</v>
      </c>
      <c r="L59" s="448">
        <v>20</v>
      </c>
      <c r="M59" s="448">
        <v>35</v>
      </c>
      <c r="N59" s="375">
        <f t="shared" si="17"/>
        <v>55</v>
      </c>
      <c r="O59" s="449">
        <f t="shared" si="5"/>
        <v>0.69620253164556967</v>
      </c>
    </row>
    <row r="60" spans="1:15" ht="12" customHeight="1" x14ac:dyDescent="0.2">
      <c r="A60" s="447" t="s">
        <v>82</v>
      </c>
      <c r="B60" s="448">
        <v>358</v>
      </c>
      <c r="C60" s="448">
        <v>260</v>
      </c>
      <c r="D60" s="375">
        <f t="shared" si="14"/>
        <v>618</v>
      </c>
      <c r="E60" s="448">
        <v>253</v>
      </c>
      <c r="F60" s="448">
        <v>190</v>
      </c>
      <c r="G60" s="375">
        <f t="shared" si="15"/>
        <v>443</v>
      </c>
      <c r="H60" s="449">
        <f t="shared" si="4"/>
        <v>0.71682847896440127</v>
      </c>
      <c r="I60" s="448">
        <v>58</v>
      </c>
      <c r="J60" s="448">
        <v>65</v>
      </c>
      <c r="K60" s="375">
        <f t="shared" si="16"/>
        <v>123</v>
      </c>
      <c r="L60" s="448">
        <v>46</v>
      </c>
      <c r="M60" s="448">
        <v>55</v>
      </c>
      <c r="N60" s="375">
        <f t="shared" si="17"/>
        <v>101</v>
      </c>
      <c r="O60" s="449">
        <f t="shared" si="5"/>
        <v>0.82113821138211385</v>
      </c>
    </row>
    <row r="61" spans="1:15" ht="12" customHeight="1" x14ac:dyDescent="0.2">
      <c r="A61" s="447" t="s">
        <v>83</v>
      </c>
      <c r="B61" s="448">
        <v>140</v>
      </c>
      <c r="C61" s="448">
        <v>115</v>
      </c>
      <c r="D61" s="375">
        <f t="shared" si="14"/>
        <v>255</v>
      </c>
      <c r="E61" s="448">
        <v>111</v>
      </c>
      <c r="F61" s="448">
        <v>97</v>
      </c>
      <c r="G61" s="375">
        <f t="shared" si="15"/>
        <v>208</v>
      </c>
      <c r="H61" s="449">
        <f t="shared" si="4"/>
        <v>0.81568627450980391</v>
      </c>
      <c r="I61" s="448">
        <v>29</v>
      </c>
      <c r="J61" s="448">
        <v>35</v>
      </c>
      <c r="K61" s="375">
        <f t="shared" si="16"/>
        <v>64</v>
      </c>
      <c r="L61" s="448">
        <v>22</v>
      </c>
      <c r="M61" s="448">
        <v>30</v>
      </c>
      <c r="N61" s="375">
        <f t="shared" si="17"/>
        <v>52</v>
      </c>
      <c r="O61" s="449">
        <f t="shared" si="5"/>
        <v>0.8125</v>
      </c>
    </row>
    <row r="62" spans="1:15" ht="12" customHeight="1" x14ac:dyDescent="0.2">
      <c r="A62" s="447" t="s">
        <v>84</v>
      </c>
      <c r="B62" s="448">
        <v>168</v>
      </c>
      <c r="C62" s="448">
        <v>153</v>
      </c>
      <c r="D62" s="375">
        <f t="shared" si="14"/>
        <v>321</v>
      </c>
      <c r="E62" s="448">
        <v>99</v>
      </c>
      <c r="F62" s="448">
        <v>120</v>
      </c>
      <c r="G62" s="375">
        <f t="shared" si="15"/>
        <v>219</v>
      </c>
      <c r="H62" s="449">
        <f t="shared" si="4"/>
        <v>0.68224299065420557</v>
      </c>
      <c r="I62" s="448">
        <v>13</v>
      </c>
      <c r="J62" s="448">
        <v>30</v>
      </c>
      <c r="K62" s="375">
        <f t="shared" si="16"/>
        <v>43</v>
      </c>
      <c r="L62" s="448">
        <v>11</v>
      </c>
      <c r="M62" s="448">
        <v>26</v>
      </c>
      <c r="N62" s="375">
        <f t="shared" si="17"/>
        <v>37</v>
      </c>
      <c r="O62" s="449">
        <f t="shared" si="5"/>
        <v>0.86046511627906974</v>
      </c>
    </row>
    <row r="63" spans="1:15" ht="12" customHeight="1" x14ac:dyDescent="0.2">
      <c r="A63" s="447" t="s">
        <v>85</v>
      </c>
      <c r="B63" s="448">
        <v>160</v>
      </c>
      <c r="C63" s="448">
        <v>122</v>
      </c>
      <c r="D63" s="375">
        <f t="shared" si="14"/>
        <v>282</v>
      </c>
      <c r="E63" s="448">
        <v>144</v>
      </c>
      <c r="F63" s="448">
        <v>114</v>
      </c>
      <c r="G63" s="375">
        <f t="shared" si="15"/>
        <v>258</v>
      </c>
      <c r="H63" s="449">
        <f t="shared" si="4"/>
        <v>0.91489361702127658</v>
      </c>
      <c r="I63" s="448">
        <v>16</v>
      </c>
      <c r="J63" s="448">
        <v>25</v>
      </c>
      <c r="K63" s="375">
        <f t="shared" si="16"/>
        <v>41</v>
      </c>
      <c r="L63" s="448">
        <v>13</v>
      </c>
      <c r="M63" s="448">
        <v>19</v>
      </c>
      <c r="N63" s="375">
        <f t="shared" si="17"/>
        <v>32</v>
      </c>
      <c r="O63" s="449">
        <f t="shared" si="5"/>
        <v>0.78048780487804881</v>
      </c>
    </row>
    <row r="64" spans="1:15" ht="12" customHeight="1" x14ac:dyDescent="0.2">
      <c r="A64" s="451" t="s">
        <v>86</v>
      </c>
      <c r="B64" s="452">
        <v>136</v>
      </c>
      <c r="C64" s="452">
        <v>99</v>
      </c>
      <c r="D64" s="376">
        <f t="shared" si="14"/>
        <v>235</v>
      </c>
      <c r="E64" s="452">
        <v>107</v>
      </c>
      <c r="F64" s="452">
        <v>75</v>
      </c>
      <c r="G64" s="376">
        <f t="shared" si="15"/>
        <v>182</v>
      </c>
      <c r="H64" s="453">
        <f t="shared" si="4"/>
        <v>0.77446808510638299</v>
      </c>
      <c r="I64" s="452">
        <v>24</v>
      </c>
      <c r="J64" s="452">
        <v>26</v>
      </c>
      <c r="K64" s="376">
        <f t="shared" si="16"/>
        <v>50</v>
      </c>
      <c r="L64" s="452">
        <v>17</v>
      </c>
      <c r="M64" s="452">
        <v>17</v>
      </c>
      <c r="N64" s="376">
        <f t="shared" si="17"/>
        <v>34</v>
      </c>
      <c r="O64" s="453">
        <f t="shared" si="5"/>
        <v>0.68</v>
      </c>
    </row>
    <row r="65" spans="1:15" ht="12" customHeight="1" x14ac:dyDescent="0.2">
      <c r="A65" s="454" t="s">
        <v>87</v>
      </c>
      <c r="B65" s="377">
        <f t="shared" ref="B65:G65" si="18">SUM(B42:B64)</f>
        <v>2558</v>
      </c>
      <c r="C65" s="377">
        <f t="shared" si="18"/>
        <v>3866</v>
      </c>
      <c r="D65" s="377">
        <f t="shared" si="18"/>
        <v>6424</v>
      </c>
      <c r="E65" s="377">
        <f t="shared" si="18"/>
        <v>1979</v>
      </c>
      <c r="F65" s="377">
        <f t="shared" si="18"/>
        <v>3086</v>
      </c>
      <c r="G65" s="377">
        <f t="shared" si="18"/>
        <v>5065</v>
      </c>
      <c r="H65" s="456">
        <f t="shared" si="4"/>
        <v>0.78844956413449563</v>
      </c>
      <c r="I65" s="377">
        <f t="shared" ref="I65:N65" si="19">SUM(I42:I64)</f>
        <v>475</v>
      </c>
      <c r="J65" s="377">
        <f t="shared" si="19"/>
        <v>1253</v>
      </c>
      <c r="K65" s="377">
        <f t="shared" si="19"/>
        <v>1728</v>
      </c>
      <c r="L65" s="377">
        <f t="shared" si="19"/>
        <v>368</v>
      </c>
      <c r="M65" s="377">
        <f t="shared" si="19"/>
        <v>1009</v>
      </c>
      <c r="N65" s="377">
        <f t="shared" si="19"/>
        <v>1377</v>
      </c>
      <c r="O65" s="456">
        <f t="shared" si="5"/>
        <v>0.796875</v>
      </c>
    </row>
    <row r="66" spans="1:15" ht="12" customHeight="1" x14ac:dyDescent="0.2">
      <c r="A66" s="444">
        <v>85</v>
      </c>
      <c r="B66" s="445">
        <v>46</v>
      </c>
      <c r="C66" s="445">
        <v>37</v>
      </c>
      <c r="D66" s="374">
        <f>SUM(B66:C66)</f>
        <v>83</v>
      </c>
      <c r="E66" s="445">
        <v>40</v>
      </c>
      <c r="F66" s="445">
        <v>25</v>
      </c>
      <c r="G66" s="374">
        <f>SUM(E66:F66)</f>
        <v>65</v>
      </c>
      <c r="H66" s="446">
        <f t="shared" si="4"/>
        <v>0.7831325301204819</v>
      </c>
      <c r="I66" s="445">
        <v>8</v>
      </c>
      <c r="J66" s="445">
        <v>9</v>
      </c>
      <c r="K66" s="374">
        <f>SUM(I66:J66)</f>
        <v>17</v>
      </c>
      <c r="L66" s="445">
        <v>5</v>
      </c>
      <c r="M66" s="445">
        <v>6</v>
      </c>
      <c r="N66" s="374">
        <f>SUM(L66:M66)</f>
        <v>11</v>
      </c>
      <c r="O66" s="446">
        <f t="shared" si="5"/>
        <v>0.6470588235294118</v>
      </c>
    </row>
    <row r="67" spans="1:15" ht="12" customHeight="1" x14ac:dyDescent="0.2">
      <c r="A67" s="447">
        <v>86</v>
      </c>
      <c r="B67" s="448">
        <v>74</v>
      </c>
      <c r="C67" s="448">
        <v>48</v>
      </c>
      <c r="D67" s="375">
        <f>SUM(B67:C67)</f>
        <v>122</v>
      </c>
      <c r="E67" s="448">
        <v>56</v>
      </c>
      <c r="F67" s="448">
        <v>33</v>
      </c>
      <c r="G67" s="375">
        <f>SUM(E67:F67)</f>
        <v>89</v>
      </c>
      <c r="H67" s="449">
        <f t="shared" si="4"/>
        <v>0.72950819672131151</v>
      </c>
      <c r="I67" s="448">
        <v>5</v>
      </c>
      <c r="J67" s="448">
        <v>5</v>
      </c>
      <c r="K67" s="375">
        <f>SUM(I67:J67)</f>
        <v>10</v>
      </c>
      <c r="L67" s="448">
        <v>4</v>
      </c>
      <c r="M67" s="448">
        <v>5</v>
      </c>
      <c r="N67" s="375">
        <f>SUM(L67:M67)</f>
        <v>9</v>
      </c>
      <c r="O67" s="449">
        <f t="shared" si="5"/>
        <v>0.9</v>
      </c>
    </row>
    <row r="68" spans="1:15" ht="12" customHeight="1" x14ac:dyDescent="0.2">
      <c r="A68" s="451">
        <v>87</v>
      </c>
      <c r="B68" s="452">
        <v>132</v>
      </c>
      <c r="C68" s="452">
        <v>79</v>
      </c>
      <c r="D68" s="376">
        <f>SUM(B68:C68)</f>
        <v>211</v>
      </c>
      <c r="E68" s="452">
        <v>97</v>
      </c>
      <c r="F68" s="452">
        <v>54</v>
      </c>
      <c r="G68" s="376">
        <f>SUM(E68:F68)</f>
        <v>151</v>
      </c>
      <c r="H68" s="453">
        <f t="shared" si="4"/>
        <v>0.71563981042654023</v>
      </c>
      <c r="I68" s="452">
        <v>6</v>
      </c>
      <c r="J68" s="452">
        <v>7</v>
      </c>
      <c r="K68" s="376">
        <f>SUM(I68:J68)</f>
        <v>13</v>
      </c>
      <c r="L68" s="452">
        <v>2</v>
      </c>
      <c r="M68" s="452">
        <v>4</v>
      </c>
      <c r="N68" s="376">
        <f>SUM(L68:M68)</f>
        <v>6</v>
      </c>
      <c r="O68" s="453">
        <f t="shared" si="5"/>
        <v>0.46153846153846156</v>
      </c>
    </row>
    <row r="69" spans="1:15" ht="12" customHeight="1" x14ac:dyDescent="0.2">
      <c r="A69" s="454" t="s">
        <v>88</v>
      </c>
      <c r="B69" s="378">
        <f t="shared" ref="B69:G69" si="20">SUM(B66:B68)</f>
        <v>252</v>
      </c>
      <c r="C69" s="378">
        <f t="shared" si="20"/>
        <v>164</v>
      </c>
      <c r="D69" s="378">
        <f t="shared" si="20"/>
        <v>416</v>
      </c>
      <c r="E69" s="378">
        <f t="shared" si="20"/>
        <v>193</v>
      </c>
      <c r="F69" s="378">
        <f t="shared" si="20"/>
        <v>112</v>
      </c>
      <c r="G69" s="457">
        <f t="shared" si="20"/>
        <v>305</v>
      </c>
      <c r="H69" s="458">
        <f t="shared" si="4"/>
        <v>0.73317307692307687</v>
      </c>
      <c r="I69" s="378">
        <f t="shared" ref="I69:N69" si="21">SUM(I66:I68)</f>
        <v>19</v>
      </c>
      <c r="J69" s="378">
        <f t="shared" si="21"/>
        <v>21</v>
      </c>
      <c r="K69" s="378">
        <f t="shared" si="21"/>
        <v>40</v>
      </c>
      <c r="L69" s="378">
        <f t="shared" si="21"/>
        <v>11</v>
      </c>
      <c r="M69" s="378">
        <f t="shared" si="21"/>
        <v>15</v>
      </c>
      <c r="N69" s="378">
        <f t="shared" si="21"/>
        <v>26</v>
      </c>
      <c r="O69" s="458">
        <f t="shared" si="5"/>
        <v>0.65</v>
      </c>
    </row>
    <row r="70" spans="1:15" ht="12" customHeight="1" x14ac:dyDescent="0.2">
      <c r="A70" s="49" t="s">
        <v>8</v>
      </c>
      <c r="B70" s="50">
        <f t="shared" ref="B70:G70" si="22">B15+B41+B65+B69</f>
        <v>6075</v>
      </c>
      <c r="C70" s="50">
        <f t="shared" si="22"/>
        <v>6769</v>
      </c>
      <c r="D70" s="50">
        <f>D15+D41+D65+D69</f>
        <v>12844</v>
      </c>
      <c r="E70" s="50">
        <f t="shared" si="22"/>
        <v>4098</v>
      </c>
      <c r="F70" s="50">
        <f t="shared" si="22"/>
        <v>4698</v>
      </c>
      <c r="G70" s="51">
        <f t="shared" si="22"/>
        <v>8796</v>
      </c>
      <c r="H70" s="459">
        <f t="shared" si="4"/>
        <v>0.68483338523824355</v>
      </c>
      <c r="I70" s="50">
        <f>I15+I41+I65+I69</f>
        <v>1206</v>
      </c>
      <c r="J70" s="50">
        <f t="shared" ref="J70:N70" si="23">J15+J41+J65+J69</f>
        <v>2075</v>
      </c>
      <c r="K70" s="50">
        <f t="shared" si="23"/>
        <v>3281</v>
      </c>
      <c r="L70" s="50">
        <f t="shared" si="23"/>
        <v>734</v>
      </c>
      <c r="M70" s="50">
        <f t="shared" si="23"/>
        <v>1426</v>
      </c>
      <c r="N70" s="50">
        <f t="shared" si="23"/>
        <v>2160</v>
      </c>
      <c r="O70" s="459">
        <f t="shared" si="5"/>
        <v>0.65833587320938736</v>
      </c>
    </row>
    <row r="71" spans="1:15" x14ac:dyDescent="0.2">
      <c r="A71" s="12" t="str">
        <f>'fiche technique'!B4</f>
        <v>Source: MENESR-DGRH A1-1, ANTARES, campagne qualification 2015, données au 20/11/2015          Remarque: La table des sections CNU est en page 30.</v>
      </c>
    </row>
    <row r="72" spans="1:15" x14ac:dyDescent="0.2">
      <c r="A72" s="148" t="s">
        <v>495</v>
      </c>
    </row>
    <row r="154" spans="1:1" x14ac:dyDescent="0.2">
      <c r="A154" s="53"/>
    </row>
  </sheetData>
  <sheetProtection selectLockedCells="1" selectUnlockedCells="1"/>
  <mergeCells count="12">
    <mergeCell ref="O7:O8"/>
    <mergeCell ref="A1:J1"/>
    <mergeCell ref="A3:N3"/>
    <mergeCell ref="A4:N4"/>
    <mergeCell ref="B6:H6"/>
    <mergeCell ref="I6:O6"/>
    <mergeCell ref="A7:A8"/>
    <mergeCell ref="B7:D7"/>
    <mergeCell ref="E7:G7"/>
    <mergeCell ref="I7:K7"/>
    <mergeCell ref="L7:N7"/>
    <mergeCell ref="H7:H8"/>
  </mergeCells>
  <printOptions horizontalCentered="1" verticalCentered="1"/>
  <pageMargins left="0.39370078740157483" right="0.39370078740157483" top="0.39370078740157483" bottom="0.39370078740157483" header="0.51181102362204722" footer="0.19685039370078741"/>
  <pageSetup paperSize="9" scale="74" firstPageNumber="0" orientation="portrait" r:id="rId1"/>
  <headerFooter alignWithMargins="0">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154"/>
  <sheetViews>
    <sheetView showZeros="0" workbookViewId="0">
      <selection activeCell="A4" sqref="A4:N4"/>
    </sheetView>
  </sheetViews>
  <sheetFormatPr baseColWidth="10" defaultColWidth="13.33203125" defaultRowHeight="12.75" x14ac:dyDescent="0.2"/>
  <cols>
    <col min="1" max="1" width="13.5" style="28" customWidth="1"/>
    <col min="2" max="2" width="8.5" style="18" customWidth="1"/>
    <col min="3" max="3" width="9.1640625" style="18" customWidth="1"/>
    <col min="4" max="4" width="8.33203125" style="18" customWidth="1"/>
    <col min="5" max="5" width="9.5" style="28" customWidth="1"/>
    <col min="6" max="6" width="9.83203125" style="28" customWidth="1"/>
    <col min="7" max="7" width="8.6640625" style="28" customWidth="1"/>
    <col min="8" max="8" width="12.83203125" style="28" customWidth="1"/>
    <col min="9" max="10" width="9" style="28" customWidth="1"/>
    <col min="11" max="11" width="9.1640625" style="28" customWidth="1"/>
    <col min="12" max="12" width="8.33203125" style="18" customWidth="1"/>
    <col min="13" max="13" width="8.6640625" style="18" customWidth="1"/>
    <col min="14" max="14" width="7.83203125" style="18" customWidth="1"/>
    <col min="15" max="15" width="12.33203125" style="18" customWidth="1"/>
    <col min="16" max="16384" width="13.33203125" style="18"/>
  </cols>
  <sheetData>
    <row r="1" spans="1:27" ht="17.25" customHeight="1" x14ac:dyDescent="0.2">
      <c r="A1" s="1067" t="s">
        <v>0</v>
      </c>
      <c r="B1" s="1067"/>
      <c r="C1" s="1067"/>
      <c r="D1" s="1067"/>
      <c r="E1" s="1067"/>
      <c r="F1" s="1067"/>
      <c r="G1" s="1067"/>
      <c r="H1" s="1067"/>
      <c r="I1" s="1067"/>
      <c r="J1" s="1067"/>
      <c r="K1" s="18"/>
    </row>
    <row r="2" spans="1:27" ht="2.25" customHeight="1" x14ac:dyDescent="0.3">
      <c r="A2" s="29"/>
      <c r="E2" s="18"/>
      <c r="F2" s="11"/>
      <c r="G2" s="11"/>
      <c r="H2" s="11"/>
      <c r="I2" s="18"/>
      <c r="J2" s="18"/>
      <c r="K2" s="18"/>
    </row>
    <row r="3" spans="1:27" ht="13.5" customHeight="1" x14ac:dyDescent="0.2">
      <c r="A3" s="1072" t="str">
        <f>'fiche technique'!B3</f>
        <v>Campagne de qualification pour l'année 2015</v>
      </c>
      <c r="B3" s="1072"/>
      <c r="C3" s="1072"/>
      <c r="D3" s="1072"/>
      <c r="E3" s="1072"/>
      <c r="F3" s="1072"/>
      <c r="G3" s="1072"/>
      <c r="H3" s="1072"/>
      <c r="I3" s="1072"/>
      <c r="J3" s="1072"/>
      <c r="K3" s="1072"/>
      <c r="L3" s="1072"/>
      <c r="M3" s="1072"/>
      <c r="N3" s="1072"/>
      <c r="O3" s="431"/>
    </row>
    <row r="4" spans="1:27" s="30" customFormat="1" ht="15.75" x14ac:dyDescent="0.25">
      <c r="A4" s="1074" t="s">
        <v>270</v>
      </c>
      <c r="B4" s="1074"/>
      <c r="C4" s="1074"/>
      <c r="D4" s="1074"/>
      <c r="E4" s="1074"/>
      <c r="F4" s="1074"/>
      <c r="G4" s="1074"/>
      <c r="H4" s="1074"/>
      <c r="I4" s="1074"/>
      <c r="J4" s="1074"/>
      <c r="K4" s="1074"/>
      <c r="L4" s="1074"/>
      <c r="M4" s="1074"/>
      <c r="N4" s="1074"/>
      <c r="O4" s="432"/>
    </row>
    <row r="5" spans="1:27" ht="10.5" customHeight="1" x14ac:dyDescent="0.2">
      <c r="E5" s="18"/>
      <c r="F5" s="18"/>
      <c r="I5" s="18"/>
      <c r="J5" s="18"/>
      <c r="K5" s="18"/>
      <c r="O5" s="14" t="s">
        <v>243</v>
      </c>
    </row>
    <row r="6" spans="1:27" x14ac:dyDescent="0.2">
      <c r="B6" s="1075" t="s">
        <v>481</v>
      </c>
      <c r="C6" s="1076"/>
      <c r="D6" s="1076"/>
      <c r="E6" s="1076"/>
      <c r="F6" s="1076"/>
      <c r="G6" s="1076"/>
      <c r="H6" s="1077"/>
      <c r="I6" s="1075" t="s">
        <v>489</v>
      </c>
      <c r="J6" s="1076"/>
      <c r="K6" s="1076"/>
      <c r="L6" s="1076"/>
      <c r="M6" s="1076"/>
      <c r="N6" s="1076"/>
      <c r="O6" s="1077"/>
    </row>
    <row r="7" spans="1:27" ht="12.75" customHeight="1" x14ac:dyDescent="0.2">
      <c r="A7" s="1078" t="s">
        <v>28</v>
      </c>
      <c r="B7" s="1078" t="s">
        <v>482</v>
      </c>
      <c r="C7" s="1078"/>
      <c r="D7" s="1078"/>
      <c r="E7" s="1079" t="s">
        <v>29</v>
      </c>
      <c r="F7" s="1079"/>
      <c r="G7" s="1079"/>
      <c r="H7" s="1070" t="s">
        <v>519</v>
      </c>
      <c r="I7" s="1080" t="s">
        <v>482</v>
      </c>
      <c r="J7" s="1080"/>
      <c r="K7" s="1080"/>
      <c r="L7" s="1081" t="s">
        <v>29</v>
      </c>
      <c r="M7" s="1081"/>
      <c r="N7" s="1082"/>
      <c r="O7" s="1070" t="s">
        <v>519</v>
      </c>
    </row>
    <row r="8" spans="1:27" x14ac:dyDescent="0.2">
      <c r="A8" s="1078"/>
      <c r="B8" s="434" t="s">
        <v>30</v>
      </c>
      <c r="C8" s="434" t="s">
        <v>31</v>
      </c>
      <c r="D8" s="434" t="s">
        <v>9</v>
      </c>
      <c r="E8" s="434" t="s">
        <v>30</v>
      </c>
      <c r="F8" s="434" t="s">
        <v>31</v>
      </c>
      <c r="G8" s="434" t="s">
        <v>9</v>
      </c>
      <c r="H8" s="1071"/>
      <c r="I8" s="434" t="s">
        <v>30</v>
      </c>
      <c r="J8" s="434" t="s">
        <v>31</v>
      </c>
      <c r="K8" s="434" t="s">
        <v>9</v>
      </c>
      <c r="L8" s="434" t="s">
        <v>30</v>
      </c>
      <c r="M8" s="434" t="s">
        <v>31</v>
      </c>
      <c r="N8" s="434" t="s">
        <v>9</v>
      </c>
      <c r="O8" s="1071"/>
    </row>
    <row r="9" spans="1:27" ht="12" customHeight="1" x14ac:dyDescent="0.2">
      <c r="A9" s="923" t="s">
        <v>32</v>
      </c>
      <c r="B9" s="445">
        <v>144</v>
      </c>
      <c r="C9" s="445">
        <v>111</v>
      </c>
      <c r="D9" s="374">
        <f t="shared" ref="D9:D14" si="0">SUM(B9:C9)</f>
        <v>255</v>
      </c>
      <c r="E9" s="445">
        <v>42</v>
      </c>
      <c r="F9" s="445">
        <v>33</v>
      </c>
      <c r="G9" s="374">
        <f t="shared" ref="G9:G14" si="1">SUM(E9:F9)</f>
        <v>75</v>
      </c>
      <c r="H9" s="446">
        <f>G9/D9</f>
        <v>0.29411764705882354</v>
      </c>
      <c r="I9" s="36">
        <v>106</v>
      </c>
      <c r="J9" s="445">
        <v>69</v>
      </c>
      <c r="K9" s="374">
        <f t="shared" ref="K9:K14" si="2">SUM(I9:J9)</f>
        <v>175</v>
      </c>
      <c r="L9" s="445">
        <v>10</v>
      </c>
      <c r="M9" s="445">
        <v>4</v>
      </c>
      <c r="N9" s="374">
        <f t="shared" ref="N9:N14" si="3">SUM(L9:M9)</f>
        <v>14</v>
      </c>
      <c r="O9" s="460">
        <f>N9/K9</f>
        <v>0.08</v>
      </c>
      <c r="AA9" s="18">
        <f>Z9/11</f>
        <v>0</v>
      </c>
    </row>
    <row r="10" spans="1:27" ht="12" customHeight="1" x14ac:dyDescent="0.2">
      <c r="A10" s="924" t="s">
        <v>33</v>
      </c>
      <c r="B10" s="448">
        <v>130</v>
      </c>
      <c r="C10" s="448">
        <v>113</v>
      </c>
      <c r="D10" s="375">
        <f t="shared" si="0"/>
        <v>243</v>
      </c>
      <c r="E10" s="448">
        <v>37</v>
      </c>
      <c r="F10" s="448">
        <v>25</v>
      </c>
      <c r="G10" s="375">
        <f t="shared" si="1"/>
        <v>62</v>
      </c>
      <c r="H10" s="449">
        <f t="shared" ref="H10:H70" si="4">G10/D10</f>
        <v>0.2551440329218107</v>
      </c>
      <c r="I10" s="450">
        <v>43</v>
      </c>
      <c r="J10" s="448">
        <v>38</v>
      </c>
      <c r="K10" s="375">
        <f t="shared" si="2"/>
        <v>81</v>
      </c>
      <c r="L10" s="448">
        <v>5</v>
      </c>
      <c r="M10" s="448">
        <v>4</v>
      </c>
      <c r="N10" s="375">
        <f t="shared" si="3"/>
        <v>9</v>
      </c>
      <c r="O10" s="461">
        <f t="shared" ref="O10:O70" si="5">N10/K10</f>
        <v>0.1111111111111111</v>
      </c>
      <c r="AA10" s="18">
        <f>Z10/11</f>
        <v>0</v>
      </c>
    </row>
    <row r="11" spans="1:27" ht="12" customHeight="1" x14ac:dyDescent="0.2">
      <c r="A11" s="924" t="s">
        <v>34</v>
      </c>
      <c r="B11" s="448">
        <v>11</v>
      </c>
      <c r="C11" s="448">
        <v>24</v>
      </c>
      <c r="D11" s="375">
        <f t="shared" si="0"/>
        <v>35</v>
      </c>
      <c r="E11" s="448">
        <v>5</v>
      </c>
      <c r="F11" s="448">
        <v>10</v>
      </c>
      <c r="G11" s="375">
        <f t="shared" si="1"/>
        <v>15</v>
      </c>
      <c r="H11" s="449">
        <f t="shared" si="4"/>
        <v>0.42857142857142855</v>
      </c>
      <c r="I11" s="450">
        <v>4</v>
      </c>
      <c r="J11" s="448">
        <v>9</v>
      </c>
      <c r="K11" s="375">
        <f t="shared" si="2"/>
        <v>13</v>
      </c>
      <c r="L11" s="448">
        <v>2</v>
      </c>
      <c r="M11" s="448">
        <v>1</v>
      </c>
      <c r="N11" s="375">
        <f t="shared" si="3"/>
        <v>3</v>
      </c>
      <c r="O11" s="461">
        <f t="shared" si="5"/>
        <v>0.23076923076923078</v>
      </c>
    </row>
    <row r="12" spans="1:27" ht="12" customHeight="1" x14ac:dyDescent="0.2">
      <c r="A12" s="924" t="s">
        <v>35</v>
      </c>
      <c r="B12" s="448">
        <v>147</v>
      </c>
      <c r="C12" s="448">
        <v>145</v>
      </c>
      <c r="D12" s="375">
        <f t="shared" si="0"/>
        <v>292</v>
      </c>
      <c r="E12" s="448">
        <v>57</v>
      </c>
      <c r="F12" s="448">
        <v>49</v>
      </c>
      <c r="G12" s="375">
        <f t="shared" si="1"/>
        <v>106</v>
      </c>
      <c r="H12" s="449">
        <f t="shared" si="4"/>
        <v>0.36301369863013699</v>
      </c>
      <c r="I12" s="450">
        <v>9</v>
      </c>
      <c r="J12" s="448">
        <v>27</v>
      </c>
      <c r="K12" s="375">
        <f t="shared" si="2"/>
        <v>36</v>
      </c>
      <c r="L12" s="448">
        <v>4</v>
      </c>
      <c r="M12" s="448">
        <v>7</v>
      </c>
      <c r="N12" s="375">
        <f t="shared" si="3"/>
        <v>11</v>
      </c>
      <c r="O12" s="461">
        <f t="shared" si="5"/>
        <v>0.30555555555555558</v>
      </c>
    </row>
    <row r="13" spans="1:27" ht="12" customHeight="1" x14ac:dyDescent="0.2">
      <c r="A13" s="924" t="s">
        <v>36</v>
      </c>
      <c r="B13" s="448">
        <v>113</v>
      </c>
      <c r="C13" s="448">
        <v>193</v>
      </c>
      <c r="D13" s="375">
        <f t="shared" si="0"/>
        <v>306</v>
      </c>
      <c r="E13" s="448">
        <v>73</v>
      </c>
      <c r="F13" s="448">
        <v>105</v>
      </c>
      <c r="G13" s="375">
        <f t="shared" si="1"/>
        <v>178</v>
      </c>
      <c r="H13" s="449">
        <f t="shared" si="4"/>
        <v>0.5816993464052288</v>
      </c>
      <c r="I13" s="450">
        <v>74</v>
      </c>
      <c r="J13" s="448">
        <v>133</v>
      </c>
      <c r="K13" s="375">
        <f t="shared" si="2"/>
        <v>207</v>
      </c>
      <c r="L13" s="448">
        <v>40</v>
      </c>
      <c r="M13" s="448">
        <v>80</v>
      </c>
      <c r="N13" s="375">
        <f t="shared" si="3"/>
        <v>120</v>
      </c>
      <c r="O13" s="461">
        <f t="shared" si="5"/>
        <v>0.57971014492753625</v>
      </c>
    </row>
    <row r="14" spans="1:27" ht="12" customHeight="1" x14ac:dyDescent="0.2">
      <c r="A14" s="925" t="s">
        <v>37</v>
      </c>
      <c r="B14" s="452">
        <v>207</v>
      </c>
      <c r="C14" s="452">
        <v>208</v>
      </c>
      <c r="D14" s="376">
        <f t="shared" si="0"/>
        <v>415</v>
      </c>
      <c r="E14" s="452">
        <v>129</v>
      </c>
      <c r="F14" s="452">
        <v>101</v>
      </c>
      <c r="G14" s="376">
        <f t="shared" si="1"/>
        <v>230</v>
      </c>
      <c r="H14" s="453">
        <f t="shared" si="4"/>
        <v>0.55421686746987953</v>
      </c>
      <c r="I14" s="452">
        <v>103</v>
      </c>
      <c r="J14" s="452">
        <v>99</v>
      </c>
      <c r="K14" s="376">
        <f t="shared" si="2"/>
        <v>202</v>
      </c>
      <c r="L14" s="452">
        <v>36</v>
      </c>
      <c r="M14" s="452">
        <v>25</v>
      </c>
      <c r="N14" s="376">
        <f t="shared" si="3"/>
        <v>61</v>
      </c>
      <c r="O14" s="462">
        <f t="shared" si="5"/>
        <v>0.30198019801980197</v>
      </c>
    </row>
    <row r="15" spans="1:27" ht="12" customHeight="1" x14ac:dyDescent="0.2">
      <c r="A15" s="926" t="s">
        <v>38</v>
      </c>
      <c r="B15" s="377">
        <f t="shared" ref="B15:G15" si="6">SUM(B9:B14)</f>
        <v>752</v>
      </c>
      <c r="C15" s="377">
        <f t="shared" si="6"/>
        <v>794</v>
      </c>
      <c r="D15" s="455">
        <f t="shared" si="6"/>
        <v>1546</v>
      </c>
      <c r="E15" s="377">
        <v>343</v>
      </c>
      <c r="F15" s="377">
        <v>323</v>
      </c>
      <c r="G15" s="377">
        <f t="shared" si="6"/>
        <v>666</v>
      </c>
      <c r="H15" s="456">
        <f t="shared" si="4"/>
        <v>0.43078913324708928</v>
      </c>
      <c r="I15" s="377">
        <f t="shared" ref="I15:N15" si="7">SUM(I9:I14)</f>
        <v>339</v>
      </c>
      <c r="J15" s="377">
        <f t="shared" si="7"/>
        <v>375</v>
      </c>
      <c r="K15" s="377">
        <f t="shared" si="7"/>
        <v>714</v>
      </c>
      <c r="L15" s="377">
        <f t="shared" ref="L15:M15" si="8">SUM(L9:L14)</f>
        <v>97</v>
      </c>
      <c r="M15" s="377">
        <f t="shared" si="8"/>
        <v>121</v>
      </c>
      <c r="N15" s="377">
        <f t="shared" si="7"/>
        <v>218</v>
      </c>
      <c r="O15" s="458">
        <f>N15/K15</f>
        <v>0.30532212885154064</v>
      </c>
    </row>
    <row r="16" spans="1:27" ht="12" customHeight="1" x14ac:dyDescent="0.2">
      <c r="A16" s="923" t="s">
        <v>39</v>
      </c>
      <c r="B16" s="445">
        <v>200</v>
      </c>
      <c r="C16" s="445">
        <v>89</v>
      </c>
      <c r="D16" s="374">
        <f t="shared" ref="D16:D40" si="9">SUM(B16:C16)</f>
        <v>289</v>
      </c>
      <c r="E16" s="445">
        <v>136</v>
      </c>
      <c r="F16" s="445">
        <v>59</v>
      </c>
      <c r="G16" s="374">
        <f t="shared" ref="G16:G40" si="10">SUM(E16:F16)</f>
        <v>195</v>
      </c>
      <c r="H16" s="446">
        <f t="shared" si="4"/>
        <v>0.67474048442906576</v>
      </c>
      <c r="I16" s="448">
        <v>34</v>
      </c>
      <c r="J16" s="448">
        <v>21</v>
      </c>
      <c r="K16" s="374">
        <f t="shared" ref="K16:K40" si="11">SUM(I16:J16)</f>
        <v>55</v>
      </c>
      <c r="L16" s="445">
        <v>28</v>
      </c>
      <c r="M16" s="445">
        <v>17</v>
      </c>
      <c r="N16" s="374">
        <f t="shared" ref="N16:N40" si="12">SUM(L16:M16)</f>
        <v>45</v>
      </c>
      <c r="O16" s="460">
        <f t="shared" si="5"/>
        <v>0.81818181818181823</v>
      </c>
    </row>
    <row r="17" spans="1:15" ht="12" customHeight="1" x14ac:dyDescent="0.2">
      <c r="A17" s="924" t="s">
        <v>40</v>
      </c>
      <c r="B17" s="448">
        <v>34</v>
      </c>
      <c r="C17" s="448">
        <v>21</v>
      </c>
      <c r="D17" s="375">
        <f t="shared" si="9"/>
        <v>55</v>
      </c>
      <c r="E17" s="448">
        <v>29</v>
      </c>
      <c r="F17" s="448">
        <v>13</v>
      </c>
      <c r="G17" s="375">
        <f t="shared" si="10"/>
        <v>42</v>
      </c>
      <c r="H17" s="449">
        <f t="shared" si="4"/>
        <v>0.76363636363636367</v>
      </c>
      <c r="I17" s="448">
        <v>11</v>
      </c>
      <c r="J17" s="448">
        <v>4</v>
      </c>
      <c r="K17" s="375">
        <f t="shared" si="11"/>
        <v>15</v>
      </c>
      <c r="L17" s="448">
        <v>8</v>
      </c>
      <c r="M17" s="448">
        <v>4</v>
      </c>
      <c r="N17" s="375">
        <f t="shared" si="12"/>
        <v>12</v>
      </c>
      <c r="O17" s="461">
        <f t="shared" si="5"/>
        <v>0.8</v>
      </c>
    </row>
    <row r="18" spans="1:15" ht="12" customHeight="1" x14ac:dyDescent="0.2">
      <c r="A18" s="924" t="s">
        <v>41</v>
      </c>
      <c r="B18" s="448">
        <v>147</v>
      </c>
      <c r="C18" s="448">
        <v>80</v>
      </c>
      <c r="D18" s="375">
        <f t="shared" si="9"/>
        <v>227</v>
      </c>
      <c r="E18" s="448">
        <v>88</v>
      </c>
      <c r="F18" s="448">
        <v>40</v>
      </c>
      <c r="G18" s="375">
        <f t="shared" si="10"/>
        <v>128</v>
      </c>
      <c r="H18" s="449">
        <f t="shared" si="4"/>
        <v>0.56387665198237891</v>
      </c>
      <c r="I18" s="448">
        <v>28</v>
      </c>
      <c r="J18" s="448">
        <v>18</v>
      </c>
      <c r="K18" s="375">
        <f t="shared" si="11"/>
        <v>46</v>
      </c>
      <c r="L18" s="448">
        <v>23</v>
      </c>
      <c r="M18" s="448">
        <v>15</v>
      </c>
      <c r="N18" s="375">
        <f t="shared" si="12"/>
        <v>38</v>
      </c>
      <c r="O18" s="461">
        <f t="shared" si="5"/>
        <v>0.82608695652173914</v>
      </c>
    </row>
    <row r="19" spans="1:15" ht="12" customHeight="1" x14ac:dyDescent="0.2">
      <c r="A19" s="924" t="s">
        <v>42</v>
      </c>
      <c r="B19" s="448">
        <v>99</v>
      </c>
      <c r="C19" s="448">
        <v>52</v>
      </c>
      <c r="D19" s="375">
        <f t="shared" si="9"/>
        <v>151</v>
      </c>
      <c r="E19" s="448">
        <v>48</v>
      </c>
      <c r="F19" s="448">
        <v>12</v>
      </c>
      <c r="G19" s="375">
        <f t="shared" si="10"/>
        <v>60</v>
      </c>
      <c r="H19" s="449">
        <f t="shared" si="4"/>
        <v>0.39735099337748342</v>
      </c>
      <c r="I19" s="448">
        <v>9</v>
      </c>
      <c r="J19" s="448">
        <v>13</v>
      </c>
      <c r="K19" s="375">
        <f t="shared" si="11"/>
        <v>22</v>
      </c>
      <c r="L19" s="448">
        <v>4</v>
      </c>
      <c r="M19" s="448">
        <v>9</v>
      </c>
      <c r="N19" s="375">
        <f t="shared" si="12"/>
        <v>13</v>
      </c>
      <c r="O19" s="461">
        <f t="shared" si="5"/>
        <v>0.59090909090909094</v>
      </c>
    </row>
    <row r="20" spans="1:15" ht="12" customHeight="1" x14ac:dyDescent="0.2">
      <c r="A20" s="924" t="s">
        <v>43</v>
      </c>
      <c r="B20" s="448">
        <v>134</v>
      </c>
      <c r="C20" s="448">
        <v>60</v>
      </c>
      <c r="D20" s="375">
        <f t="shared" si="9"/>
        <v>194</v>
      </c>
      <c r="E20" s="448">
        <v>89</v>
      </c>
      <c r="F20" s="448">
        <v>37</v>
      </c>
      <c r="G20" s="375">
        <f t="shared" si="10"/>
        <v>126</v>
      </c>
      <c r="H20" s="449">
        <f t="shared" si="4"/>
        <v>0.64948453608247425</v>
      </c>
      <c r="I20" s="448">
        <v>25</v>
      </c>
      <c r="J20" s="448">
        <v>11</v>
      </c>
      <c r="K20" s="375">
        <f t="shared" si="11"/>
        <v>36</v>
      </c>
      <c r="L20" s="448">
        <v>17</v>
      </c>
      <c r="M20" s="448">
        <v>8</v>
      </c>
      <c r="N20" s="375">
        <f t="shared" si="12"/>
        <v>25</v>
      </c>
      <c r="O20" s="461">
        <f t="shared" si="5"/>
        <v>0.69444444444444442</v>
      </c>
    </row>
    <row r="21" spans="1:15" ht="12" customHeight="1" x14ac:dyDescent="0.2">
      <c r="A21" s="924" t="s">
        <v>44</v>
      </c>
      <c r="B21" s="448">
        <v>34</v>
      </c>
      <c r="C21" s="448">
        <v>18</v>
      </c>
      <c r="D21" s="375">
        <f t="shared" si="9"/>
        <v>52</v>
      </c>
      <c r="E21" s="448">
        <v>20</v>
      </c>
      <c r="F21" s="448">
        <v>10</v>
      </c>
      <c r="G21" s="375">
        <f t="shared" si="10"/>
        <v>30</v>
      </c>
      <c r="H21" s="449">
        <f t="shared" si="4"/>
        <v>0.57692307692307687</v>
      </c>
      <c r="I21" s="448">
        <v>5</v>
      </c>
      <c r="J21" s="448">
        <v>8</v>
      </c>
      <c r="K21" s="375">
        <f t="shared" si="11"/>
        <v>13</v>
      </c>
      <c r="L21" s="448">
        <v>3</v>
      </c>
      <c r="M21" s="448">
        <v>6</v>
      </c>
      <c r="N21" s="375">
        <f t="shared" si="12"/>
        <v>9</v>
      </c>
      <c r="O21" s="461">
        <f t="shared" si="5"/>
        <v>0.69230769230769229</v>
      </c>
    </row>
    <row r="22" spans="1:15" ht="12" customHeight="1" x14ac:dyDescent="0.2">
      <c r="A22" s="924" t="s">
        <v>45</v>
      </c>
      <c r="B22" s="448">
        <v>26</v>
      </c>
      <c r="C22" s="448">
        <v>8</v>
      </c>
      <c r="D22" s="375">
        <f t="shared" si="9"/>
        <v>34</v>
      </c>
      <c r="E22" s="448">
        <v>18</v>
      </c>
      <c r="F22" s="448">
        <v>4</v>
      </c>
      <c r="G22" s="375">
        <f t="shared" si="10"/>
        <v>22</v>
      </c>
      <c r="H22" s="449">
        <f t="shared" si="4"/>
        <v>0.6470588235294118</v>
      </c>
      <c r="I22" s="448">
        <v>9</v>
      </c>
      <c r="J22" s="448">
        <v>2</v>
      </c>
      <c r="K22" s="375">
        <f t="shared" si="11"/>
        <v>11</v>
      </c>
      <c r="L22" s="448">
        <v>6</v>
      </c>
      <c r="M22" s="448">
        <v>2</v>
      </c>
      <c r="N22" s="375">
        <f t="shared" si="12"/>
        <v>8</v>
      </c>
      <c r="O22" s="461">
        <f t="shared" si="5"/>
        <v>0.72727272727272729</v>
      </c>
    </row>
    <row r="23" spans="1:15" ht="12" customHeight="1" x14ac:dyDescent="0.2">
      <c r="A23" s="924" t="s">
        <v>46</v>
      </c>
      <c r="B23" s="448">
        <v>137</v>
      </c>
      <c r="C23" s="448">
        <v>77</v>
      </c>
      <c r="D23" s="375">
        <f t="shared" si="9"/>
        <v>214</v>
      </c>
      <c r="E23" s="448">
        <v>81</v>
      </c>
      <c r="F23" s="448">
        <v>45</v>
      </c>
      <c r="G23" s="375">
        <f t="shared" si="10"/>
        <v>126</v>
      </c>
      <c r="H23" s="449">
        <f t="shared" si="4"/>
        <v>0.58878504672897192</v>
      </c>
      <c r="I23" s="448">
        <v>20</v>
      </c>
      <c r="J23" s="448">
        <v>14</v>
      </c>
      <c r="K23" s="375">
        <f t="shared" si="11"/>
        <v>34</v>
      </c>
      <c r="L23" s="448">
        <v>14</v>
      </c>
      <c r="M23" s="448">
        <v>13</v>
      </c>
      <c r="N23" s="375">
        <f t="shared" si="12"/>
        <v>27</v>
      </c>
      <c r="O23" s="461">
        <f t="shared" si="5"/>
        <v>0.79411764705882348</v>
      </c>
    </row>
    <row r="24" spans="1:15" ht="12" customHeight="1" x14ac:dyDescent="0.2">
      <c r="A24" s="924" t="s">
        <v>47</v>
      </c>
      <c r="B24" s="448">
        <v>72</v>
      </c>
      <c r="C24" s="448">
        <v>67</v>
      </c>
      <c r="D24" s="375">
        <f t="shared" si="9"/>
        <v>139</v>
      </c>
      <c r="E24" s="448">
        <v>51</v>
      </c>
      <c r="F24" s="448">
        <v>40</v>
      </c>
      <c r="G24" s="375">
        <f t="shared" si="10"/>
        <v>91</v>
      </c>
      <c r="H24" s="449">
        <f t="shared" si="4"/>
        <v>0.65467625899280579</v>
      </c>
      <c r="I24" s="448">
        <v>12</v>
      </c>
      <c r="J24" s="448">
        <v>11</v>
      </c>
      <c r="K24" s="375">
        <f t="shared" si="11"/>
        <v>23</v>
      </c>
      <c r="L24" s="448">
        <v>11</v>
      </c>
      <c r="M24" s="448">
        <v>11</v>
      </c>
      <c r="N24" s="375">
        <f t="shared" si="12"/>
        <v>22</v>
      </c>
      <c r="O24" s="461">
        <f t="shared" si="5"/>
        <v>0.95652173913043481</v>
      </c>
    </row>
    <row r="25" spans="1:15" ht="12" customHeight="1" x14ac:dyDescent="0.2">
      <c r="A25" s="924" t="s">
        <v>48</v>
      </c>
      <c r="B25" s="448">
        <v>144</v>
      </c>
      <c r="C25" s="448">
        <v>104</v>
      </c>
      <c r="D25" s="375">
        <f t="shared" si="9"/>
        <v>248</v>
      </c>
      <c r="E25" s="448">
        <v>84</v>
      </c>
      <c r="F25" s="448">
        <v>64</v>
      </c>
      <c r="G25" s="375">
        <f t="shared" si="10"/>
        <v>148</v>
      </c>
      <c r="H25" s="449">
        <f t="shared" si="4"/>
        <v>0.59677419354838712</v>
      </c>
      <c r="I25" s="448">
        <v>33</v>
      </c>
      <c r="J25" s="448">
        <v>19</v>
      </c>
      <c r="K25" s="375">
        <f t="shared" si="11"/>
        <v>52</v>
      </c>
      <c r="L25" s="448">
        <v>26</v>
      </c>
      <c r="M25" s="448">
        <v>12</v>
      </c>
      <c r="N25" s="375">
        <f t="shared" si="12"/>
        <v>38</v>
      </c>
      <c r="O25" s="461">
        <f t="shared" si="5"/>
        <v>0.73076923076923073</v>
      </c>
    </row>
    <row r="26" spans="1:15" ht="12" customHeight="1" x14ac:dyDescent="0.2">
      <c r="A26" s="924" t="s">
        <v>49</v>
      </c>
      <c r="B26" s="448">
        <v>71</v>
      </c>
      <c r="C26" s="448">
        <v>138</v>
      </c>
      <c r="D26" s="375">
        <f t="shared" si="9"/>
        <v>209</v>
      </c>
      <c r="E26" s="448">
        <v>48</v>
      </c>
      <c r="F26" s="448">
        <v>91</v>
      </c>
      <c r="G26" s="375">
        <f t="shared" si="10"/>
        <v>139</v>
      </c>
      <c r="H26" s="449">
        <f t="shared" si="4"/>
        <v>0.66507177033492826</v>
      </c>
      <c r="I26" s="448">
        <v>13</v>
      </c>
      <c r="J26" s="448">
        <v>25</v>
      </c>
      <c r="K26" s="375">
        <f t="shared" si="11"/>
        <v>38</v>
      </c>
      <c r="L26" s="448">
        <v>9</v>
      </c>
      <c r="M26" s="448">
        <v>18</v>
      </c>
      <c r="N26" s="375">
        <f t="shared" si="12"/>
        <v>27</v>
      </c>
      <c r="O26" s="461">
        <f t="shared" si="5"/>
        <v>0.71052631578947367</v>
      </c>
    </row>
    <row r="27" spans="1:15" ht="12" customHeight="1" x14ac:dyDescent="0.2">
      <c r="A27" s="924" t="s">
        <v>50</v>
      </c>
      <c r="B27" s="448">
        <v>238</v>
      </c>
      <c r="C27" s="448">
        <v>160</v>
      </c>
      <c r="D27" s="375">
        <f t="shared" si="9"/>
        <v>398</v>
      </c>
      <c r="E27" s="448">
        <v>135</v>
      </c>
      <c r="F27" s="448">
        <v>87</v>
      </c>
      <c r="G27" s="375">
        <f t="shared" si="10"/>
        <v>222</v>
      </c>
      <c r="H27" s="449">
        <f t="shared" si="4"/>
        <v>0.55778894472361806</v>
      </c>
      <c r="I27" s="448">
        <v>23</v>
      </c>
      <c r="J27" s="448">
        <v>27</v>
      </c>
      <c r="K27" s="375">
        <f t="shared" si="11"/>
        <v>50</v>
      </c>
      <c r="L27" s="448">
        <v>14</v>
      </c>
      <c r="M27" s="448">
        <v>15</v>
      </c>
      <c r="N27" s="375">
        <f t="shared" si="12"/>
        <v>29</v>
      </c>
      <c r="O27" s="461">
        <f t="shared" si="5"/>
        <v>0.57999999999999996</v>
      </c>
    </row>
    <row r="28" spans="1:15" ht="12" customHeight="1" x14ac:dyDescent="0.2">
      <c r="A28" s="924" t="s">
        <v>51</v>
      </c>
      <c r="B28" s="448">
        <v>233</v>
      </c>
      <c r="C28" s="448">
        <v>193</v>
      </c>
      <c r="D28" s="375">
        <f t="shared" si="9"/>
        <v>426</v>
      </c>
      <c r="E28" s="448">
        <v>130</v>
      </c>
      <c r="F28" s="448">
        <v>104</v>
      </c>
      <c r="G28" s="375">
        <f t="shared" si="10"/>
        <v>234</v>
      </c>
      <c r="H28" s="449">
        <f t="shared" si="4"/>
        <v>0.54929577464788737</v>
      </c>
      <c r="I28" s="448">
        <v>21</v>
      </c>
      <c r="J28" s="448">
        <v>33</v>
      </c>
      <c r="K28" s="375">
        <f t="shared" si="11"/>
        <v>54</v>
      </c>
      <c r="L28" s="448">
        <v>10</v>
      </c>
      <c r="M28" s="448">
        <v>19</v>
      </c>
      <c r="N28" s="375">
        <f t="shared" si="12"/>
        <v>29</v>
      </c>
      <c r="O28" s="461">
        <f t="shared" si="5"/>
        <v>0.53703703703703709</v>
      </c>
    </row>
    <row r="29" spans="1:15" ht="12" customHeight="1" x14ac:dyDescent="0.2">
      <c r="A29" s="924" t="s">
        <v>52</v>
      </c>
      <c r="B29" s="448">
        <v>121</v>
      </c>
      <c r="C29" s="448">
        <v>76</v>
      </c>
      <c r="D29" s="375">
        <f t="shared" si="9"/>
        <v>197</v>
      </c>
      <c r="E29" s="448">
        <v>76</v>
      </c>
      <c r="F29" s="448">
        <v>43</v>
      </c>
      <c r="G29" s="375">
        <f t="shared" si="10"/>
        <v>119</v>
      </c>
      <c r="H29" s="449">
        <f t="shared" si="4"/>
        <v>0.60406091370558379</v>
      </c>
      <c r="I29" s="448">
        <v>11</v>
      </c>
      <c r="J29" s="448">
        <v>11</v>
      </c>
      <c r="K29" s="375">
        <f t="shared" si="11"/>
        <v>22</v>
      </c>
      <c r="L29" s="448">
        <v>6</v>
      </c>
      <c r="M29" s="448">
        <v>8</v>
      </c>
      <c r="N29" s="375">
        <f t="shared" si="12"/>
        <v>14</v>
      </c>
      <c r="O29" s="461">
        <f t="shared" si="5"/>
        <v>0.63636363636363635</v>
      </c>
    </row>
    <row r="30" spans="1:15" ht="12" customHeight="1" x14ac:dyDescent="0.2">
      <c r="A30" s="924" t="s">
        <v>53</v>
      </c>
      <c r="B30" s="448">
        <v>122</v>
      </c>
      <c r="C30" s="448">
        <v>82</v>
      </c>
      <c r="D30" s="375">
        <f t="shared" si="9"/>
        <v>204</v>
      </c>
      <c r="E30" s="448">
        <v>85</v>
      </c>
      <c r="F30" s="448">
        <v>57</v>
      </c>
      <c r="G30" s="375">
        <f t="shared" si="10"/>
        <v>142</v>
      </c>
      <c r="H30" s="449">
        <f t="shared" si="4"/>
        <v>0.69607843137254899</v>
      </c>
      <c r="I30" s="448">
        <v>19</v>
      </c>
      <c r="J30" s="448">
        <v>16</v>
      </c>
      <c r="K30" s="375">
        <f t="shared" si="11"/>
        <v>35</v>
      </c>
      <c r="L30" s="448">
        <v>16</v>
      </c>
      <c r="M30" s="448">
        <v>14</v>
      </c>
      <c r="N30" s="375">
        <f t="shared" si="12"/>
        <v>30</v>
      </c>
      <c r="O30" s="461">
        <f t="shared" si="5"/>
        <v>0.8571428571428571</v>
      </c>
    </row>
    <row r="31" spans="1:15" ht="12" customHeight="1" x14ac:dyDescent="0.2">
      <c r="A31" s="924" t="s">
        <v>54</v>
      </c>
      <c r="B31" s="448">
        <v>251</v>
      </c>
      <c r="C31" s="448">
        <v>218</v>
      </c>
      <c r="D31" s="375">
        <f t="shared" si="9"/>
        <v>469</v>
      </c>
      <c r="E31" s="448">
        <v>162</v>
      </c>
      <c r="F31" s="448">
        <v>142</v>
      </c>
      <c r="G31" s="375">
        <f t="shared" si="10"/>
        <v>304</v>
      </c>
      <c r="H31" s="449">
        <f t="shared" si="4"/>
        <v>0.64818763326226014</v>
      </c>
      <c r="I31" s="448">
        <v>22</v>
      </c>
      <c r="J31" s="448">
        <v>48</v>
      </c>
      <c r="K31" s="375">
        <f t="shared" si="11"/>
        <v>70</v>
      </c>
      <c r="L31" s="448">
        <v>18</v>
      </c>
      <c r="M31" s="448">
        <v>34</v>
      </c>
      <c r="N31" s="375">
        <f t="shared" si="12"/>
        <v>52</v>
      </c>
      <c r="O31" s="461">
        <f t="shared" si="5"/>
        <v>0.74285714285714288</v>
      </c>
    </row>
    <row r="32" spans="1:15" ht="12" customHeight="1" x14ac:dyDescent="0.2">
      <c r="A32" s="924" t="s">
        <v>55</v>
      </c>
      <c r="B32" s="448">
        <v>105</v>
      </c>
      <c r="C32" s="448">
        <v>128</v>
      </c>
      <c r="D32" s="375">
        <f t="shared" si="9"/>
        <v>233</v>
      </c>
      <c r="E32" s="448">
        <v>64</v>
      </c>
      <c r="F32" s="448">
        <v>87</v>
      </c>
      <c r="G32" s="375">
        <f t="shared" si="10"/>
        <v>151</v>
      </c>
      <c r="H32" s="449">
        <f t="shared" si="4"/>
        <v>0.64806866952789699</v>
      </c>
      <c r="I32" s="448">
        <v>6</v>
      </c>
      <c r="J32" s="448">
        <v>32</v>
      </c>
      <c r="K32" s="375">
        <f t="shared" si="11"/>
        <v>38</v>
      </c>
      <c r="L32" s="448">
        <v>5</v>
      </c>
      <c r="M32" s="448">
        <v>19</v>
      </c>
      <c r="N32" s="375">
        <f t="shared" si="12"/>
        <v>24</v>
      </c>
      <c r="O32" s="461">
        <f t="shared" si="5"/>
        <v>0.63157894736842102</v>
      </c>
    </row>
    <row r="33" spans="1:15" ht="12" customHeight="1" x14ac:dyDescent="0.2">
      <c r="A33" s="924" t="s">
        <v>56</v>
      </c>
      <c r="B33" s="448">
        <v>73</v>
      </c>
      <c r="C33" s="448">
        <v>99</v>
      </c>
      <c r="D33" s="375">
        <f t="shared" si="9"/>
        <v>172</v>
      </c>
      <c r="E33" s="448">
        <v>44</v>
      </c>
      <c r="F33" s="448">
        <v>38</v>
      </c>
      <c r="G33" s="375">
        <f t="shared" si="10"/>
        <v>82</v>
      </c>
      <c r="H33" s="449">
        <f t="shared" si="4"/>
        <v>0.47674418604651164</v>
      </c>
      <c r="I33" s="448">
        <v>18</v>
      </c>
      <c r="J33" s="448">
        <v>32</v>
      </c>
      <c r="K33" s="375">
        <f t="shared" si="11"/>
        <v>50</v>
      </c>
      <c r="L33" s="448">
        <v>5</v>
      </c>
      <c r="M33" s="448">
        <v>10</v>
      </c>
      <c r="N33" s="375">
        <f t="shared" si="12"/>
        <v>15</v>
      </c>
      <c r="O33" s="461">
        <f t="shared" si="5"/>
        <v>0.3</v>
      </c>
    </row>
    <row r="34" spans="1:15" ht="12" customHeight="1" x14ac:dyDescent="0.2">
      <c r="A34" s="924" t="s">
        <v>57</v>
      </c>
      <c r="B34" s="448">
        <v>184</v>
      </c>
      <c r="C34" s="448">
        <v>112</v>
      </c>
      <c r="D34" s="375">
        <f t="shared" si="9"/>
        <v>296</v>
      </c>
      <c r="E34" s="448">
        <v>71</v>
      </c>
      <c r="F34" s="448">
        <v>52</v>
      </c>
      <c r="G34" s="375">
        <f t="shared" si="10"/>
        <v>123</v>
      </c>
      <c r="H34" s="449">
        <f t="shared" si="4"/>
        <v>0.41554054054054052</v>
      </c>
      <c r="I34" s="448">
        <v>28</v>
      </c>
      <c r="J34" s="448">
        <v>25</v>
      </c>
      <c r="K34" s="375">
        <f t="shared" si="11"/>
        <v>53</v>
      </c>
      <c r="L34" s="448">
        <v>13</v>
      </c>
      <c r="M34" s="448">
        <v>10</v>
      </c>
      <c r="N34" s="375">
        <f t="shared" si="12"/>
        <v>23</v>
      </c>
      <c r="O34" s="461">
        <f t="shared" si="5"/>
        <v>0.43396226415094341</v>
      </c>
    </row>
    <row r="35" spans="1:15" ht="12" customHeight="1" x14ac:dyDescent="0.2">
      <c r="A35" s="924" t="s">
        <v>58</v>
      </c>
      <c r="B35" s="448">
        <v>117</v>
      </c>
      <c r="C35" s="448">
        <v>111</v>
      </c>
      <c r="D35" s="375">
        <f t="shared" si="9"/>
        <v>228</v>
      </c>
      <c r="E35" s="448">
        <v>45</v>
      </c>
      <c r="F35" s="448">
        <v>39</v>
      </c>
      <c r="G35" s="375">
        <f t="shared" si="10"/>
        <v>84</v>
      </c>
      <c r="H35" s="449">
        <f t="shared" si="4"/>
        <v>0.36842105263157893</v>
      </c>
      <c r="I35" s="448">
        <v>14</v>
      </c>
      <c r="J35" s="448">
        <v>19</v>
      </c>
      <c r="K35" s="375">
        <f t="shared" si="11"/>
        <v>33</v>
      </c>
      <c r="L35" s="448">
        <v>8</v>
      </c>
      <c r="M35" s="448">
        <v>10</v>
      </c>
      <c r="N35" s="375">
        <f t="shared" si="12"/>
        <v>18</v>
      </c>
      <c r="O35" s="461">
        <f t="shared" si="5"/>
        <v>0.54545454545454541</v>
      </c>
    </row>
    <row r="36" spans="1:15" ht="12" customHeight="1" x14ac:dyDescent="0.2">
      <c r="A36" s="924" t="s">
        <v>59</v>
      </c>
      <c r="B36" s="448">
        <v>43</v>
      </c>
      <c r="C36" s="448">
        <v>63</v>
      </c>
      <c r="D36" s="375">
        <f t="shared" si="9"/>
        <v>106</v>
      </c>
      <c r="E36" s="448">
        <v>33</v>
      </c>
      <c r="F36" s="448">
        <v>49</v>
      </c>
      <c r="G36" s="375">
        <f t="shared" si="10"/>
        <v>82</v>
      </c>
      <c r="H36" s="449">
        <f t="shared" si="4"/>
        <v>0.77358490566037741</v>
      </c>
      <c r="I36" s="448">
        <v>6</v>
      </c>
      <c r="J36" s="448">
        <v>11</v>
      </c>
      <c r="K36" s="375">
        <f t="shared" si="11"/>
        <v>17</v>
      </c>
      <c r="L36" s="448">
        <v>5</v>
      </c>
      <c r="M36" s="448">
        <v>10</v>
      </c>
      <c r="N36" s="375">
        <f t="shared" si="12"/>
        <v>15</v>
      </c>
      <c r="O36" s="461">
        <f t="shared" si="5"/>
        <v>0.88235294117647056</v>
      </c>
    </row>
    <row r="37" spans="1:15" ht="12" customHeight="1" x14ac:dyDescent="0.2">
      <c r="A37" s="924" t="s">
        <v>60</v>
      </c>
      <c r="B37" s="448">
        <v>13</v>
      </c>
      <c r="C37" s="448">
        <v>15</v>
      </c>
      <c r="D37" s="375">
        <f t="shared" si="9"/>
        <v>28</v>
      </c>
      <c r="E37" s="448">
        <v>6</v>
      </c>
      <c r="F37" s="448">
        <v>8</v>
      </c>
      <c r="G37" s="375">
        <f t="shared" si="10"/>
        <v>14</v>
      </c>
      <c r="H37" s="449">
        <f t="shared" si="4"/>
        <v>0.5</v>
      </c>
      <c r="I37" s="448">
        <v>3</v>
      </c>
      <c r="J37" s="448">
        <v>4</v>
      </c>
      <c r="K37" s="375">
        <f t="shared" si="11"/>
        <v>7</v>
      </c>
      <c r="L37" s="448">
        <v>3</v>
      </c>
      <c r="M37" s="448">
        <v>4</v>
      </c>
      <c r="N37" s="375">
        <f t="shared" si="12"/>
        <v>7</v>
      </c>
      <c r="O37" s="461">
        <f t="shared" si="5"/>
        <v>1</v>
      </c>
    </row>
    <row r="38" spans="1:15" ht="12" customHeight="1" x14ac:dyDescent="0.2">
      <c r="A38" s="924" t="s">
        <v>61</v>
      </c>
      <c r="B38" s="448">
        <v>66</v>
      </c>
      <c r="C38" s="448">
        <v>81</v>
      </c>
      <c r="D38" s="375">
        <f t="shared" si="9"/>
        <v>147</v>
      </c>
      <c r="E38" s="448">
        <v>39</v>
      </c>
      <c r="F38" s="448">
        <v>47</v>
      </c>
      <c r="G38" s="375">
        <f t="shared" si="10"/>
        <v>86</v>
      </c>
      <c r="H38" s="449">
        <f t="shared" si="4"/>
        <v>0.58503401360544216</v>
      </c>
      <c r="I38" s="448">
        <v>13</v>
      </c>
      <c r="J38" s="448">
        <v>30</v>
      </c>
      <c r="K38" s="375">
        <f t="shared" si="11"/>
        <v>43</v>
      </c>
      <c r="L38" s="448">
        <v>5</v>
      </c>
      <c r="M38" s="448">
        <v>10</v>
      </c>
      <c r="N38" s="375">
        <f t="shared" si="12"/>
        <v>15</v>
      </c>
      <c r="O38" s="461">
        <f t="shared" si="5"/>
        <v>0.34883720930232559</v>
      </c>
    </row>
    <row r="39" spans="1:15" ht="12" customHeight="1" x14ac:dyDescent="0.2">
      <c r="A39" s="925">
        <v>76</v>
      </c>
      <c r="B39" s="452">
        <v>1</v>
      </c>
      <c r="C39" s="452">
        <v>12</v>
      </c>
      <c r="D39" s="375">
        <f t="shared" si="9"/>
        <v>13</v>
      </c>
      <c r="E39" s="452">
        <v>1</v>
      </c>
      <c r="F39" s="452">
        <v>7</v>
      </c>
      <c r="G39" s="375">
        <f t="shared" si="10"/>
        <v>8</v>
      </c>
      <c r="H39" s="449">
        <f t="shared" si="4"/>
        <v>0.61538461538461542</v>
      </c>
      <c r="I39" s="452">
        <v>1</v>
      </c>
      <c r="J39" s="452">
        <v>1</v>
      </c>
      <c r="K39" s="375">
        <f t="shared" si="11"/>
        <v>2</v>
      </c>
      <c r="L39" s="452">
        <v>1</v>
      </c>
      <c r="M39" s="452">
        <v>1</v>
      </c>
      <c r="N39" s="375">
        <f t="shared" si="12"/>
        <v>2</v>
      </c>
      <c r="O39" s="461">
        <f t="shared" si="5"/>
        <v>1</v>
      </c>
    </row>
    <row r="40" spans="1:15" ht="12" customHeight="1" x14ac:dyDescent="0.2">
      <c r="A40" s="925" t="s">
        <v>62</v>
      </c>
      <c r="B40" s="452">
        <v>2</v>
      </c>
      <c r="C40" s="452">
        <v>5</v>
      </c>
      <c r="D40" s="376">
        <f t="shared" si="9"/>
        <v>7</v>
      </c>
      <c r="E40" s="452"/>
      <c r="F40" s="452">
        <v>2</v>
      </c>
      <c r="G40" s="376">
        <f t="shared" si="10"/>
        <v>2</v>
      </c>
      <c r="H40" s="453">
        <f t="shared" si="4"/>
        <v>0.2857142857142857</v>
      </c>
      <c r="I40" s="452"/>
      <c r="J40" s="452">
        <v>2</v>
      </c>
      <c r="K40" s="376">
        <f t="shared" si="11"/>
        <v>2</v>
      </c>
      <c r="L40" s="452"/>
      <c r="M40" s="452">
        <v>2</v>
      </c>
      <c r="N40" s="376">
        <f t="shared" si="12"/>
        <v>2</v>
      </c>
      <c r="O40" s="461">
        <f t="shared" si="5"/>
        <v>1</v>
      </c>
    </row>
    <row r="41" spans="1:15" ht="12" customHeight="1" x14ac:dyDescent="0.2">
      <c r="A41" s="926" t="s">
        <v>133</v>
      </c>
      <c r="B41" s="377">
        <f t="shared" ref="B41:G41" si="13">SUM(B16:B40)</f>
        <v>2667</v>
      </c>
      <c r="C41" s="377">
        <f t="shared" si="13"/>
        <v>2069</v>
      </c>
      <c r="D41" s="377">
        <f t="shared" si="13"/>
        <v>4736</v>
      </c>
      <c r="E41" s="377">
        <v>1583</v>
      </c>
      <c r="F41" s="377">
        <v>1177</v>
      </c>
      <c r="G41" s="377">
        <f t="shared" si="13"/>
        <v>2760</v>
      </c>
      <c r="H41" s="456">
        <f t="shared" si="4"/>
        <v>0.58277027027027029</v>
      </c>
      <c r="I41" s="377">
        <f t="shared" ref="I41:N41" si="14">SUM(I16:I40)</f>
        <v>384</v>
      </c>
      <c r="J41" s="377">
        <f t="shared" si="14"/>
        <v>437</v>
      </c>
      <c r="K41" s="377">
        <f t="shared" si="14"/>
        <v>821</v>
      </c>
      <c r="L41" s="377">
        <f t="shared" ref="L41:M41" si="15">SUM(L16:L40)</f>
        <v>258</v>
      </c>
      <c r="M41" s="377">
        <f t="shared" si="15"/>
        <v>281</v>
      </c>
      <c r="N41" s="377">
        <f t="shared" si="14"/>
        <v>539</v>
      </c>
      <c r="O41" s="458">
        <f t="shared" si="5"/>
        <v>0.65651644336175397</v>
      </c>
    </row>
    <row r="42" spans="1:15" ht="12" customHeight="1" x14ac:dyDescent="0.2">
      <c r="A42" s="923" t="s">
        <v>64</v>
      </c>
      <c r="B42" s="445">
        <v>72</v>
      </c>
      <c r="C42" s="445">
        <v>233</v>
      </c>
      <c r="D42" s="374">
        <f t="shared" ref="D42:D64" si="16">SUM(B42:C42)</f>
        <v>305</v>
      </c>
      <c r="E42" s="445">
        <v>59</v>
      </c>
      <c r="F42" s="445">
        <v>218</v>
      </c>
      <c r="G42" s="374">
        <f t="shared" ref="G42:G64" si="17">SUM(E42:F42)</f>
        <v>277</v>
      </c>
      <c r="H42" s="446">
        <f t="shared" si="4"/>
        <v>0.90819672131147544</v>
      </c>
      <c r="I42" s="445">
        <v>13</v>
      </c>
      <c r="J42" s="445">
        <v>87</v>
      </c>
      <c r="K42" s="374">
        <f t="shared" ref="K42:K64" si="18">SUM(I42:J42)</f>
        <v>100</v>
      </c>
      <c r="L42" s="445">
        <v>13</v>
      </c>
      <c r="M42" s="445">
        <v>82</v>
      </c>
      <c r="N42" s="374">
        <f t="shared" ref="N42:N64" si="19">SUM(L42:M42)</f>
        <v>95</v>
      </c>
      <c r="O42" s="460">
        <f t="shared" si="5"/>
        <v>0.95</v>
      </c>
    </row>
    <row r="43" spans="1:15" ht="12" customHeight="1" x14ac:dyDescent="0.2">
      <c r="A43" s="924" t="s">
        <v>65</v>
      </c>
      <c r="B43" s="448">
        <v>131</v>
      </c>
      <c r="C43" s="448">
        <v>281</v>
      </c>
      <c r="D43" s="375">
        <f t="shared" si="16"/>
        <v>412</v>
      </c>
      <c r="E43" s="448">
        <v>94</v>
      </c>
      <c r="F43" s="448">
        <v>190</v>
      </c>
      <c r="G43" s="375">
        <f t="shared" si="17"/>
        <v>284</v>
      </c>
      <c r="H43" s="449">
        <f t="shared" si="4"/>
        <v>0.68932038834951459</v>
      </c>
      <c r="I43" s="448">
        <v>20</v>
      </c>
      <c r="J43" s="448">
        <v>109</v>
      </c>
      <c r="K43" s="375">
        <f t="shared" si="18"/>
        <v>129</v>
      </c>
      <c r="L43" s="448">
        <v>17</v>
      </c>
      <c r="M43" s="448">
        <v>81</v>
      </c>
      <c r="N43" s="375">
        <f t="shared" si="19"/>
        <v>98</v>
      </c>
      <c r="O43" s="461">
        <f t="shared" si="5"/>
        <v>0.75968992248062017</v>
      </c>
    </row>
    <row r="44" spans="1:15" ht="12" customHeight="1" x14ac:dyDescent="0.2">
      <c r="A44" s="924" t="s">
        <v>66</v>
      </c>
      <c r="B44" s="448">
        <v>169</v>
      </c>
      <c r="C44" s="448">
        <v>461</v>
      </c>
      <c r="D44" s="375">
        <f t="shared" si="16"/>
        <v>630</v>
      </c>
      <c r="E44" s="448">
        <v>97</v>
      </c>
      <c r="F44" s="448">
        <v>313</v>
      </c>
      <c r="G44" s="375">
        <f t="shared" si="17"/>
        <v>410</v>
      </c>
      <c r="H44" s="449">
        <f t="shared" si="4"/>
        <v>0.65079365079365081</v>
      </c>
      <c r="I44" s="448">
        <v>38</v>
      </c>
      <c r="J44" s="448">
        <v>148</v>
      </c>
      <c r="K44" s="375">
        <f t="shared" si="18"/>
        <v>186</v>
      </c>
      <c r="L44" s="448">
        <v>31</v>
      </c>
      <c r="M44" s="448">
        <v>96</v>
      </c>
      <c r="N44" s="375">
        <f t="shared" si="19"/>
        <v>127</v>
      </c>
      <c r="O44" s="461">
        <f t="shared" si="5"/>
        <v>0.68279569892473113</v>
      </c>
    </row>
    <row r="45" spans="1:15" ht="12" customHeight="1" x14ac:dyDescent="0.2">
      <c r="A45" s="924" t="s">
        <v>67</v>
      </c>
      <c r="B45" s="448">
        <v>126</v>
      </c>
      <c r="C45" s="448">
        <v>290</v>
      </c>
      <c r="D45" s="375">
        <f t="shared" si="16"/>
        <v>416</v>
      </c>
      <c r="E45" s="448">
        <v>83</v>
      </c>
      <c r="F45" s="448">
        <v>221</v>
      </c>
      <c r="G45" s="375">
        <f t="shared" si="17"/>
        <v>304</v>
      </c>
      <c r="H45" s="449">
        <f t="shared" si="4"/>
        <v>0.73076923076923073</v>
      </c>
      <c r="I45" s="448">
        <v>27</v>
      </c>
      <c r="J45" s="448">
        <v>78</v>
      </c>
      <c r="K45" s="375">
        <f t="shared" si="18"/>
        <v>105</v>
      </c>
      <c r="L45" s="448">
        <v>20</v>
      </c>
      <c r="M45" s="448">
        <v>61</v>
      </c>
      <c r="N45" s="375">
        <f t="shared" si="19"/>
        <v>81</v>
      </c>
      <c r="O45" s="461">
        <f t="shared" si="5"/>
        <v>0.77142857142857146</v>
      </c>
    </row>
    <row r="46" spans="1:15" ht="12" customHeight="1" x14ac:dyDescent="0.2">
      <c r="A46" s="924" t="s">
        <v>68</v>
      </c>
      <c r="B46" s="448">
        <v>29</v>
      </c>
      <c r="C46" s="448">
        <v>88</v>
      </c>
      <c r="D46" s="375">
        <f t="shared" si="16"/>
        <v>117</v>
      </c>
      <c r="E46" s="448">
        <v>24</v>
      </c>
      <c r="F46" s="448">
        <v>71</v>
      </c>
      <c r="G46" s="375">
        <f t="shared" si="17"/>
        <v>95</v>
      </c>
      <c r="H46" s="449">
        <f t="shared" si="4"/>
        <v>0.81196581196581197</v>
      </c>
      <c r="I46" s="448">
        <v>12</v>
      </c>
      <c r="J46" s="448">
        <v>41</v>
      </c>
      <c r="K46" s="375">
        <f t="shared" si="18"/>
        <v>53</v>
      </c>
      <c r="L46" s="448">
        <v>7</v>
      </c>
      <c r="M46" s="448">
        <v>32</v>
      </c>
      <c r="N46" s="375">
        <f t="shared" si="19"/>
        <v>39</v>
      </c>
      <c r="O46" s="461">
        <f t="shared" si="5"/>
        <v>0.73584905660377353</v>
      </c>
    </row>
    <row r="47" spans="1:15" ht="12" customHeight="1" x14ac:dyDescent="0.2">
      <c r="A47" s="924" t="s">
        <v>69</v>
      </c>
      <c r="B47" s="448">
        <v>52</v>
      </c>
      <c r="C47" s="448">
        <v>137</v>
      </c>
      <c r="D47" s="375">
        <f t="shared" si="16"/>
        <v>189</v>
      </c>
      <c r="E47" s="448">
        <v>44</v>
      </c>
      <c r="F47" s="448">
        <v>113</v>
      </c>
      <c r="G47" s="375">
        <f t="shared" si="17"/>
        <v>157</v>
      </c>
      <c r="H47" s="449">
        <f t="shared" si="4"/>
        <v>0.8306878306878307</v>
      </c>
      <c r="I47" s="448">
        <v>7</v>
      </c>
      <c r="J47" s="448">
        <v>43</v>
      </c>
      <c r="K47" s="375">
        <f t="shared" si="18"/>
        <v>50</v>
      </c>
      <c r="L47" s="448">
        <v>7</v>
      </c>
      <c r="M47" s="448">
        <v>35</v>
      </c>
      <c r="N47" s="375">
        <f t="shared" si="19"/>
        <v>42</v>
      </c>
      <c r="O47" s="461">
        <f t="shared" si="5"/>
        <v>0.84</v>
      </c>
    </row>
    <row r="48" spans="1:15" ht="12" customHeight="1" x14ac:dyDescent="0.2">
      <c r="A48" s="924" t="s">
        <v>70</v>
      </c>
      <c r="B48" s="448">
        <v>126</v>
      </c>
      <c r="C48" s="448">
        <v>156</v>
      </c>
      <c r="D48" s="375">
        <f t="shared" si="16"/>
        <v>282</v>
      </c>
      <c r="E48" s="448">
        <v>104</v>
      </c>
      <c r="F48" s="448">
        <v>143</v>
      </c>
      <c r="G48" s="375">
        <f t="shared" si="17"/>
        <v>247</v>
      </c>
      <c r="H48" s="449">
        <f t="shared" si="4"/>
        <v>0.87588652482269502</v>
      </c>
      <c r="I48" s="448">
        <v>34</v>
      </c>
      <c r="J48" s="448">
        <v>44</v>
      </c>
      <c r="K48" s="375">
        <f t="shared" si="18"/>
        <v>78</v>
      </c>
      <c r="L48" s="448">
        <v>28</v>
      </c>
      <c r="M48" s="448">
        <v>34</v>
      </c>
      <c r="N48" s="375">
        <f t="shared" si="19"/>
        <v>62</v>
      </c>
      <c r="O48" s="461">
        <f t="shared" si="5"/>
        <v>0.79487179487179482</v>
      </c>
    </row>
    <row r="49" spans="1:15" ht="12" customHeight="1" x14ac:dyDescent="0.2">
      <c r="A49" s="924" t="s">
        <v>71</v>
      </c>
      <c r="B49" s="448">
        <v>106</v>
      </c>
      <c r="C49" s="448">
        <v>120</v>
      </c>
      <c r="D49" s="375">
        <f t="shared" si="16"/>
        <v>226</v>
      </c>
      <c r="E49" s="448">
        <v>86</v>
      </c>
      <c r="F49" s="448">
        <v>99</v>
      </c>
      <c r="G49" s="375">
        <f t="shared" si="17"/>
        <v>185</v>
      </c>
      <c r="H49" s="449">
        <f t="shared" si="4"/>
        <v>0.81858407079646023</v>
      </c>
      <c r="I49" s="448">
        <v>22</v>
      </c>
      <c r="J49" s="448">
        <v>40</v>
      </c>
      <c r="K49" s="375">
        <f t="shared" si="18"/>
        <v>62</v>
      </c>
      <c r="L49" s="448">
        <v>14</v>
      </c>
      <c r="M49" s="448">
        <v>32</v>
      </c>
      <c r="N49" s="375">
        <f t="shared" si="19"/>
        <v>46</v>
      </c>
      <c r="O49" s="461">
        <f t="shared" si="5"/>
        <v>0.74193548387096775</v>
      </c>
    </row>
    <row r="50" spans="1:15" ht="12" customHeight="1" x14ac:dyDescent="0.2">
      <c r="A50" s="924" t="s">
        <v>72</v>
      </c>
      <c r="B50" s="448">
        <v>127</v>
      </c>
      <c r="C50" s="448">
        <v>204</v>
      </c>
      <c r="D50" s="375">
        <f t="shared" si="16"/>
        <v>331</v>
      </c>
      <c r="E50" s="448">
        <v>78</v>
      </c>
      <c r="F50" s="448">
        <v>117</v>
      </c>
      <c r="G50" s="375">
        <f t="shared" si="17"/>
        <v>195</v>
      </c>
      <c r="H50" s="449">
        <f t="shared" si="4"/>
        <v>0.58912386706948638</v>
      </c>
      <c r="I50" s="448">
        <v>40</v>
      </c>
      <c r="J50" s="448">
        <v>52</v>
      </c>
      <c r="K50" s="375">
        <f t="shared" si="18"/>
        <v>92</v>
      </c>
      <c r="L50" s="448">
        <v>26</v>
      </c>
      <c r="M50" s="448">
        <v>31</v>
      </c>
      <c r="N50" s="375">
        <f t="shared" si="19"/>
        <v>57</v>
      </c>
      <c r="O50" s="461">
        <f t="shared" si="5"/>
        <v>0.61956521739130432</v>
      </c>
    </row>
    <row r="51" spans="1:15" ht="12" customHeight="1" x14ac:dyDescent="0.2">
      <c r="A51" s="924" t="s">
        <v>73</v>
      </c>
      <c r="B51" s="448">
        <v>25</v>
      </c>
      <c r="C51" s="448">
        <v>51</v>
      </c>
      <c r="D51" s="375">
        <f t="shared" si="16"/>
        <v>76</v>
      </c>
      <c r="E51" s="448">
        <v>24</v>
      </c>
      <c r="F51" s="448">
        <v>43</v>
      </c>
      <c r="G51" s="375">
        <f t="shared" si="17"/>
        <v>67</v>
      </c>
      <c r="H51" s="449">
        <f t="shared" si="4"/>
        <v>0.88157894736842102</v>
      </c>
      <c r="I51" s="448">
        <v>3</v>
      </c>
      <c r="J51" s="448">
        <v>15</v>
      </c>
      <c r="K51" s="375">
        <f t="shared" si="18"/>
        <v>18</v>
      </c>
      <c r="L51" s="448">
        <v>2</v>
      </c>
      <c r="M51" s="448">
        <v>14</v>
      </c>
      <c r="N51" s="375">
        <f t="shared" si="19"/>
        <v>16</v>
      </c>
      <c r="O51" s="461">
        <f t="shared" si="5"/>
        <v>0.88888888888888884</v>
      </c>
    </row>
    <row r="52" spans="1:15" ht="12" customHeight="1" x14ac:dyDescent="0.2">
      <c r="A52" s="924" t="s">
        <v>74</v>
      </c>
      <c r="B52" s="448">
        <v>69</v>
      </c>
      <c r="C52" s="448">
        <v>81</v>
      </c>
      <c r="D52" s="375">
        <f t="shared" si="16"/>
        <v>150</v>
      </c>
      <c r="E52" s="448">
        <v>60</v>
      </c>
      <c r="F52" s="448">
        <v>70</v>
      </c>
      <c r="G52" s="375">
        <f t="shared" si="17"/>
        <v>130</v>
      </c>
      <c r="H52" s="449">
        <f t="shared" si="4"/>
        <v>0.8666666666666667</v>
      </c>
      <c r="I52" s="448">
        <v>15</v>
      </c>
      <c r="J52" s="448">
        <v>40</v>
      </c>
      <c r="K52" s="375">
        <f t="shared" si="18"/>
        <v>55</v>
      </c>
      <c r="L52" s="448">
        <v>15</v>
      </c>
      <c r="M52" s="448">
        <v>36</v>
      </c>
      <c r="N52" s="375">
        <f t="shared" si="19"/>
        <v>51</v>
      </c>
      <c r="O52" s="461">
        <f t="shared" si="5"/>
        <v>0.92727272727272725</v>
      </c>
    </row>
    <row r="53" spans="1:15" ht="12" customHeight="1" x14ac:dyDescent="0.2">
      <c r="A53" s="924" t="s">
        <v>75</v>
      </c>
      <c r="B53" s="448">
        <v>78</v>
      </c>
      <c r="C53" s="448">
        <v>90</v>
      </c>
      <c r="D53" s="375">
        <f t="shared" si="16"/>
        <v>168</v>
      </c>
      <c r="E53" s="448">
        <v>73</v>
      </c>
      <c r="F53" s="448">
        <v>76</v>
      </c>
      <c r="G53" s="375">
        <f t="shared" si="17"/>
        <v>149</v>
      </c>
      <c r="H53" s="449">
        <f t="shared" si="4"/>
        <v>0.88690476190476186</v>
      </c>
      <c r="I53" s="448">
        <v>17</v>
      </c>
      <c r="J53" s="448">
        <v>35</v>
      </c>
      <c r="K53" s="375">
        <f t="shared" si="18"/>
        <v>52</v>
      </c>
      <c r="L53" s="448">
        <v>12</v>
      </c>
      <c r="M53" s="448">
        <v>28</v>
      </c>
      <c r="N53" s="375">
        <f t="shared" si="19"/>
        <v>40</v>
      </c>
      <c r="O53" s="461">
        <f t="shared" si="5"/>
        <v>0.76923076923076927</v>
      </c>
    </row>
    <row r="54" spans="1:15" ht="12" customHeight="1" x14ac:dyDescent="0.2">
      <c r="A54" s="924" t="s">
        <v>76</v>
      </c>
      <c r="B54" s="448">
        <v>28</v>
      </c>
      <c r="C54" s="448">
        <v>52</v>
      </c>
      <c r="D54" s="375">
        <f t="shared" si="16"/>
        <v>80</v>
      </c>
      <c r="E54" s="448">
        <v>23</v>
      </c>
      <c r="F54" s="448">
        <v>48</v>
      </c>
      <c r="G54" s="375">
        <f t="shared" si="17"/>
        <v>71</v>
      </c>
      <c r="H54" s="449">
        <f t="shared" si="4"/>
        <v>0.88749999999999996</v>
      </c>
      <c r="I54" s="448">
        <v>1</v>
      </c>
      <c r="J54" s="448">
        <v>19</v>
      </c>
      <c r="K54" s="375">
        <f t="shared" si="18"/>
        <v>20</v>
      </c>
      <c r="L54" s="448">
        <v>1</v>
      </c>
      <c r="M54" s="448">
        <v>13</v>
      </c>
      <c r="N54" s="375">
        <f t="shared" si="19"/>
        <v>14</v>
      </c>
      <c r="O54" s="461">
        <f t="shared" si="5"/>
        <v>0.7</v>
      </c>
    </row>
    <row r="55" spans="1:15" ht="12" customHeight="1" x14ac:dyDescent="0.2">
      <c r="A55" s="924" t="s">
        <v>77</v>
      </c>
      <c r="B55" s="448">
        <v>117</v>
      </c>
      <c r="C55" s="448">
        <v>315</v>
      </c>
      <c r="D55" s="375">
        <f t="shared" si="16"/>
        <v>432</v>
      </c>
      <c r="E55" s="448">
        <v>80</v>
      </c>
      <c r="F55" s="448">
        <v>235</v>
      </c>
      <c r="G55" s="375">
        <f t="shared" si="17"/>
        <v>315</v>
      </c>
      <c r="H55" s="449">
        <f t="shared" si="4"/>
        <v>0.72916666666666663</v>
      </c>
      <c r="I55" s="448">
        <v>17</v>
      </c>
      <c r="J55" s="448">
        <v>128</v>
      </c>
      <c r="K55" s="375">
        <f t="shared" si="18"/>
        <v>145</v>
      </c>
      <c r="L55" s="448">
        <v>12</v>
      </c>
      <c r="M55" s="448">
        <v>103</v>
      </c>
      <c r="N55" s="375">
        <f t="shared" si="19"/>
        <v>115</v>
      </c>
      <c r="O55" s="461">
        <f t="shared" si="5"/>
        <v>0.7931034482758621</v>
      </c>
    </row>
    <row r="56" spans="1:15" ht="12" customHeight="1" x14ac:dyDescent="0.2">
      <c r="A56" s="924" t="s">
        <v>78</v>
      </c>
      <c r="B56" s="448">
        <v>96</v>
      </c>
      <c r="C56" s="448">
        <v>251</v>
      </c>
      <c r="D56" s="375">
        <f t="shared" si="16"/>
        <v>347</v>
      </c>
      <c r="E56" s="448">
        <v>47</v>
      </c>
      <c r="F56" s="448">
        <v>135</v>
      </c>
      <c r="G56" s="375">
        <f t="shared" si="17"/>
        <v>182</v>
      </c>
      <c r="H56" s="449">
        <f t="shared" si="4"/>
        <v>0.52449567723342938</v>
      </c>
      <c r="I56" s="448">
        <v>13</v>
      </c>
      <c r="J56" s="448">
        <v>88</v>
      </c>
      <c r="K56" s="375">
        <f t="shared" si="18"/>
        <v>101</v>
      </c>
      <c r="L56" s="448">
        <v>9</v>
      </c>
      <c r="M56" s="448">
        <v>61</v>
      </c>
      <c r="N56" s="375">
        <f t="shared" si="19"/>
        <v>70</v>
      </c>
      <c r="O56" s="461">
        <f t="shared" si="5"/>
        <v>0.69306930693069302</v>
      </c>
    </row>
    <row r="57" spans="1:15" ht="12" customHeight="1" x14ac:dyDescent="0.2">
      <c r="A57" s="924" t="s">
        <v>79</v>
      </c>
      <c r="B57" s="448">
        <v>93</v>
      </c>
      <c r="C57" s="448">
        <v>161</v>
      </c>
      <c r="D57" s="375">
        <f t="shared" si="16"/>
        <v>254</v>
      </c>
      <c r="E57" s="448">
        <v>52</v>
      </c>
      <c r="F57" s="448">
        <v>101</v>
      </c>
      <c r="G57" s="375">
        <f t="shared" si="17"/>
        <v>153</v>
      </c>
      <c r="H57" s="449">
        <f t="shared" si="4"/>
        <v>0.60236220472440949</v>
      </c>
      <c r="I57" s="448">
        <v>24</v>
      </c>
      <c r="J57" s="448">
        <v>57</v>
      </c>
      <c r="K57" s="375">
        <f t="shared" si="18"/>
        <v>81</v>
      </c>
      <c r="L57" s="448">
        <v>17</v>
      </c>
      <c r="M57" s="448">
        <v>31</v>
      </c>
      <c r="N57" s="375">
        <f t="shared" si="19"/>
        <v>48</v>
      </c>
      <c r="O57" s="461">
        <f t="shared" si="5"/>
        <v>0.59259259259259256</v>
      </c>
    </row>
    <row r="58" spans="1:15" ht="12" customHeight="1" x14ac:dyDescent="0.2">
      <c r="A58" s="924" t="s">
        <v>80</v>
      </c>
      <c r="B58" s="448">
        <v>64</v>
      </c>
      <c r="C58" s="448">
        <v>228</v>
      </c>
      <c r="D58" s="375">
        <f t="shared" si="16"/>
        <v>292</v>
      </c>
      <c r="E58" s="448">
        <v>34</v>
      </c>
      <c r="F58" s="448">
        <v>145</v>
      </c>
      <c r="G58" s="375">
        <f t="shared" si="17"/>
        <v>179</v>
      </c>
      <c r="H58" s="449">
        <f t="shared" si="4"/>
        <v>0.61301369863013699</v>
      </c>
      <c r="I58" s="448">
        <v>14</v>
      </c>
      <c r="J58" s="448">
        <v>75</v>
      </c>
      <c r="K58" s="375">
        <f t="shared" si="18"/>
        <v>89</v>
      </c>
      <c r="L58" s="448">
        <v>8</v>
      </c>
      <c r="M58" s="448">
        <v>57</v>
      </c>
      <c r="N58" s="375">
        <f t="shared" si="19"/>
        <v>65</v>
      </c>
      <c r="O58" s="461">
        <f t="shared" si="5"/>
        <v>0.7303370786516854</v>
      </c>
    </row>
    <row r="59" spans="1:15" ht="12" customHeight="1" x14ac:dyDescent="0.2">
      <c r="A59" s="924" t="s">
        <v>81</v>
      </c>
      <c r="B59" s="448">
        <v>370</v>
      </c>
      <c r="C59" s="448">
        <v>259</v>
      </c>
      <c r="D59" s="375">
        <f t="shared" si="16"/>
        <v>629</v>
      </c>
      <c r="E59" s="448">
        <v>203</v>
      </c>
      <c r="F59" s="448">
        <v>152</v>
      </c>
      <c r="G59" s="375">
        <f t="shared" si="17"/>
        <v>355</v>
      </c>
      <c r="H59" s="449">
        <f t="shared" si="4"/>
        <v>0.56438791732909377</v>
      </c>
      <c r="I59" s="448">
        <v>40</v>
      </c>
      <c r="J59" s="448">
        <v>53</v>
      </c>
      <c r="K59" s="375">
        <f t="shared" si="18"/>
        <v>93</v>
      </c>
      <c r="L59" s="448">
        <v>20</v>
      </c>
      <c r="M59" s="448">
        <v>35</v>
      </c>
      <c r="N59" s="375">
        <f t="shared" si="19"/>
        <v>55</v>
      </c>
      <c r="O59" s="461">
        <f t="shared" si="5"/>
        <v>0.59139784946236562</v>
      </c>
    </row>
    <row r="60" spans="1:15" ht="12" customHeight="1" x14ac:dyDescent="0.2">
      <c r="A60" s="924" t="s">
        <v>82</v>
      </c>
      <c r="B60" s="448">
        <v>360</v>
      </c>
      <c r="C60" s="448">
        <v>260</v>
      </c>
      <c r="D60" s="375">
        <f t="shared" si="16"/>
        <v>620</v>
      </c>
      <c r="E60" s="448">
        <v>253</v>
      </c>
      <c r="F60" s="448">
        <v>190</v>
      </c>
      <c r="G60" s="375">
        <f t="shared" si="17"/>
        <v>443</v>
      </c>
      <c r="H60" s="449">
        <f t="shared" si="4"/>
        <v>0.71451612903225803</v>
      </c>
      <c r="I60" s="448">
        <v>58</v>
      </c>
      <c r="J60" s="448">
        <v>65</v>
      </c>
      <c r="K60" s="375">
        <f t="shared" si="18"/>
        <v>123</v>
      </c>
      <c r="L60" s="448">
        <v>46</v>
      </c>
      <c r="M60" s="448">
        <v>55</v>
      </c>
      <c r="N60" s="375">
        <f t="shared" si="19"/>
        <v>101</v>
      </c>
      <c r="O60" s="461">
        <f t="shared" si="5"/>
        <v>0.82113821138211385</v>
      </c>
    </row>
    <row r="61" spans="1:15" ht="12" customHeight="1" x14ac:dyDescent="0.2">
      <c r="A61" s="924" t="s">
        <v>83</v>
      </c>
      <c r="B61" s="448">
        <v>200</v>
      </c>
      <c r="C61" s="448">
        <v>161</v>
      </c>
      <c r="D61" s="375">
        <f t="shared" si="16"/>
        <v>361</v>
      </c>
      <c r="E61" s="448">
        <v>111</v>
      </c>
      <c r="F61" s="448">
        <v>97</v>
      </c>
      <c r="G61" s="375">
        <f t="shared" si="17"/>
        <v>208</v>
      </c>
      <c r="H61" s="449">
        <f t="shared" si="4"/>
        <v>0.57617728531855961</v>
      </c>
      <c r="I61" s="448">
        <v>32</v>
      </c>
      <c r="J61" s="448">
        <v>45</v>
      </c>
      <c r="K61" s="375">
        <f t="shared" si="18"/>
        <v>77</v>
      </c>
      <c r="L61" s="448">
        <v>22</v>
      </c>
      <c r="M61" s="448">
        <v>30</v>
      </c>
      <c r="N61" s="375">
        <f t="shared" si="19"/>
        <v>52</v>
      </c>
      <c r="O61" s="461">
        <f t="shared" si="5"/>
        <v>0.67532467532467533</v>
      </c>
    </row>
    <row r="62" spans="1:15" ht="12" customHeight="1" x14ac:dyDescent="0.2">
      <c r="A62" s="924" t="s">
        <v>84</v>
      </c>
      <c r="B62" s="448">
        <v>181</v>
      </c>
      <c r="C62" s="448">
        <v>161</v>
      </c>
      <c r="D62" s="375">
        <f t="shared" si="16"/>
        <v>342</v>
      </c>
      <c r="E62" s="448">
        <v>99</v>
      </c>
      <c r="F62" s="448">
        <v>120</v>
      </c>
      <c r="G62" s="375">
        <f t="shared" si="17"/>
        <v>219</v>
      </c>
      <c r="H62" s="449">
        <f t="shared" si="4"/>
        <v>0.64035087719298245</v>
      </c>
      <c r="I62" s="448">
        <v>13</v>
      </c>
      <c r="J62" s="448">
        <v>30</v>
      </c>
      <c r="K62" s="375">
        <f t="shared" si="18"/>
        <v>43</v>
      </c>
      <c r="L62" s="448">
        <v>11</v>
      </c>
      <c r="M62" s="448">
        <v>26</v>
      </c>
      <c r="N62" s="375">
        <f t="shared" si="19"/>
        <v>37</v>
      </c>
      <c r="O62" s="461">
        <f t="shared" si="5"/>
        <v>0.86046511627906974</v>
      </c>
    </row>
    <row r="63" spans="1:15" ht="12" customHeight="1" x14ac:dyDescent="0.2">
      <c r="A63" s="924" t="s">
        <v>85</v>
      </c>
      <c r="B63" s="448">
        <v>183</v>
      </c>
      <c r="C63" s="448">
        <v>135</v>
      </c>
      <c r="D63" s="375">
        <f t="shared" si="16"/>
        <v>318</v>
      </c>
      <c r="E63" s="448">
        <v>144</v>
      </c>
      <c r="F63" s="448">
        <v>114</v>
      </c>
      <c r="G63" s="375">
        <f t="shared" si="17"/>
        <v>258</v>
      </c>
      <c r="H63" s="449">
        <f t="shared" si="4"/>
        <v>0.81132075471698117</v>
      </c>
      <c r="I63" s="448">
        <v>16</v>
      </c>
      <c r="J63" s="448">
        <v>27</v>
      </c>
      <c r="K63" s="375">
        <f t="shared" si="18"/>
        <v>43</v>
      </c>
      <c r="L63" s="448">
        <v>13</v>
      </c>
      <c r="M63" s="448">
        <v>19</v>
      </c>
      <c r="N63" s="375">
        <f t="shared" si="19"/>
        <v>32</v>
      </c>
      <c r="O63" s="461">
        <f t="shared" si="5"/>
        <v>0.7441860465116279</v>
      </c>
    </row>
    <row r="64" spans="1:15" ht="12" customHeight="1" x14ac:dyDescent="0.2">
      <c r="A64" s="925" t="s">
        <v>86</v>
      </c>
      <c r="B64" s="452">
        <v>144</v>
      </c>
      <c r="C64" s="452">
        <v>104</v>
      </c>
      <c r="D64" s="376">
        <f t="shared" si="16"/>
        <v>248</v>
      </c>
      <c r="E64" s="452">
        <v>107</v>
      </c>
      <c r="F64" s="452">
        <v>75</v>
      </c>
      <c r="G64" s="376">
        <f t="shared" si="17"/>
        <v>182</v>
      </c>
      <c r="H64" s="453">
        <f t="shared" si="4"/>
        <v>0.7338709677419355</v>
      </c>
      <c r="I64" s="452">
        <v>25</v>
      </c>
      <c r="J64" s="452">
        <v>27</v>
      </c>
      <c r="K64" s="376">
        <f t="shared" si="18"/>
        <v>52</v>
      </c>
      <c r="L64" s="452">
        <v>17</v>
      </c>
      <c r="M64" s="452">
        <v>17</v>
      </c>
      <c r="N64" s="376">
        <f t="shared" si="19"/>
        <v>34</v>
      </c>
      <c r="O64" s="462">
        <f t="shared" si="5"/>
        <v>0.65384615384615385</v>
      </c>
    </row>
    <row r="65" spans="1:15" ht="12" customHeight="1" x14ac:dyDescent="0.2">
      <c r="A65" s="926" t="s">
        <v>87</v>
      </c>
      <c r="B65" s="377">
        <f t="shared" ref="B65:G65" si="20">SUM(B42:B64)</f>
        <v>2946</v>
      </c>
      <c r="C65" s="377">
        <f t="shared" si="20"/>
        <v>4279</v>
      </c>
      <c r="D65" s="377">
        <f t="shared" si="20"/>
        <v>7225</v>
      </c>
      <c r="E65" s="377">
        <v>1979</v>
      </c>
      <c r="F65" s="377">
        <v>3086</v>
      </c>
      <c r="G65" s="377">
        <f t="shared" si="20"/>
        <v>5065</v>
      </c>
      <c r="H65" s="456">
        <f t="shared" si="4"/>
        <v>0.701038062283737</v>
      </c>
      <c r="I65" s="377">
        <f t="shared" ref="I65:N65" si="21">SUM(I42:I64)</f>
        <v>501</v>
      </c>
      <c r="J65" s="377">
        <f t="shared" si="21"/>
        <v>1346</v>
      </c>
      <c r="K65" s="377">
        <f t="shared" si="21"/>
        <v>1847</v>
      </c>
      <c r="L65" s="377">
        <f t="shared" ref="L65:M65" si="22">SUM(L42:L64)</f>
        <v>368</v>
      </c>
      <c r="M65" s="377">
        <f t="shared" si="22"/>
        <v>1009</v>
      </c>
      <c r="N65" s="377">
        <f t="shared" si="21"/>
        <v>1377</v>
      </c>
      <c r="O65" s="458">
        <f t="shared" si="5"/>
        <v>0.7455332972387656</v>
      </c>
    </row>
    <row r="66" spans="1:15" ht="12" customHeight="1" x14ac:dyDescent="0.2">
      <c r="A66" s="923">
        <v>85</v>
      </c>
      <c r="B66" s="445">
        <v>55</v>
      </c>
      <c r="C66" s="445">
        <v>45</v>
      </c>
      <c r="D66" s="374">
        <f>SUM(B66:C66)</f>
        <v>100</v>
      </c>
      <c r="E66" s="445">
        <v>40</v>
      </c>
      <c r="F66" s="445">
        <v>25</v>
      </c>
      <c r="G66" s="374">
        <f>SUM(E66:F66)</f>
        <v>65</v>
      </c>
      <c r="H66" s="446">
        <f t="shared" si="4"/>
        <v>0.65</v>
      </c>
      <c r="I66" s="445">
        <v>8</v>
      </c>
      <c r="J66" s="445">
        <v>10</v>
      </c>
      <c r="K66" s="374">
        <f>SUM(I66:J66)</f>
        <v>18</v>
      </c>
      <c r="L66" s="445">
        <v>5</v>
      </c>
      <c r="M66" s="445">
        <v>6</v>
      </c>
      <c r="N66" s="374">
        <f>SUM(L66:M66)</f>
        <v>11</v>
      </c>
      <c r="O66" s="460">
        <f t="shared" si="5"/>
        <v>0.61111111111111116</v>
      </c>
    </row>
    <row r="67" spans="1:15" ht="12" customHeight="1" x14ac:dyDescent="0.2">
      <c r="A67" s="924">
        <v>86</v>
      </c>
      <c r="B67" s="448">
        <v>95</v>
      </c>
      <c r="C67" s="448">
        <v>63</v>
      </c>
      <c r="D67" s="375">
        <f>SUM(B67:C67)</f>
        <v>158</v>
      </c>
      <c r="E67" s="448">
        <v>56</v>
      </c>
      <c r="F67" s="448">
        <v>33</v>
      </c>
      <c r="G67" s="375">
        <f>SUM(E67:F67)</f>
        <v>89</v>
      </c>
      <c r="H67" s="449">
        <f t="shared" si="4"/>
        <v>0.56329113924050633</v>
      </c>
      <c r="I67" s="448">
        <v>6</v>
      </c>
      <c r="J67" s="448">
        <v>9</v>
      </c>
      <c r="K67" s="375">
        <f>SUM(I67:J67)</f>
        <v>15</v>
      </c>
      <c r="L67" s="448">
        <v>4</v>
      </c>
      <c r="M67" s="448">
        <v>5</v>
      </c>
      <c r="N67" s="375">
        <f>SUM(L67:M67)</f>
        <v>9</v>
      </c>
      <c r="O67" s="461">
        <f t="shared" si="5"/>
        <v>0.6</v>
      </c>
    </row>
    <row r="68" spans="1:15" ht="12" customHeight="1" x14ac:dyDescent="0.2">
      <c r="A68" s="925">
        <v>87</v>
      </c>
      <c r="B68" s="452">
        <v>136</v>
      </c>
      <c r="C68" s="452">
        <v>82</v>
      </c>
      <c r="D68" s="376">
        <f>SUM(B68:C68)</f>
        <v>218</v>
      </c>
      <c r="E68" s="452">
        <v>97</v>
      </c>
      <c r="F68" s="452">
        <v>54</v>
      </c>
      <c r="G68" s="376">
        <f>SUM(E68:F68)</f>
        <v>151</v>
      </c>
      <c r="H68" s="453">
        <f t="shared" si="4"/>
        <v>0.69266055045871555</v>
      </c>
      <c r="I68" s="452">
        <v>6</v>
      </c>
      <c r="J68" s="452">
        <v>7</v>
      </c>
      <c r="K68" s="376">
        <f>SUM(I68:J68)</f>
        <v>13</v>
      </c>
      <c r="L68" s="452">
        <v>2</v>
      </c>
      <c r="M68" s="452">
        <v>4</v>
      </c>
      <c r="N68" s="376">
        <f>SUM(L68:M68)</f>
        <v>6</v>
      </c>
      <c r="O68" s="462">
        <f t="shared" si="5"/>
        <v>0.46153846153846156</v>
      </c>
    </row>
    <row r="69" spans="1:15" ht="12" customHeight="1" x14ac:dyDescent="0.2">
      <c r="A69" s="926" t="s">
        <v>88</v>
      </c>
      <c r="B69" s="378">
        <f t="shared" ref="B69:G69" si="23">SUM(B66:B68)</f>
        <v>286</v>
      </c>
      <c r="C69" s="378">
        <f t="shared" si="23"/>
        <v>190</v>
      </c>
      <c r="D69" s="378">
        <f t="shared" si="23"/>
        <v>476</v>
      </c>
      <c r="E69" s="378">
        <v>193</v>
      </c>
      <c r="F69" s="378">
        <v>112</v>
      </c>
      <c r="G69" s="457">
        <f t="shared" si="23"/>
        <v>305</v>
      </c>
      <c r="H69" s="458">
        <f t="shared" si="4"/>
        <v>0.64075630252100846</v>
      </c>
      <c r="I69" s="378">
        <f t="shared" ref="I69:N69" si="24">SUM(I66:I68)</f>
        <v>20</v>
      </c>
      <c r="J69" s="378">
        <f t="shared" si="24"/>
        <v>26</v>
      </c>
      <c r="K69" s="378">
        <f t="shared" si="24"/>
        <v>46</v>
      </c>
      <c r="L69" s="378">
        <f t="shared" ref="L69:M69" si="25">SUM(L66:L68)</f>
        <v>11</v>
      </c>
      <c r="M69" s="378">
        <f t="shared" si="25"/>
        <v>15</v>
      </c>
      <c r="N69" s="378">
        <f t="shared" si="24"/>
        <v>26</v>
      </c>
      <c r="O69" s="458">
        <f t="shared" si="5"/>
        <v>0.56521739130434778</v>
      </c>
    </row>
    <row r="70" spans="1:15" ht="12" customHeight="1" x14ac:dyDescent="0.2">
      <c r="A70" s="49" t="s">
        <v>8</v>
      </c>
      <c r="B70" s="50">
        <f t="shared" ref="B70:G70" si="26">B15+B41+B65+B69</f>
        <v>6651</v>
      </c>
      <c r="C70" s="50">
        <f t="shared" si="26"/>
        <v>7332</v>
      </c>
      <c r="D70" s="50">
        <f t="shared" si="26"/>
        <v>13983</v>
      </c>
      <c r="E70" s="50">
        <f t="shared" si="26"/>
        <v>4098</v>
      </c>
      <c r="F70" s="50">
        <f t="shared" si="26"/>
        <v>4698</v>
      </c>
      <c r="G70" s="51">
        <f t="shared" si="26"/>
        <v>8796</v>
      </c>
      <c r="H70" s="459">
        <f t="shared" si="4"/>
        <v>0.62904956018021885</v>
      </c>
      <c r="I70" s="50">
        <f t="shared" ref="I70:N70" si="27">I15+I41+I65+I69</f>
        <v>1244</v>
      </c>
      <c r="J70" s="50">
        <f t="shared" si="27"/>
        <v>2184</v>
      </c>
      <c r="K70" s="50">
        <f t="shared" si="27"/>
        <v>3428</v>
      </c>
      <c r="L70" s="50">
        <f t="shared" si="27"/>
        <v>734</v>
      </c>
      <c r="M70" s="50">
        <f t="shared" si="27"/>
        <v>1426</v>
      </c>
      <c r="N70" s="50">
        <f t="shared" si="27"/>
        <v>2160</v>
      </c>
      <c r="O70" s="459">
        <f t="shared" si="5"/>
        <v>0.63010501750291714</v>
      </c>
    </row>
    <row r="71" spans="1:15" x14ac:dyDescent="0.2">
      <c r="A71" s="12" t="str">
        <f>'fiche technique'!B4</f>
        <v>Source: MENESR-DGRH A1-1, ANTARES, campagne qualification 2015, données au 20/11/2015          Remarque: La table des sections CNU est en page 30.</v>
      </c>
    </row>
    <row r="72" spans="1:15" x14ac:dyDescent="0.2">
      <c r="A72" s="148" t="s">
        <v>496</v>
      </c>
    </row>
    <row r="81" spans="5:5" x14ac:dyDescent="0.2">
      <c r="E81" s="920"/>
    </row>
    <row r="154" spans="1:1" x14ac:dyDescent="0.2">
      <c r="A154" s="53"/>
    </row>
  </sheetData>
  <sheetProtection selectLockedCells="1" selectUnlockedCells="1"/>
  <mergeCells count="12">
    <mergeCell ref="O7:O8"/>
    <mergeCell ref="A1:J1"/>
    <mergeCell ref="A3:N3"/>
    <mergeCell ref="A4:N4"/>
    <mergeCell ref="B6:H6"/>
    <mergeCell ref="I6:O6"/>
    <mergeCell ref="A7:A8"/>
    <mergeCell ref="B7:D7"/>
    <mergeCell ref="E7:G7"/>
    <mergeCell ref="I7:K7"/>
    <mergeCell ref="L7:N7"/>
    <mergeCell ref="H7:H8"/>
  </mergeCells>
  <conditionalFormatting sqref="H9:H70">
    <cfRule type="colorScale" priority="2">
      <colorScale>
        <cfvo type="min"/>
        <cfvo type="percentile" val="50"/>
        <cfvo type="max"/>
        <color rgb="FFF8696B"/>
        <color rgb="FFFFEB84"/>
        <color rgb="FF63BE7B"/>
      </colorScale>
    </cfRule>
  </conditionalFormatting>
  <conditionalFormatting sqref="O16:O70">
    <cfRule type="colorScale" priority="1">
      <colorScale>
        <cfvo type="min"/>
        <cfvo type="percentile" val="50"/>
        <cfvo type="max"/>
        <color rgb="FFF8696B"/>
        <color rgb="FFFFEB84"/>
        <color rgb="FF63BE7B"/>
      </colorScale>
    </cfRule>
  </conditionalFormatting>
  <printOptions horizontalCentered="1" verticalCentered="1"/>
  <pageMargins left="0.39370078740157483" right="0.39370078740157483" top="0.39370078740157483" bottom="0.39370078740157483" header="0.51181102362204722" footer="0.19685039370078741"/>
  <pageSetup paperSize="9" scale="72" firstPageNumber="0" orientation="portrait" r:id="rId1"/>
  <headerFooter alignWithMargins="0">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54"/>
  <sheetViews>
    <sheetView workbookViewId="0">
      <pane xSplit="1" ySplit="8" topLeftCell="B9" activePane="bottomRight" state="frozen"/>
      <selection pane="topRight" activeCell="B1" sqref="B1"/>
      <selection pane="bottomLeft" activeCell="A9" sqref="A9"/>
      <selection pane="bottomRight" activeCell="A4" sqref="A4:O4"/>
    </sheetView>
  </sheetViews>
  <sheetFormatPr baseColWidth="10" defaultColWidth="13.33203125" defaultRowHeight="12.75" x14ac:dyDescent="0.2"/>
  <cols>
    <col min="1" max="1" width="15" style="28" customWidth="1"/>
    <col min="2" max="2" width="8.6640625" style="18" customWidth="1"/>
    <col min="3" max="3" width="10.6640625" style="18" customWidth="1"/>
    <col min="4" max="4" width="8.5" style="18" customWidth="1"/>
    <col min="5" max="5" width="9.33203125" style="28" customWidth="1"/>
    <col min="6" max="6" width="10.1640625" style="28" customWidth="1"/>
    <col min="7" max="7" width="7.33203125" style="28" bestFit="1" customWidth="1"/>
    <col min="8" max="8" width="8.6640625" style="28" customWidth="1"/>
    <col min="9" max="10" width="12.1640625" style="28" customWidth="1"/>
    <col min="11" max="11" width="7.83203125" style="28" customWidth="1"/>
    <col min="12" max="12" width="12.1640625" style="18" customWidth="1"/>
    <col min="13" max="13" width="12.1640625" style="18" hidden="1" customWidth="1"/>
    <col min="14" max="14" width="12.1640625" style="18" customWidth="1"/>
    <col min="15" max="15" width="7.83203125" style="18" customWidth="1"/>
    <col min="16" max="16" width="8" style="18" customWidth="1"/>
    <col min="17" max="16384" width="13.33203125" style="18"/>
  </cols>
  <sheetData>
    <row r="1" spans="1:18" ht="17.25" customHeight="1" x14ac:dyDescent="0.2">
      <c r="A1" s="1067" t="s">
        <v>0</v>
      </c>
      <c r="B1" s="1067"/>
      <c r="C1" s="1067"/>
      <c r="D1" s="1067"/>
      <c r="E1" s="1067"/>
      <c r="F1" s="1067"/>
      <c r="G1" s="1067"/>
      <c r="H1" s="1067"/>
      <c r="I1" s="1067"/>
      <c r="J1" s="1067"/>
      <c r="K1" s="18"/>
    </row>
    <row r="2" spans="1:18" ht="2.25" customHeight="1" x14ac:dyDescent="0.3">
      <c r="A2" s="29"/>
      <c r="E2" s="18"/>
      <c r="F2" s="11"/>
      <c r="G2" s="11"/>
      <c r="H2" s="11"/>
      <c r="I2" s="18"/>
      <c r="J2" s="18"/>
      <c r="K2" s="18"/>
    </row>
    <row r="3" spans="1:18" ht="13.5" customHeight="1" x14ac:dyDescent="0.2">
      <c r="A3" s="1072" t="str">
        <f>'fiche technique'!B3</f>
        <v>Campagne de qualification pour l'année 2015</v>
      </c>
      <c r="B3" s="1072"/>
      <c r="C3" s="1072"/>
      <c r="D3" s="1072"/>
      <c r="E3" s="1072"/>
      <c r="F3" s="1072"/>
      <c r="G3" s="1072"/>
      <c r="H3" s="1072"/>
      <c r="I3" s="1072"/>
      <c r="J3" s="1072"/>
      <c r="K3" s="1072"/>
      <c r="L3" s="1072"/>
      <c r="M3" s="1072"/>
      <c r="N3" s="1072"/>
      <c r="O3" s="1072"/>
      <c r="P3" s="431"/>
    </row>
    <row r="4" spans="1:18" s="464" customFormat="1" ht="15.75" x14ac:dyDescent="0.2">
      <c r="A4" s="1083" t="s">
        <v>484</v>
      </c>
      <c r="B4" s="1083"/>
      <c r="C4" s="1083"/>
      <c r="D4" s="1083"/>
      <c r="E4" s="1083"/>
      <c r="F4" s="1083"/>
      <c r="G4" s="1083"/>
      <c r="H4" s="1083"/>
      <c r="I4" s="1083"/>
      <c r="J4" s="1083"/>
      <c r="K4" s="1083"/>
      <c r="L4" s="1083"/>
      <c r="M4" s="1083"/>
      <c r="N4" s="1083"/>
      <c r="O4" s="1083"/>
      <c r="P4" s="463"/>
      <c r="R4" s="765">
        <v>0.6</v>
      </c>
    </row>
    <row r="5" spans="1:18" ht="10.5" customHeight="1" x14ac:dyDescent="0.2">
      <c r="E5" s="18"/>
      <c r="F5" s="18"/>
      <c r="I5" s="18"/>
      <c r="J5" s="18"/>
      <c r="K5" s="18"/>
      <c r="O5" s="14"/>
      <c r="P5" s="14" t="s">
        <v>244</v>
      </c>
      <c r="R5" s="766">
        <v>0.5</v>
      </c>
    </row>
    <row r="6" spans="1:18" x14ac:dyDescent="0.2">
      <c r="B6" s="1075" t="s">
        <v>481</v>
      </c>
      <c r="C6" s="1076"/>
      <c r="D6" s="1076"/>
      <c r="E6" s="1076"/>
      <c r="F6" s="1076"/>
      <c r="G6" s="1076"/>
      <c r="H6" s="1077"/>
      <c r="I6" s="1075" t="s">
        <v>489</v>
      </c>
      <c r="J6" s="1076"/>
      <c r="K6" s="1076"/>
      <c r="L6" s="1076"/>
      <c r="M6" s="1076"/>
      <c r="N6" s="1076"/>
      <c r="O6" s="1076"/>
      <c r="P6" s="1077"/>
    </row>
    <row r="7" spans="1:18" ht="12.75" customHeight="1" x14ac:dyDescent="0.2">
      <c r="A7" s="1078" t="s">
        <v>28</v>
      </c>
      <c r="B7" s="1078" t="s">
        <v>482</v>
      </c>
      <c r="C7" s="1078"/>
      <c r="D7" s="1078"/>
      <c r="E7" s="1079" t="s">
        <v>29</v>
      </c>
      <c r="F7" s="1079"/>
      <c r="G7" s="1079"/>
      <c r="H7" s="433"/>
      <c r="I7" s="1080" t="s">
        <v>482</v>
      </c>
      <c r="J7" s="1080"/>
      <c r="K7" s="1080"/>
      <c r="L7" s="1081" t="s">
        <v>29</v>
      </c>
      <c r="M7" s="1081"/>
      <c r="N7" s="1081"/>
      <c r="O7" s="1082"/>
      <c r="P7" s="883"/>
    </row>
    <row r="8" spans="1:18" x14ac:dyDescent="0.2">
      <c r="A8" s="1078"/>
      <c r="B8" s="434" t="s">
        <v>30</v>
      </c>
      <c r="C8" s="465" t="s">
        <v>259</v>
      </c>
      <c r="D8" s="434" t="s">
        <v>9</v>
      </c>
      <c r="E8" s="434" t="s">
        <v>30</v>
      </c>
      <c r="F8" s="465" t="s">
        <v>260</v>
      </c>
      <c r="G8" s="434" t="s">
        <v>9</v>
      </c>
      <c r="H8" s="435" t="s">
        <v>261</v>
      </c>
      <c r="I8" s="434" t="s">
        <v>30</v>
      </c>
      <c r="J8" s="465" t="s">
        <v>262</v>
      </c>
      <c r="K8" s="434" t="s">
        <v>9</v>
      </c>
      <c r="L8" s="434" t="s">
        <v>30</v>
      </c>
      <c r="M8" s="703"/>
      <c r="N8" s="465" t="s">
        <v>263</v>
      </c>
      <c r="O8" s="434" t="s">
        <v>9</v>
      </c>
      <c r="P8" s="914" t="s">
        <v>264</v>
      </c>
    </row>
    <row r="9" spans="1:18" ht="12" customHeight="1" x14ac:dyDescent="0.2">
      <c r="A9" s="444" t="s">
        <v>32</v>
      </c>
      <c r="B9" s="445">
        <f>examinésqualifiésavecHS!B9</f>
        <v>144</v>
      </c>
      <c r="C9" s="466">
        <f>B9/D9</f>
        <v>0.56470588235294117</v>
      </c>
      <c r="D9" s="374">
        <f>examinésqualifiésavecHS!D9</f>
        <v>255</v>
      </c>
      <c r="E9" s="445">
        <f>examinésqualifiésavecHS!E9</f>
        <v>42</v>
      </c>
      <c r="F9" s="638">
        <f>E9/G9</f>
        <v>0.56000000000000005</v>
      </c>
      <c r="G9" s="374">
        <f>examinésqualifiésavecHS!G9</f>
        <v>75</v>
      </c>
      <c r="H9" s="756">
        <f>(F9-C9)*100</f>
        <v>-0.47058823529411153</v>
      </c>
      <c r="I9" s="36">
        <f>examinésqualifiésavecHS!I9</f>
        <v>106</v>
      </c>
      <c r="J9" s="466">
        <f>I9/K9</f>
        <v>0.60571428571428576</v>
      </c>
      <c r="K9" s="374">
        <f>examinésqualifiésavecHS!K9</f>
        <v>175</v>
      </c>
      <c r="L9" s="445">
        <f>examinésqualifiésavecHS!L9</f>
        <v>10</v>
      </c>
      <c r="M9" s="710"/>
      <c r="N9" s="638">
        <f t="shared" ref="N9:N12" si="0">L9/O9</f>
        <v>0.7142857142857143</v>
      </c>
      <c r="O9" s="374">
        <f>examinésqualifiésavecHS!N9</f>
        <v>14</v>
      </c>
      <c r="P9" s="915">
        <f>(N9-J9)*100</f>
        <v>10.857142857142854</v>
      </c>
    </row>
    <row r="10" spans="1:18" ht="12" customHeight="1" x14ac:dyDescent="0.2">
      <c r="A10" s="447" t="s">
        <v>33</v>
      </c>
      <c r="B10" s="448">
        <f>examinésqualifiésavecHS!B10</f>
        <v>130</v>
      </c>
      <c r="C10" s="467">
        <f t="shared" ref="C10:C70" si="1">B10/D10</f>
        <v>0.53497942386831276</v>
      </c>
      <c r="D10" s="375">
        <f>examinésqualifiésavecHS!D10</f>
        <v>243</v>
      </c>
      <c r="E10" s="448">
        <f>examinésqualifiésavecHS!E10</f>
        <v>37</v>
      </c>
      <c r="F10" s="636">
        <f t="shared" ref="F10:F69" si="2">E10/G10</f>
        <v>0.59677419354838712</v>
      </c>
      <c r="G10" s="375">
        <f>examinésqualifiésavecHS!G10</f>
        <v>62</v>
      </c>
      <c r="H10" s="756">
        <f t="shared" ref="H10:H15" si="3">(F10-C10)*100</f>
        <v>6.1794769680074353</v>
      </c>
      <c r="I10" s="450">
        <f>examinésqualifiésavecHS!I10</f>
        <v>43</v>
      </c>
      <c r="J10" s="467">
        <f t="shared" ref="J10:J12" si="4">I10/K10</f>
        <v>0.53086419753086422</v>
      </c>
      <c r="K10" s="375">
        <f>examinésqualifiésavecHS!K10</f>
        <v>81</v>
      </c>
      <c r="L10" s="448">
        <f>examinésqualifiésavecHS!L10</f>
        <v>5</v>
      </c>
      <c r="M10" s="448"/>
      <c r="N10" s="636">
        <f t="shared" si="0"/>
        <v>0.55555555555555558</v>
      </c>
      <c r="O10" s="375">
        <f>examinésqualifiésavecHS!N10</f>
        <v>9</v>
      </c>
      <c r="P10" s="915">
        <f t="shared" ref="P10:P70" si="5">(N10-J10)*100</f>
        <v>2.4691358024691357</v>
      </c>
    </row>
    <row r="11" spans="1:18" ht="12" customHeight="1" x14ac:dyDescent="0.2">
      <c r="A11" s="447" t="s">
        <v>34</v>
      </c>
      <c r="B11" s="448">
        <f>examinésqualifiésavecHS!B11</f>
        <v>11</v>
      </c>
      <c r="C11" s="467">
        <f t="shared" si="1"/>
        <v>0.31428571428571428</v>
      </c>
      <c r="D11" s="375">
        <f>examinésqualifiésavecHS!D11</f>
        <v>35</v>
      </c>
      <c r="E11" s="448">
        <f>examinésqualifiésavecHS!E11</f>
        <v>5</v>
      </c>
      <c r="F11" s="636">
        <f t="shared" si="2"/>
        <v>0.33333333333333331</v>
      </c>
      <c r="G11" s="375">
        <f>examinésqualifiésavecHS!G11</f>
        <v>15</v>
      </c>
      <c r="H11" s="756">
        <f t="shared" si="3"/>
        <v>1.9047619047619035</v>
      </c>
      <c r="I11" s="450">
        <f>examinésqualifiésavecHS!I11</f>
        <v>4</v>
      </c>
      <c r="J11" s="467">
        <f t="shared" si="4"/>
        <v>0.30769230769230771</v>
      </c>
      <c r="K11" s="375">
        <f>examinésqualifiésavecHS!K11</f>
        <v>13</v>
      </c>
      <c r="L11" s="448">
        <f>examinésqualifiésavecHS!L11</f>
        <v>2</v>
      </c>
      <c r="M11" s="448"/>
      <c r="N11" s="636">
        <f t="shared" si="0"/>
        <v>0.66666666666666663</v>
      </c>
      <c r="O11" s="375">
        <f>examinésqualifiésavecHS!N11</f>
        <v>3</v>
      </c>
      <c r="P11" s="915">
        <f t="shared" si="5"/>
        <v>35.897435897435891</v>
      </c>
    </row>
    <row r="12" spans="1:18" ht="12" customHeight="1" x14ac:dyDescent="0.2">
      <c r="A12" s="447" t="s">
        <v>35</v>
      </c>
      <c r="B12" s="448">
        <f>examinésqualifiésavecHS!B12</f>
        <v>147</v>
      </c>
      <c r="C12" s="467">
        <f t="shared" si="1"/>
        <v>0.50342465753424659</v>
      </c>
      <c r="D12" s="375">
        <f>examinésqualifiésavecHS!D12</f>
        <v>292</v>
      </c>
      <c r="E12" s="448">
        <f>examinésqualifiésavecHS!E12</f>
        <v>57</v>
      </c>
      <c r="F12" s="636">
        <f t="shared" si="2"/>
        <v>0.53773584905660377</v>
      </c>
      <c r="G12" s="375">
        <f>examinésqualifiésavecHS!G12</f>
        <v>106</v>
      </c>
      <c r="H12" s="756">
        <f t="shared" si="3"/>
        <v>3.4311191522357176</v>
      </c>
      <c r="I12" s="450">
        <f>examinésqualifiésavecHS!I12</f>
        <v>9</v>
      </c>
      <c r="J12" s="467">
        <f t="shared" si="4"/>
        <v>0.25</v>
      </c>
      <c r="K12" s="375">
        <f>examinésqualifiésavecHS!K12</f>
        <v>36</v>
      </c>
      <c r="L12" s="448">
        <f>examinésqualifiésavecHS!L12</f>
        <v>4</v>
      </c>
      <c r="M12" s="448"/>
      <c r="N12" s="636">
        <f t="shared" si="0"/>
        <v>0.36363636363636365</v>
      </c>
      <c r="O12" s="375">
        <f>examinésqualifiésavecHS!N12</f>
        <v>11</v>
      </c>
      <c r="P12" s="915">
        <f t="shared" si="5"/>
        <v>11.363636363636365</v>
      </c>
    </row>
    <row r="13" spans="1:18" ht="12" customHeight="1" x14ac:dyDescent="0.2">
      <c r="A13" s="447" t="s">
        <v>36</v>
      </c>
      <c r="B13" s="448">
        <f>examinésqualifiésavecHS!B13</f>
        <v>113</v>
      </c>
      <c r="C13" s="467">
        <f t="shared" si="1"/>
        <v>0.36928104575163401</v>
      </c>
      <c r="D13" s="375">
        <f>examinésqualifiésavecHS!D13</f>
        <v>306</v>
      </c>
      <c r="E13" s="448">
        <f>examinésqualifiésavecHS!E13</f>
        <v>73</v>
      </c>
      <c r="F13" s="636">
        <f t="shared" si="2"/>
        <v>0.4101123595505618</v>
      </c>
      <c r="G13" s="375">
        <f>examinésqualifiésavecHS!G13</f>
        <v>178</v>
      </c>
      <c r="H13" s="756">
        <f t="shared" si="3"/>
        <v>4.0831313798927793</v>
      </c>
      <c r="I13" s="450">
        <f>examinésqualifiésavecHS!I13</f>
        <v>74</v>
      </c>
      <c r="J13" s="467">
        <f t="shared" ref="J13:J70" si="6">I13/K13</f>
        <v>0.35748792270531399</v>
      </c>
      <c r="K13" s="375">
        <f>examinésqualifiésavecHS!K13</f>
        <v>207</v>
      </c>
      <c r="L13" s="448">
        <f>examinésqualifiésavecHS!L13</f>
        <v>40</v>
      </c>
      <c r="M13" s="448"/>
      <c r="N13" s="636">
        <f t="shared" ref="N13:N70" si="7">L13/O13</f>
        <v>0.33333333333333331</v>
      </c>
      <c r="O13" s="375">
        <f>examinésqualifiésavecHS!N13</f>
        <v>120</v>
      </c>
      <c r="P13" s="915">
        <f t="shared" si="5"/>
        <v>-2.4154589371980673</v>
      </c>
    </row>
    <row r="14" spans="1:18" ht="12" customHeight="1" x14ac:dyDescent="0.2">
      <c r="A14" s="451" t="s">
        <v>37</v>
      </c>
      <c r="B14" s="452">
        <f>examinésqualifiésavecHS!B14</f>
        <v>207</v>
      </c>
      <c r="C14" s="468">
        <f t="shared" si="1"/>
        <v>0.49879518072289158</v>
      </c>
      <c r="D14" s="376">
        <f>examinésqualifiésavecHS!D14</f>
        <v>415</v>
      </c>
      <c r="E14" s="452">
        <f>examinésqualifiésavecHS!E14</f>
        <v>129</v>
      </c>
      <c r="F14" s="637">
        <f t="shared" si="2"/>
        <v>0.56086956521739129</v>
      </c>
      <c r="G14" s="376">
        <f>examinésqualifiésavecHS!G14</f>
        <v>230</v>
      </c>
      <c r="H14" s="756">
        <f t="shared" si="3"/>
        <v>6.2074384494499704</v>
      </c>
      <c r="I14" s="452">
        <f>examinésqualifiésavecHS!I14</f>
        <v>103</v>
      </c>
      <c r="J14" s="468">
        <f t="shared" si="6"/>
        <v>0.50990099009900991</v>
      </c>
      <c r="K14" s="376">
        <f>examinésqualifiésavecHS!K14</f>
        <v>202</v>
      </c>
      <c r="L14" s="452">
        <f>examinésqualifiésavecHS!L14</f>
        <v>36</v>
      </c>
      <c r="M14" s="711"/>
      <c r="N14" s="637">
        <f t="shared" si="7"/>
        <v>0.5901639344262295</v>
      </c>
      <c r="O14" s="376">
        <f>examinésqualifiésavecHS!N14</f>
        <v>61</v>
      </c>
      <c r="P14" s="915">
        <f t="shared" si="5"/>
        <v>8.0262944327219579</v>
      </c>
    </row>
    <row r="15" spans="1:18" ht="12" customHeight="1" x14ac:dyDescent="0.2">
      <c r="A15" s="454" t="s">
        <v>38</v>
      </c>
      <c r="B15" s="377">
        <f>SUM(B9:B14)</f>
        <v>752</v>
      </c>
      <c r="C15" s="469">
        <f t="shared" si="1"/>
        <v>0.48641655886157825</v>
      </c>
      <c r="D15" s="455">
        <f>examinésqualifiésavecHS!D15</f>
        <v>1546</v>
      </c>
      <c r="E15" s="377">
        <f>SUM(E9:E14)</f>
        <v>343</v>
      </c>
      <c r="F15" s="762">
        <f t="shared" si="2"/>
        <v>0.51501501501501501</v>
      </c>
      <c r="G15" s="377">
        <f>examinésqualifiésavecHS!G15</f>
        <v>666</v>
      </c>
      <c r="H15" s="757">
        <f t="shared" si="3"/>
        <v>2.8598456153436755</v>
      </c>
      <c r="I15" s="377">
        <f>SUM(I9:I14)</f>
        <v>339</v>
      </c>
      <c r="J15" s="469">
        <f t="shared" si="6"/>
        <v>0.47478991596638653</v>
      </c>
      <c r="K15" s="377">
        <f>examinésqualifiésavecHS!K15</f>
        <v>714</v>
      </c>
      <c r="L15" s="377">
        <f>SUM(L9:L14)</f>
        <v>97</v>
      </c>
      <c r="M15" s="696"/>
      <c r="N15" s="762">
        <f t="shared" si="7"/>
        <v>0.44495412844036697</v>
      </c>
      <c r="O15" s="377">
        <f>examinésqualifiésavecHS!N15</f>
        <v>218</v>
      </c>
      <c r="P15" s="916">
        <f t="shared" si="5"/>
        <v>-2.9835787526019564</v>
      </c>
    </row>
    <row r="16" spans="1:18" ht="12" customHeight="1" x14ac:dyDescent="0.2">
      <c r="A16" s="444" t="s">
        <v>39</v>
      </c>
      <c r="B16" s="445">
        <f>examinésqualifiésavecHS!B16</f>
        <v>200</v>
      </c>
      <c r="C16" s="466">
        <f t="shared" si="1"/>
        <v>0.69204152249134943</v>
      </c>
      <c r="D16" s="374">
        <f>examinésqualifiésavecHS!D16</f>
        <v>289</v>
      </c>
      <c r="E16" s="445">
        <f>examinésqualifiésavecHS!E16</f>
        <v>136</v>
      </c>
      <c r="F16" s="638">
        <f t="shared" si="2"/>
        <v>0.6974358974358974</v>
      </c>
      <c r="G16" s="374">
        <f>examinésqualifiésavecHS!G16</f>
        <v>195</v>
      </c>
      <c r="H16" s="756">
        <f>(F16-C16)*100</f>
        <v>0.53943749445479749</v>
      </c>
      <c r="I16" s="448">
        <f>examinésqualifiésavecHS!I16</f>
        <v>34</v>
      </c>
      <c r="J16" s="466">
        <f t="shared" si="6"/>
        <v>0.61818181818181817</v>
      </c>
      <c r="K16" s="374">
        <f>examinésqualifiésavecHS!K16</f>
        <v>55</v>
      </c>
      <c r="L16" s="445">
        <f>examinésqualifiésavecHS!L16</f>
        <v>28</v>
      </c>
      <c r="M16" s="710"/>
      <c r="N16" s="638">
        <f t="shared" si="7"/>
        <v>0.62222222222222223</v>
      </c>
      <c r="O16" s="374">
        <f>examinésqualifiésavecHS!N16</f>
        <v>45</v>
      </c>
      <c r="P16" s="915">
        <f t="shared" si="5"/>
        <v>0.40404040404040664</v>
      </c>
    </row>
    <row r="17" spans="1:16" ht="12" customHeight="1" x14ac:dyDescent="0.2">
      <c r="A17" s="447" t="s">
        <v>40</v>
      </c>
      <c r="B17" s="448">
        <f>examinésqualifiésavecHS!B17</f>
        <v>34</v>
      </c>
      <c r="C17" s="467">
        <f t="shared" si="1"/>
        <v>0.61818181818181817</v>
      </c>
      <c r="D17" s="375">
        <f>examinésqualifiésavecHS!D17</f>
        <v>55</v>
      </c>
      <c r="E17" s="448">
        <f>examinésqualifiésavecHS!E17</f>
        <v>29</v>
      </c>
      <c r="F17" s="636">
        <f t="shared" si="2"/>
        <v>0.69047619047619047</v>
      </c>
      <c r="G17" s="375">
        <f>examinésqualifiésavecHS!G17</f>
        <v>42</v>
      </c>
      <c r="H17" s="756">
        <f t="shared" ref="H17:H70" si="8">(F17-C17)*100</f>
        <v>7.22943722943723</v>
      </c>
      <c r="I17" s="448">
        <f>examinésqualifiésavecHS!I17</f>
        <v>11</v>
      </c>
      <c r="J17" s="467">
        <f t="shared" si="6"/>
        <v>0.73333333333333328</v>
      </c>
      <c r="K17" s="375">
        <f>examinésqualifiésavecHS!K17</f>
        <v>15</v>
      </c>
      <c r="L17" s="448">
        <f>examinésqualifiésavecHS!L17</f>
        <v>8</v>
      </c>
      <c r="M17" s="448"/>
      <c r="N17" s="636">
        <f t="shared" si="7"/>
        <v>0.66666666666666663</v>
      </c>
      <c r="O17" s="375">
        <f>examinésqualifiésavecHS!N17</f>
        <v>12</v>
      </c>
      <c r="P17" s="915">
        <f t="shared" si="5"/>
        <v>-6.6666666666666652</v>
      </c>
    </row>
    <row r="18" spans="1:16" ht="12" customHeight="1" x14ac:dyDescent="0.2">
      <c r="A18" s="447" t="s">
        <v>41</v>
      </c>
      <c r="B18" s="448">
        <f>examinésqualifiésavecHS!B18</f>
        <v>147</v>
      </c>
      <c r="C18" s="467">
        <f t="shared" si="1"/>
        <v>0.64757709251101325</v>
      </c>
      <c r="D18" s="375">
        <f>examinésqualifiésavecHS!D18</f>
        <v>227</v>
      </c>
      <c r="E18" s="448">
        <f>examinésqualifiésavecHS!E18</f>
        <v>88</v>
      </c>
      <c r="F18" s="636">
        <f t="shared" si="2"/>
        <v>0.6875</v>
      </c>
      <c r="G18" s="375">
        <f>examinésqualifiésavecHS!G18</f>
        <v>128</v>
      </c>
      <c r="H18" s="756">
        <f t="shared" si="8"/>
        <v>3.9922907488986747</v>
      </c>
      <c r="I18" s="448">
        <f>examinésqualifiésavecHS!I18</f>
        <v>28</v>
      </c>
      <c r="J18" s="467">
        <f t="shared" si="6"/>
        <v>0.60869565217391308</v>
      </c>
      <c r="K18" s="375">
        <f>examinésqualifiésavecHS!K18</f>
        <v>46</v>
      </c>
      <c r="L18" s="448">
        <f>examinésqualifiésavecHS!L18</f>
        <v>23</v>
      </c>
      <c r="M18" s="448"/>
      <c r="N18" s="636">
        <f t="shared" si="7"/>
        <v>0.60526315789473684</v>
      </c>
      <c r="O18" s="375">
        <f>examinésqualifiésavecHS!N18</f>
        <v>38</v>
      </c>
      <c r="P18" s="915">
        <f t="shared" si="5"/>
        <v>-0.34324942791762458</v>
      </c>
    </row>
    <row r="19" spans="1:16" ht="12" customHeight="1" x14ac:dyDescent="0.2">
      <c r="A19" s="447" t="s">
        <v>42</v>
      </c>
      <c r="B19" s="448">
        <f>examinésqualifiésavecHS!B19</f>
        <v>99</v>
      </c>
      <c r="C19" s="467">
        <f t="shared" si="1"/>
        <v>0.6556291390728477</v>
      </c>
      <c r="D19" s="375">
        <f>examinésqualifiésavecHS!D19</f>
        <v>151</v>
      </c>
      <c r="E19" s="448">
        <f>examinésqualifiésavecHS!E19</f>
        <v>48</v>
      </c>
      <c r="F19" s="636">
        <f t="shared" si="2"/>
        <v>0.8</v>
      </c>
      <c r="G19" s="375">
        <f>examinésqualifiésavecHS!G19</f>
        <v>60</v>
      </c>
      <c r="H19" s="756">
        <f t="shared" si="8"/>
        <v>14.437086092715234</v>
      </c>
      <c r="I19" s="448">
        <f>examinésqualifiésavecHS!I19</f>
        <v>9</v>
      </c>
      <c r="J19" s="467">
        <f t="shared" si="6"/>
        <v>0.40909090909090912</v>
      </c>
      <c r="K19" s="375">
        <f>examinésqualifiésavecHS!K19</f>
        <v>22</v>
      </c>
      <c r="L19" s="448">
        <f>examinésqualifiésavecHS!L19</f>
        <v>4</v>
      </c>
      <c r="M19" s="448"/>
      <c r="N19" s="636">
        <f t="shared" si="7"/>
        <v>0.30769230769230771</v>
      </c>
      <c r="O19" s="375">
        <f>examinésqualifiésavecHS!N19</f>
        <v>13</v>
      </c>
      <c r="P19" s="915">
        <f t="shared" si="5"/>
        <v>-10.13986013986014</v>
      </c>
    </row>
    <row r="20" spans="1:16" ht="12" customHeight="1" x14ac:dyDescent="0.2">
      <c r="A20" s="447" t="s">
        <v>43</v>
      </c>
      <c r="B20" s="448">
        <f>examinésqualifiésavecHS!B20</f>
        <v>134</v>
      </c>
      <c r="C20" s="467">
        <f t="shared" si="1"/>
        <v>0.69072164948453607</v>
      </c>
      <c r="D20" s="375">
        <f>examinésqualifiésavecHS!D20</f>
        <v>194</v>
      </c>
      <c r="E20" s="448">
        <f>examinésqualifiésavecHS!E20</f>
        <v>89</v>
      </c>
      <c r="F20" s="636">
        <f t="shared" si="2"/>
        <v>0.70634920634920639</v>
      </c>
      <c r="G20" s="375">
        <f>examinésqualifiésavecHS!G20</f>
        <v>126</v>
      </c>
      <c r="H20" s="756">
        <f t="shared" si="8"/>
        <v>1.5627556864670322</v>
      </c>
      <c r="I20" s="448">
        <f>examinésqualifiésavecHS!I20</f>
        <v>25</v>
      </c>
      <c r="J20" s="467">
        <f t="shared" si="6"/>
        <v>0.69444444444444442</v>
      </c>
      <c r="K20" s="375">
        <f>examinésqualifiésavecHS!K20</f>
        <v>36</v>
      </c>
      <c r="L20" s="448">
        <f>examinésqualifiésavecHS!L20</f>
        <v>17</v>
      </c>
      <c r="M20" s="448"/>
      <c r="N20" s="636">
        <f t="shared" si="7"/>
        <v>0.68</v>
      </c>
      <c r="O20" s="375">
        <f>examinésqualifiésavecHS!N20</f>
        <v>25</v>
      </c>
      <c r="P20" s="915">
        <f t="shared" si="5"/>
        <v>-1.4444444444444371</v>
      </c>
    </row>
    <row r="21" spans="1:16" ht="12" customHeight="1" x14ac:dyDescent="0.2">
      <c r="A21" s="447" t="s">
        <v>44</v>
      </c>
      <c r="B21" s="448">
        <f>examinésqualifiésavecHS!B21</f>
        <v>34</v>
      </c>
      <c r="C21" s="467">
        <f t="shared" si="1"/>
        <v>0.65384615384615385</v>
      </c>
      <c r="D21" s="375">
        <f>examinésqualifiésavecHS!D21</f>
        <v>52</v>
      </c>
      <c r="E21" s="448">
        <f>examinésqualifiésavecHS!E21</f>
        <v>20</v>
      </c>
      <c r="F21" s="636">
        <f t="shared" si="2"/>
        <v>0.66666666666666663</v>
      </c>
      <c r="G21" s="375">
        <f>examinésqualifiésavecHS!G21</f>
        <v>30</v>
      </c>
      <c r="H21" s="756">
        <f t="shared" si="8"/>
        <v>1.2820512820512775</v>
      </c>
      <c r="I21" s="448">
        <f>examinésqualifiésavecHS!I21</f>
        <v>5</v>
      </c>
      <c r="J21" s="467">
        <f t="shared" si="6"/>
        <v>0.38461538461538464</v>
      </c>
      <c r="K21" s="375">
        <f>examinésqualifiésavecHS!K21</f>
        <v>13</v>
      </c>
      <c r="L21" s="448">
        <f>examinésqualifiésavecHS!L21</f>
        <v>3</v>
      </c>
      <c r="M21" s="448"/>
      <c r="N21" s="636">
        <f t="shared" si="7"/>
        <v>0.33333333333333331</v>
      </c>
      <c r="O21" s="375">
        <f>examinésqualifiésavecHS!N21</f>
        <v>9</v>
      </c>
      <c r="P21" s="915">
        <f t="shared" si="5"/>
        <v>-5.1282051282051322</v>
      </c>
    </row>
    <row r="22" spans="1:16" ht="12" customHeight="1" x14ac:dyDescent="0.2">
      <c r="A22" s="447" t="s">
        <v>45</v>
      </c>
      <c r="B22" s="448">
        <f>examinésqualifiésavecHS!B22</f>
        <v>26</v>
      </c>
      <c r="C22" s="467">
        <f t="shared" si="1"/>
        <v>0.76470588235294112</v>
      </c>
      <c r="D22" s="375">
        <f>examinésqualifiésavecHS!D22</f>
        <v>34</v>
      </c>
      <c r="E22" s="448">
        <f>examinésqualifiésavecHS!E22</f>
        <v>18</v>
      </c>
      <c r="F22" s="636">
        <f t="shared" si="2"/>
        <v>0.81818181818181823</v>
      </c>
      <c r="G22" s="375">
        <f>examinésqualifiésavecHS!G22</f>
        <v>22</v>
      </c>
      <c r="H22" s="756">
        <f t="shared" si="8"/>
        <v>5.3475935828877112</v>
      </c>
      <c r="I22" s="448">
        <f>examinésqualifiésavecHS!I22</f>
        <v>9</v>
      </c>
      <c r="J22" s="467">
        <f t="shared" si="6"/>
        <v>0.81818181818181823</v>
      </c>
      <c r="K22" s="375">
        <f>examinésqualifiésavecHS!K22</f>
        <v>11</v>
      </c>
      <c r="L22" s="448">
        <f>examinésqualifiésavecHS!L22</f>
        <v>6</v>
      </c>
      <c r="M22" s="448"/>
      <c r="N22" s="636">
        <f t="shared" si="7"/>
        <v>0.75</v>
      </c>
      <c r="O22" s="375">
        <f>examinésqualifiésavecHS!N22</f>
        <v>8</v>
      </c>
      <c r="P22" s="915">
        <f t="shared" si="5"/>
        <v>-6.8181818181818237</v>
      </c>
    </row>
    <row r="23" spans="1:16" ht="12" customHeight="1" x14ac:dyDescent="0.2">
      <c r="A23" s="447" t="s">
        <v>46</v>
      </c>
      <c r="B23" s="448">
        <f>examinésqualifiésavecHS!B23</f>
        <v>137</v>
      </c>
      <c r="C23" s="467">
        <f t="shared" si="1"/>
        <v>0.64018691588785048</v>
      </c>
      <c r="D23" s="375">
        <f>examinésqualifiésavecHS!D23</f>
        <v>214</v>
      </c>
      <c r="E23" s="448">
        <f>examinésqualifiésavecHS!E23</f>
        <v>81</v>
      </c>
      <c r="F23" s="636">
        <f t="shared" si="2"/>
        <v>0.6428571428571429</v>
      </c>
      <c r="G23" s="375">
        <f>examinésqualifiésavecHS!G23</f>
        <v>126</v>
      </c>
      <c r="H23" s="756">
        <f t="shared" si="8"/>
        <v>0.26702269692924219</v>
      </c>
      <c r="I23" s="448">
        <f>examinésqualifiésavecHS!I23</f>
        <v>20</v>
      </c>
      <c r="J23" s="467">
        <f t="shared" si="6"/>
        <v>0.58823529411764708</v>
      </c>
      <c r="K23" s="375">
        <f>examinésqualifiésavecHS!K23</f>
        <v>34</v>
      </c>
      <c r="L23" s="448">
        <f>examinésqualifiésavecHS!L23</f>
        <v>14</v>
      </c>
      <c r="M23" s="448"/>
      <c r="N23" s="636">
        <f t="shared" si="7"/>
        <v>0.51851851851851849</v>
      </c>
      <c r="O23" s="375">
        <f>examinésqualifiésavecHS!N23</f>
        <v>27</v>
      </c>
      <c r="P23" s="915">
        <f t="shared" si="5"/>
        <v>-6.9716775599128589</v>
      </c>
    </row>
    <row r="24" spans="1:16" ht="12" customHeight="1" x14ac:dyDescent="0.2">
      <c r="A24" s="447" t="s">
        <v>47</v>
      </c>
      <c r="B24" s="448">
        <f>examinésqualifiésavecHS!B24</f>
        <v>72</v>
      </c>
      <c r="C24" s="467">
        <f t="shared" si="1"/>
        <v>4.0358744394618833E-2</v>
      </c>
      <c r="D24" s="375">
        <f>'tableau qualifications'!H37</f>
        <v>1784</v>
      </c>
      <c r="E24" s="448">
        <f>examinésqualifiésavecHS!E24</f>
        <v>51</v>
      </c>
      <c r="F24" s="636">
        <f t="shared" si="2"/>
        <v>0.56043956043956045</v>
      </c>
      <c r="G24" s="375">
        <f>examinésqualifiésavecHS!G24</f>
        <v>91</v>
      </c>
      <c r="H24" s="756">
        <f t="shared" si="8"/>
        <v>52.008081604494159</v>
      </c>
      <c r="I24" s="448">
        <f>examinésqualifiésavecHS!I24</f>
        <v>12</v>
      </c>
      <c r="J24" s="467">
        <f t="shared" si="6"/>
        <v>0.52173913043478259</v>
      </c>
      <c r="K24" s="375">
        <f>examinésqualifiésavecHS!K24</f>
        <v>23</v>
      </c>
      <c r="L24" s="448">
        <f>examinésqualifiésavecHS!L24</f>
        <v>11</v>
      </c>
      <c r="M24" s="448"/>
      <c r="N24" s="636">
        <f t="shared" si="7"/>
        <v>0.5</v>
      </c>
      <c r="O24" s="375">
        <f>examinésqualifiésavecHS!N24</f>
        <v>22</v>
      </c>
      <c r="P24" s="915">
        <f t="shared" si="5"/>
        <v>-2.1739130434782594</v>
      </c>
    </row>
    <row r="25" spans="1:16" ht="12" customHeight="1" x14ac:dyDescent="0.2">
      <c r="A25" s="447" t="s">
        <v>48</v>
      </c>
      <c r="B25" s="448">
        <f>examinésqualifiésavecHS!B25</f>
        <v>144</v>
      </c>
      <c r="C25" s="467">
        <f t="shared" si="1"/>
        <v>0.58064516129032262</v>
      </c>
      <c r="D25" s="375">
        <f>examinésqualifiésavecHS!D25</f>
        <v>248</v>
      </c>
      <c r="E25" s="448">
        <f>examinésqualifiésavecHS!E25</f>
        <v>84</v>
      </c>
      <c r="F25" s="636">
        <f t="shared" si="2"/>
        <v>0.56756756756756754</v>
      </c>
      <c r="G25" s="375">
        <f>examinésqualifiésavecHS!G25</f>
        <v>148</v>
      </c>
      <c r="H25" s="756">
        <f t="shared" si="8"/>
        <v>-1.3077593722755076</v>
      </c>
      <c r="I25" s="448">
        <f>examinésqualifiésavecHS!I25</f>
        <v>33</v>
      </c>
      <c r="J25" s="467">
        <f t="shared" si="6"/>
        <v>0.63461538461538458</v>
      </c>
      <c r="K25" s="375">
        <f>examinésqualifiésavecHS!K25</f>
        <v>52</v>
      </c>
      <c r="L25" s="448">
        <f>examinésqualifiésavecHS!L25</f>
        <v>26</v>
      </c>
      <c r="M25" s="448"/>
      <c r="N25" s="636">
        <f t="shared" si="7"/>
        <v>0.68421052631578949</v>
      </c>
      <c r="O25" s="375">
        <f>examinésqualifiésavecHS!N25</f>
        <v>38</v>
      </c>
      <c r="P25" s="915">
        <f t="shared" si="5"/>
        <v>4.9595141700404906</v>
      </c>
    </row>
    <row r="26" spans="1:16" ht="12" customHeight="1" x14ac:dyDescent="0.2">
      <c r="A26" s="447" t="s">
        <v>49</v>
      </c>
      <c r="B26" s="448">
        <f>examinésqualifiésavecHS!B26</f>
        <v>71</v>
      </c>
      <c r="C26" s="467">
        <f t="shared" si="1"/>
        <v>0.33971291866028708</v>
      </c>
      <c r="D26" s="375">
        <f>examinésqualifiésavecHS!D26</f>
        <v>209</v>
      </c>
      <c r="E26" s="448">
        <f>examinésqualifiésavecHS!E26</f>
        <v>48</v>
      </c>
      <c r="F26" s="636">
        <f t="shared" si="2"/>
        <v>0.34532374100719426</v>
      </c>
      <c r="G26" s="375">
        <f>examinésqualifiésavecHS!G26</f>
        <v>139</v>
      </c>
      <c r="H26" s="756">
        <f t="shared" si="8"/>
        <v>0.5610822346907185</v>
      </c>
      <c r="I26" s="448">
        <f>examinésqualifiésavecHS!I26</f>
        <v>13</v>
      </c>
      <c r="J26" s="467">
        <f t="shared" si="6"/>
        <v>0.34210526315789475</v>
      </c>
      <c r="K26" s="375">
        <f>examinésqualifiésavecHS!K26</f>
        <v>38</v>
      </c>
      <c r="L26" s="448">
        <f>examinésqualifiésavecHS!L26</f>
        <v>9</v>
      </c>
      <c r="M26" s="448"/>
      <c r="N26" s="636">
        <f t="shared" si="7"/>
        <v>0.33333333333333331</v>
      </c>
      <c r="O26" s="375">
        <f>examinésqualifiésavecHS!N26</f>
        <v>27</v>
      </c>
      <c r="P26" s="915">
        <f t="shared" si="5"/>
        <v>-0.87719298245614308</v>
      </c>
    </row>
    <row r="27" spans="1:16" ht="12" customHeight="1" x14ac:dyDescent="0.2">
      <c r="A27" s="447" t="s">
        <v>50</v>
      </c>
      <c r="B27" s="448">
        <f>examinésqualifiésavecHS!B27</f>
        <v>238</v>
      </c>
      <c r="C27" s="467">
        <f t="shared" si="1"/>
        <v>0.59798994974874375</v>
      </c>
      <c r="D27" s="375">
        <f>examinésqualifiésavecHS!D27</f>
        <v>398</v>
      </c>
      <c r="E27" s="448">
        <f>examinésqualifiésavecHS!E27</f>
        <v>135</v>
      </c>
      <c r="F27" s="636">
        <f t="shared" si="2"/>
        <v>0.60810810810810811</v>
      </c>
      <c r="G27" s="375">
        <f>examinésqualifiésavecHS!G27</f>
        <v>222</v>
      </c>
      <c r="H27" s="756">
        <f t="shared" si="8"/>
        <v>1.011815835936436</v>
      </c>
      <c r="I27" s="448">
        <f>examinésqualifiésavecHS!I27</f>
        <v>23</v>
      </c>
      <c r="J27" s="467">
        <f t="shared" si="6"/>
        <v>0.46</v>
      </c>
      <c r="K27" s="375">
        <f>examinésqualifiésavecHS!K27</f>
        <v>50</v>
      </c>
      <c r="L27" s="448">
        <f>examinésqualifiésavecHS!L27</f>
        <v>14</v>
      </c>
      <c r="M27" s="448"/>
      <c r="N27" s="636">
        <f t="shared" si="7"/>
        <v>0.48275862068965519</v>
      </c>
      <c r="O27" s="375">
        <f>examinésqualifiésavecHS!N27</f>
        <v>29</v>
      </c>
      <c r="P27" s="915">
        <f t="shared" si="5"/>
        <v>2.2758620689655173</v>
      </c>
    </row>
    <row r="28" spans="1:16" ht="12" customHeight="1" x14ac:dyDescent="0.2">
      <c r="A28" s="447" t="s">
        <v>51</v>
      </c>
      <c r="B28" s="448">
        <f>examinésqualifiésavecHS!B28</f>
        <v>233</v>
      </c>
      <c r="C28" s="467">
        <f t="shared" si="1"/>
        <v>0.54694835680751175</v>
      </c>
      <c r="D28" s="375">
        <f>examinésqualifiésavecHS!D28</f>
        <v>426</v>
      </c>
      <c r="E28" s="448">
        <f>examinésqualifiésavecHS!E28</f>
        <v>130</v>
      </c>
      <c r="F28" s="636">
        <f t="shared" si="2"/>
        <v>0.55555555555555558</v>
      </c>
      <c r="G28" s="375">
        <f>examinésqualifiésavecHS!G28</f>
        <v>234</v>
      </c>
      <c r="H28" s="756">
        <f t="shared" si="8"/>
        <v>0.86071987480438317</v>
      </c>
      <c r="I28" s="448">
        <f>examinésqualifiésavecHS!I28</f>
        <v>21</v>
      </c>
      <c r="J28" s="467">
        <f t="shared" si="6"/>
        <v>0.3888888888888889</v>
      </c>
      <c r="K28" s="375">
        <f>examinésqualifiésavecHS!K28</f>
        <v>54</v>
      </c>
      <c r="L28" s="448">
        <f>examinésqualifiésavecHS!L28</f>
        <v>10</v>
      </c>
      <c r="M28" s="448"/>
      <c r="N28" s="636">
        <f t="shared" si="7"/>
        <v>0.34482758620689657</v>
      </c>
      <c r="O28" s="375">
        <f>examinésqualifiésavecHS!N28</f>
        <v>29</v>
      </c>
      <c r="P28" s="915">
        <f t="shared" si="5"/>
        <v>-4.4061302681992318</v>
      </c>
    </row>
    <row r="29" spans="1:16" ht="12" customHeight="1" x14ac:dyDescent="0.2">
      <c r="A29" s="447" t="s">
        <v>52</v>
      </c>
      <c r="B29" s="448">
        <f>examinésqualifiésavecHS!B29</f>
        <v>121</v>
      </c>
      <c r="C29" s="467">
        <f t="shared" si="1"/>
        <v>0.6142131979695431</v>
      </c>
      <c r="D29" s="375">
        <f>examinésqualifiésavecHS!D29</f>
        <v>197</v>
      </c>
      <c r="E29" s="448">
        <f>examinésqualifiésavecHS!E29</f>
        <v>76</v>
      </c>
      <c r="F29" s="636">
        <f t="shared" si="2"/>
        <v>0.6386554621848739</v>
      </c>
      <c r="G29" s="375">
        <f>examinésqualifiésavecHS!G29</f>
        <v>119</v>
      </c>
      <c r="H29" s="756">
        <f t="shared" si="8"/>
        <v>2.44422642153308</v>
      </c>
      <c r="I29" s="448">
        <f>examinésqualifiésavecHS!I29</f>
        <v>11</v>
      </c>
      <c r="J29" s="467">
        <f t="shared" si="6"/>
        <v>0.5</v>
      </c>
      <c r="K29" s="375">
        <f>examinésqualifiésavecHS!K29</f>
        <v>22</v>
      </c>
      <c r="L29" s="448">
        <f>examinésqualifiésavecHS!L29</f>
        <v>6</v>
      </c>
      <c r="M29" s="448"/>
      <c r="N29" s="636">
        <f t="shared" si="7"/>
        <v>0.42857142857142855</v>
      </c>
      <c r="O29" s="375">
        <f>examinésqualifiésavecHS!N29</f>
        <v>14</v>
      </c>
      <c r="P29" s="915">
        <f t="shared" si="5"/>
        <v>-7.142857142857145</v>
      </c>
    </row>
    <row r="30" spans="1:16" ht="12" customHeight="1" x14ac:dyDescent="0.2">
      <c r="A30" s="447" t="s">
        <v>53</v>
      </c>
      <c r="B30" s="448">
        <f>examinésqualifiésavecHS!B30</f>
        <v>122</v>
      </c>
      <c r="C30" s="467">
        <f t="shared" si="1"/>
        <v>0.59803921568627449</v>
      </c>
      <c r="D30" s="375">
        <f>examinésqualifiésavecHS!D30</f>
        <v>204</v>
      </c>
      <c r="E30" s="448">
        <f>examinésqualifiésavecHS!E30</f>
        <v>85</v>
      </c>
      <c r="F30" s="636">
        <f t="shared" si="2"/>
        <v>0.59859154929577463</v>
      </c>
      <c r="G30" s="375">
        <f>examinésqualifiésavecHS!G30</f>
        <v>142</v>
      </c>
      <c r="H30" s="756">
        <f t="shared" si="8"/>
        <v>5.5233360950013299E-2</v>
      </c>
      <c r="I30" s="448">
        <f>examinésqualifiésavecHS!I30</f>
        <v>19</v>
      </c>
      <c r="J30" s="467">
        <f t="shared" si="6"/>
        <v>0.54285714285714282</v>
      </c>
      <c r="K30" s="375">
        <f>examinésqualifiésavecHS!K30</f>
        <v>35</v>
      </c>
      <c r="L30" s="448">
        <f>examinésqualifiésavecHS!L30</f>
        <v>16</v>
      </c>
      <c r="M30" s="448"/>
      <c r="N30" s="636">
        <f t="shared" si="7"/>
        <v>0.53333333333333333</v>
      </c>
      <c r="O30" s="375">
        <f>examinésqualifiésavecHS!N30</f>
        <v>30</v>
      </c>
      <c r="P30" s="915">
        <f t="shared" si="5"/>
        <v>-0.952380952380949</v>
      </c>
    </row>
    <row r="31" spans="1:16" ht="12" customHeight="1" x14ac:dyDescent="0.2">
      <c r="A31" s="447" t="s">
        <v>54</v>
      </c>
      <c r="B31" s="448">
        <f>examinésqualifiésavecHS!B31</f>
        <v>251</v>
      </c>
      <c r="C31" s="467">
        <f t="shared" si="1"/>
        <v>0.53518123667377404</v>
      </c>
      <c r="D31" s="375">
        <f>examinésqualifiésavecHS!D31</f>
        <v>469</v>
      </c>
      <c r="E31" s="448">
        <f>examinésqualifiésavecHS!E31</f>
        <v>162</v>
      </c>
      <c r="F31" s="636">
        <f t="shared" si="2"/>
        <v>0.53289473684210531</v>
      </c>
      <c r="G31" s="375">
        <f>examinésqualifiésavecHS!G31</f>
        <v>304</v>
      </c>
      <c r="H31" s="756">
        <f t="shared" si="8"/>
        <v>-0.22864998316687313</v>
      </c>
      <c r="I31" s="448">
        <f>examinésqualifiésavecHS!I31</f>
        <v>22</v>
      </c>
      <c r="J31" s="467">
        <f t="shared" si="6"/>
        <v>0.31428571428571428</v>
      </c>
      <c r="K31" s="375">
        <f>examinésqualifiésavecHS!K31</f>
        <v>70</v>
      </c>
      <c r="L31" s="448">
        <f>examinésqualifiésavecHS!L31</f>
        <v>18</v>
      </c>
      <c r="M31" s="448"/>
      <c r="N31" s="636">
        <f t="shared" si="7"/>
        <v>0.34615384615384615</v>
      </c>
      <c r="O31" s="375">
        <f>examinésqualifiésavecHS!N31</f>
        <v>52</v>
      </c>
      <c r="P31" s="915">
        <f t="shared" si="5"/>
        <v>3.1868131868131866</v>
      </c>
    </row>
    <row r="32" spans="1:16" ht="12" customHeight="1" x14ac:dyDescent="0.2">
      <c r="A32" s="447" t="s">
        <v>55</v>
      </c>
      <c r="B32" s="448">
        <f>examinésqualifiésavecHS!B32</f>
        <v>105</v>
      </c>
      <c r="C32" s="467">
        <f t="shared" si="1"/>
        <v>0.45064377682403434</v>
      </c>
      <c r="D32" s="375">
        <f>examinésqualifiésavecHS!D32</f>
        <v>233</v>
      </c>
      <c r="E32" s="448">
        <f>examinésqualifiésavecHS!E32</f>
        <v>64</v>
      </c>
      <c r="F32" s="636">
        <f t="shared" si="2"/>
        <v>0.42384105960264901</v>
      </c>
      <c r="G32" s="375">
        <f>examinésqualifiésavecHS!G32</f>
        <v>151</v>
      </c>
      <c r="H32" s="756">
        <f t="shared" si="8"/>
        <v>-2.6802717221385333</v>
      </c>
      <c r="I32" s="448">
        <f>examinésqualifiésavecHS!I32</f>
        <v>6</v>
      </c>
      <c r="J32" s="467">
        <f t="shared" si="6"/>
        <v>0.15789473684210525</v>
      </c>
      <c r="K32" s="375">
        <f>examinésqualifiésavecHS!K32</f>
        <v>38</v>
      </c>
      <c r="L32" s="448">
        <f>examinésqualifiésavecHS!L32</f>
        <v>5</v>
      </c>
      <c r="M32" s="448"/>
      <c r="N32" s="636">
        <f t="shared" si="7"/>
        <v>0.20833333333333334</v>
      </c>
      <c r="O32" s="375">
        <f>examinésqualifiésavecHS!N32</f>
        <v>24</v>
      </c>
      <c r="P32" s="915">
        <f t="shared" si="5"/>
        <v>5.0438596491228092</v>
      </c>
    </row>
    <row r="33" spans="1:16" ht="12" customHeight="1" x14ac:dyDescent="0.2">
      <c r="A33" s="447" t="s">
        <v>56</v>
      </c>
      <c r="B33" s="448">
        <f>examinésqualifiésavecHS!B33</f>
        <v>73</v>
      </c>
      <c r="C33" s="467">
        <f t="shared" si="1"/>
        <v>0.42441860465116277</v>
      </c>
      <c r="D33" s="375">
        <f>examinésqualifiésavecHS!D33</f>
        <v>172</v>
      </c>
      <c r="E33" s="448">
        <f>examinésqualifiésavecHS!E33</f>
        <v>44</v>
      </c>
      <c r="F33" s="636">
        <f t="shared" si="2"/>
        <v>0.53658536585365857</v>
      </c>
      <c r="G33" s="375">
        <f>examinésqualifiésavecHS!G33</f>
        <v>82</v>
      </c>
      <c r="H33" s="756">
        <f t="shared" si="8"/>
        <v>11.216676120249581</v>
      </c>
      <c r="I33" s="448">
        <f>examinésqualifiésavecHS!I33</f>
        <v>18</v>
      </c>
      <c r="J33" s="467">
        <f t="shared" si="6"/>
        <v>0.36</v>
      </c>
      <c r="K33" s="375">
        <f>examinésqualifiésavecHS!K33</f>
        <v>50</v>
      </c>
      <c r="L33" s="448">
        <f>examinésqualifiésavecHS!L33</f>
        <v>5</v>
      </c>
      <c r="M33" s="448"/>
      <c r="N33" s="636">
        <f t="shared" si="7"/>
        <v>0.33333333333333331</v>
      </c>
      <c r="O33" s="375">
        <f>examinésqualifiésavecHS!N33</f>
        <v>15</v>
      </c>
      <c r="P33" s="915">
        <f t="shared" si="5"/>
        <v>-2.666666666666667</v>
      </c>
    </row>
    <row r="34" spans="1:16" ht="12" customHeight="1" x14ac:dyDescent="0.2">
      <c r="A34" s="447" t="s">
        <v>57</v>
      </c>
      <c r="B34" s="448">
        <f>examinésqualifiésavecHS!B34</f>
        <v>184</v>
      </c>
      <c r="C34" s="467">
        <f t="shared" si="1"/>
        <v>0.6216216216216216</v>
      </c>
      <c r="D34" s="375">
        <f>examinésqualifiésavecHS!D34</f>
        <v>296</v>
      </c>
      <c r="E34" s="448">
        <f>examinésqualifiésavecHS!E34</f>
        <v>71</v>
      </c>
      <c r="F34" s="636">
        <f t="shared" si="2"/>
        <v>0.57723577235772361</v>
      </c>
      <c r="G34" s="375">
        <f>examinésqualifiésavecHS!G34</f>
        <v>123</v>
      </c>
      <c r="H34" s="756">
        <f t="shared" si="8"/>
        <v>-4.4385849263897992</v>
      </c>
      <c r="I34" s="448">
        <f>examinésqualifiésavecHS!I34</f>
        <v>28</v>
      </c>
      <c r="J34" s="467">
        <f t="shared" si="6"/>
        <v>0.52830188679245282</v>
      </c>
      <c r="K34" s="375">
        <f>examinésqualifiésavecHS!K34</f>
        <v>53</v>
      </c>
      <c r="L34" s="448">
        <f>examinésqualifiésavecHS!L34</f>
        <v>13</v>
      </c>
      <c r="M34" s="448"/>
      <c r="N34" s="636">
        <f t="shared" si="7"/>
        <v>0.56521739130434778</v>
      </c>
      <c r="O34" s="375">
        <f>examinésqualifiésavecHS!N34</f>
        <v>23</v>
      </c>
      <c r="P34" s="915">
        <f t="shared" si="5"/>
        <v>3.6915504511894959</v>
      </c>
    </row>
    <row r="35" spans="1:16" ht="12" customHeight="1" x14ac:dyDescent="0.2">
      <c r="A35" s="447" t="s">
        <v>58</v>
      </c>
      <c r="B35" s="448">
        <f>examinésqualifiésavecHS!B35</f>
        <v>117</v>
      </c>
      <c r="C35" s="467">
        <f t="shared" si="1"/>
        <v>0.51315789473684215</v>
      </c>
      <c r="D35" s="375">
        <f>examinésqualifiésavecHS!D35</f>
        <v>228</v>
      </c>
      <c r="E35" s="448">
        <f>examinésqualifiésavecHS!E35</f>
        <v>45</v>
      </c>
      <c r="F35" s="636">
        <f t="shared" si="2"/>
        <v>0.5357142857142857</v>
      </c>
      <c r="G35" s="375">
        <f>examinésqualifiésavecHS!G35</f>
        <v>84</v>
      </c>
      <c r="H35" s="756">
        <f t="shared" si="8"/>
        <v>2.2556390977443552</v>
      </c>
      <c r="I35" s="448">
        <f>examinésqualifiésavecHS!I35</f>
        <v>14</v>
      </c>
      <c r="J35" s="467">
        <f t="shared" si="6"/>
        <v>0.42424242424242425</v>
      </c>
      <c r="K35" s="375">
        <f>examinésqualifiésavecHS!K35</f>
        <v>33</v>
      </c>
      <c r="L35" s="448">
        <f>examinésqualifiésavecHS!L35</f>
        <v>8</v>
      </c>
      <c r="M35" s="448"/>
      <c r="N35" s="636">
        <f t="shared" si="7"/>
        <v>0.44444444444444442</v>
      </c>
      <c r="O35" s="375">
        <f>examinésqualifiésavecHS!N35</f>
        <v>18</v>
      </c>
      <c r="P35" s="915">
        <f t="shared" si="5"/>
        <v>2.0202020202020163</v>
      </c>
    </row>
    <row r="36" spans="1:16" ht="12" customHeight="1" x14ac:dyDescent="0.2">
      <c r="A36" s="447" t="s">
        <v>59</v>
      </c>
      <c r="B36" s="448">
        <f>examinésqualifiésavecHS!B36</f>
        <v>43</v>
      </c>
      <c r="C36" s="467">
        <f t="shared" si="1"/>
        <v>0.40566037735849059</v>
      </c>
      <c r="D36" s="375">
        <f>examinésqualifiésavecHS!D36</f>
        <v>106</v>
      </c>
      <c r="E36" s="448">
        <f>examinésqualifiésavecHS!E36</f>
        <v>33</v>
      </c>
      <c r="F36" s="636">
        <f t="shared" si="2"/>
        <v>0.40243902439024393</v>
      </c>
      <c r="G36" s="375">
        <f>examinésqualifiésavecHS!G36</f>
        <v>82</v>
      </c>
      <c r="H36" s="756">
        <f t="shared" si="8"/>
        <v>-0.32213529682466602</v>
      </c>
      <c r="I36" s="448">
        <f>examinésqualifiésavecHS!I36</f>
        <v>6</v>
      </c>
      <c r="J36" s="467">
        <f t="shared" si="6"/>
        <v>0.35294117647058826</v>
      </c>
      <c r="K36" s="375">
        <f>examinésqualifiésavecHS!K36</f>
        <v>17</v>
      </c>
      <c r="L36" s="448">
        <f>examinésqualifiésavecHS!L36</f>
        <v>5</v>
      </c>
      <c r="M36" s="448"/>
      <c r="N36" s="636">
        <f t="shared" si="7"/>
        <v>0.33333333333333331</v>
      </c>
      <c r="O36" s="375">
        <f>examinésqualifiésavecHS!N36</f>
        <v>15</v>
      </c>
      <c r="P36" s="915">
        <f t="shared" si="5"/>
        <v>-1.9607843137254943</v>
      </c>
    </row>
    <row r="37" spans="1:16" ht="12" customHeight="1" x14ac:dyDescent="0.2">
      <c r="A37" s="447" t="s">
        <v>60</v>
      </c>
      <c r="B37" s="448">
        <f>examinésqualifiésavecHS!B37</f>
        <v>13</v>
      </c>
      <c r="C37" s="467">
        <f t="shared" si="1"/>
        <v>0.4642857142857143</v>
      </c>
      <c r="D37" s="375">
        <f>examinésqualifiésavecHS!D37</f>
        <v>28</v>
      </c>
      <c r="E37" s="448">
        <f>examinésqualifiésavecHS!E37</f>
        <v>6</v>
      </c>
      <c r="F37" s="636">
        <f t="shared" si="2"/>
        <v>0.42857142857142855</v>
      </c>
      <c r="G37" s="375">
        <f>examinésqualifiésavecHS!G37</f>
        <v>14</v>
      </c>
      <c r="H37" s="756">
        <f t="shared" si="8"/>
        <v>-3.5714285714285756</v>
      </c>
      <c r="I37" s="448">
        <f>examinésqualifiésavecHS!I37</f>
        <v>3</v>
      </c>
      <c r="J37" s="467">
        <f t="shared" si="6"/>
        <v>0.42857142857142855</v>
      </c>
      <c r="K37" s="375">
        <f>examinésqualifiésavecHS!K37</f>
        <v>7</v>
      </c>
      <c r="L37" s="448">
        <f>examinésqualifiésavecHS!L37</f>
        <v>3</v>
      </c>
      <c r="M37" s="448"/>
      <c r="N37" s="636">
        <f t="shared" si="7"/>
        <v>0.42857142857142855</v>
      </c>
      <c r="O37" s="375">
        <f>examinésqualifiésavecHS!N37</f>
        <v>7</v>
      </c>
      <c r="P37" s="915">
        <f t="shared" si="5"/>
        <v>0</v>
      </c>
    </row>
    <row r="38" spans="1:16" ht="12" customHeight="1" x14ac:dyDescent="0.2">
      <c r="A38" s="447" t="s">
        <v>61</v>
      </c>
      <c r="B38" s="448">
        <f>examinésqualifiésavecHS!B38</f>
        <v>66</v>
      </c>
      <c r="C38" s="467">
        <f t="shared" si="1"/>
        <v>0.44897959183673469</v>
      </c>
      <c r="D38" s="375">
        <f>examinésqualifiésavecHS!D38</f>
        <v>147</v>
      </c>
      <c r="E38" s="448">
        <f>examinésqualifiésavecHS!E38</f>
        <v>39</v>
      </c>
      <c r="F38" s="636">
        <f>E38/G38</f>
        <v>0.45348837209302323</v>
      </c>
      <c r="G38" s="375">
        <f>examinésqualifiésavecHS!G38</f>
        <v>86</v>
      </c>
      <c r="H38" s="756">
        <f t="shared" si="8"/>
        <v>0.4508780256288536</v>
      </c>
      <c r="I38" s="448">
        <f>examinésqualifiésavecHS!I38</f>
        <v>13</v>
      </c>
      <c r="J38" s="467">
        <f t="shared" si="6"/>
        <v>0.30232558139534882</v>
      </c>
      <c r="K38" s="375">
        <f>examinésqualifiésavecHS!K38</f>
        <v>43</v>
      </c>
      <c r="L38" s="448">
        <f>examinésqualifiésavecHS!L38</f>
        <v>5</v>
      </c>
      <c r="M38" s="448"/>
      <c r="N38" s="636">
        <f t="shared" si="7"/>
        <v>0.33333333333333331</v>
      </c>
      <c r="O38" s="375">
        <f>examinésqualifiésavecHS!N38</f>
        <v>15</v>
      </c>
      <c r="P38" s="915">
        <f t="shared" si="5"/>
        <v>3.1007751937984498</v>
      </c>
    </row>
    <row r="39" spans="1:16" ht="12" customHeight="1" x14ac:dyDescent="0.2">
      <c r="A39" s="451">
        <v>76</v>
      </c>
      <c r="B39" s="452">
        <f>examinésqualifiésavecHS!B39</f>
        <v>1</v>
      </c>
      <c r="C39" s="467">
        <f t="shared" si="1"/>
        <v>7.6923076923076927E-2</v>
      </c>
      <c r="D39" s="375">
        <f>examinésqualifiésavecHS!D39</f>
        <v>13</v>
      </c>
      <c r="E39" s="452">
        <f>examinésqualifiésavecHS!E39</f>
        <v>1</v>
      </c>
      <c r="F39" s="637">
        <f>E39/G39</f>
        <v>0.125</v>
      </c>
      <c r="G39" s="375">
        <f>examinésqualifiésavecHS!G39</f>
        <v>8</v>
      </c>
      <c r="H39" s="756">
        <f t="shared" si="8"/>
        <v>4.8076923076923075</v>
      </c>
      <c r="I39" s="452">
        <f>examinésqualifiésavecHS!I39</f>
        <v>1</v>
      </c>
      <c r="J39" s="468">
        <f t="shared" si="6"/>
        <v>0.5</v>
      </c>
      <c r="K39" s="375">
        <f>examinésqualifiésavecHS!K39</f>
        <v>2</v>
      </c>
      <c r="L39" s="452">
        <f>examinésqualifiésavecHS!L39</f>
        <v>1</v>
      </c>
      <c r="M39" s="711"/>
      <c r="N39" s="637">
        <f t="shared" si="7"/>
        <v>0.5</v>
      </c>
      <c r="O39" s="375">
        <f>examinésqualifiésavecHS!N39</f>
        <v>2</v>
      </c>
      <c r="P39" s="915"/>
    </row>
    <row r="40" spans="1:16" ht="12" customHeight="1" x14ac:dyDescent="0.2">
      <c r="A40" s="451" t="s">
        <v>62</v>
      </c>
      <c r="B40" s="452">
        <f>examinésqualifiésavecHS!B40</f>
        <v>2</v>
      </c>
      <c r="C40" s="468">
        <f t="shared" si="1"/>
        <v>0.2857142857142857</v>
      </c>
      <c r="D40" s="376">
        <f>examinésqualifiésavecHS!D40</f>
        <v>7</v>
      </c>
      <c r="E40" s="452">
        <f>examinésqualifiésavecHS!E40</f>
        <v>0</v>
      </c>
      <c r="F40" s="637">
        <f t="shared" si="2"/>
        <v>0</v>
      </c>
      <c r="G40" s="376">
        <f>examinésqualifiésavecHS!G40</f>
        <v>2</v>
      </c>
      <c r="H40" s="756">
        <f t="shared" si="8"/>
        <v>-28.571428571428569</v>
      </c>
      <c r="I40" s="452">
        <f>examinésqualifiésavecHS!I40</f>
        <v>0</v>
      </c>
      <c r="J40" s="468">
        <f t="shared" si="6"/>
        <v>0</v>
      </c>
      <c r="K40" s="376">
        <f>examinésqualifiésavecHS!K40</f>
        <v>2</v>
      </c>
      <c r="L40" s="452">
        <f>examinésqualifiésavecHS!L40</f>
        <v>0</v>
      </c>
      <c r="M40" s="711"/>
      <c r="N40" s="637">
        <f t="shared" si="7"/>
        <v>0</v>
      </c>
      <c r="O40" s="376">
        <f>examinésqualifiésavecHS!N40</f>
        <v>2</v>
      </c>
      <c r="P40" s="915"/>
    </row>
    <row r="41" spans="1:16" ht="12" customHeight="1" x14ac:dyDescent="0.2">
      <c r="A41" s="454" t="s">
        <v>133</v>
      </c>
      <c r="B41" s="377">
        <f>SUM(B16:B40)</f>
        <v>2667</v>
      </c>
      <c r="C41" s="469">
        <f t="shared" si="1"/>
        <v>0.56313344594594594</v>
      </c>
      <c r="D41" s="377">
        <f>examinésqualifiésavecHS!D41</f>
        <v>4736</v>
      </c>
      <c r="E41" s="377">
        <f>SUM(E16:E40)</f>
        <v>1583</v>
      </c>
      <c r="F41" s="469">
        <f t="shared" si="2"/>
        <v>0.5735507246376812</v>
      </c>
      <c r="G41" s="377">
        <f>examinésqualifiésavecHS!G41</f>
        <v>2760</v>
      </c>
      <c r="H41" s="757">
        <f t="shared" si="8"/>
        <v>1.0417278691735254</v>
      </c>
      <c r="I41" s="377">
        <f>SUM(I16:I40)</f>
        <v>384</v>
      </c>
      <c r="J41" s="469">
        <f t="shared" si="6"/>
        <v>0.46772228989037756</v>
      </c>
      <c r="K41" s="377">
        <f>examinésqualifiésavecHS!K41</f>
        <v>821</v>
      </c>
      <c r="L41" s="377">
        <f>SUM(L16:L40)</f>
        <v>258</v>
      </c>
      <c r="M41" s="696"/>
      <c r="N41" s="762">
        <f t="shared" si="7"/>
        <v>0.47866419294990725</v>
      </c>
      <c r="O41" s="377">
        <f>examinésqualifiésavecHS!N41</f>
        <v>539</v>
      </c>
      <c r="P41" s="916">
        <f t="shared" si="5"/>
        <v>1.094190305952969</v>
      </c>
    </row>
    <row r="42" spans="1:16" ht="12" customHeight="1" x14ac:dyDescent="0.2">
      <c r="A42" s="444" t="s">
        <v>64</v>
      </c>
      <c r="B42" s="445">
        <f>examinésqualifiésavecHS!B42</f>
        <v>72</v>
      </c>
      <c r="C42" s="466">
        <f t="shared" si="1"/>
        <v>0.23606557377049181</v>
      </c>
      <c r="D42" s="374">
        <f>examinésqualifiésavecHS!D42</f>
        <v>305</v>
      </c>
      <c r="E42" s="445">
        <f>examinésqualifiésavecHS!E42</f>
        <v>59</v>
      </c>
      <c r="F42" s="638">
        <f t="shared" si="2"/>
        <v>0.21299638989169675</v>
      </c>
      <c r="G42" s="374">
        <f>examinésqualifiésavecHS!G42</f>
        <v>277</v>
      </c>
      <c r="H42" s="756">
        <f t="shared" si="8"/>
        <v>-2.3069183878795059</v>
      </c>
      <c r="I42" s="445">
        <f>examinésqualifiésavecHS!I42</f>
        <v>13</v>
      </c>
      <c r="J42" s="466">
        <f t="shared" si="6"/>
        <v>0.13</v>
      </c>
      <c r="K42" s="374">
        <f>examinésqualifiésavecHS!K42</f>
        <v>100</v>
      </c>
      <c r="L42" s="445">
        <f>examinésqualifiésavecHS!L42</f>
        <v>13</v>
      </c>
      <c r="M42" s="710"/>
      <c r="N42" s="638">
        <f t="shared" si="7"/>
        <v>0.1368421052631579</v>
      </c>
      <c r="O42" s="374">
        <f>examinésqualifiésavecHS!N42</f>
        <v>95</v>
      </c>
      <c r="P42" s="915">
        <f t="shared" si="5"/>
        <v>0.68421052631578994</v>
      </c>
    </row>
    <row r="43" spans="1:16" ht="12" customHeight="1" x14ac:dyDescent="0.2">
      <c r="A43" s="447" t="s">
        <v>65</v>
      </c>
      <c r="B43" s="448">
        <f>examinésqualifiésavecHS!B43</f>
        <v>131</v>
      </c>
      <c r="C43" s="467">
        <f t="shared" si="1"/>
        <v>0.31796116504854371</v>
      </c>
      <c r="D43" s="375">
        <f>examinésqualifiésavecHS!D43</f>
        <v>412</v>
      </c>
      <c r="E43" s="448">
        <f>examinésqualifiésavecHS!E43</f>
        <v>94</v>
      </c>
      <c r="F43" s="636">
        <f t="shared" si="2"/>
        <v>0.33098591549295775</v>
      </c>
      <c r="G43" s="375">
        <f>examinésqualifiésavecHS!G43</f>
        <v>284</v>
      </c>
      <c r="H43" s="756">
        <f t="shared" si="8"/>
        <v>1.3024750444414035</v>
      </c>
      <c r="I43" s="448">
        <f>examinésqualifiésavecHS!I43</f>
        <v>20</v>
      </c>
      <c r="J43" s="467">
        <f t="shared" si="6"/>
        <v>0.15503875968992248</v>
      </c>
      <c r="K43" s="375">
        <f>examinésqualifiésavecHS!K43</f>
        <v>129</v>
      </c>
      <c r="L43" s="448">
        <f>examinésqualifiésavecHS!L43</f>
        <v>17</v>
      </c>
      <c r="M43" s="448"/>
      <c r="N43" s="636">
        <f t="shared" si="7"/>
        <v>0.17346938775510204</v>
      </c>
      <c r="O43" s="375">
        <f>examinésqualifiésavecHS!N43</f>
        <v>98</v>
      </c>
      <c r="P43" s="915">
        <f t="shared" si="5"/>
        <v>1.8430628065179562</v>
      </c>
    </row>
    <row r="44" spans="1:16" ht="12" customHeight="1" x14ac:dyDescent="0.2">
      <c r="A44" s="447" t="s">
        <v>66</v>
      </c>
      <c r="B44" s="448">
        <f>examinésqualifiésavecHS!B44</f>
        <v>169</v>
      </c>
      <c r="C44" s="467">
        <f t="shared" si="1"/>
        <v>0.26825396825396824</v>
      </c>
      <c r="D44" s="375">
        <f>examinésqualifiésavecHS!D44</f>
        <v>630</v>
      </c>
      <c r="E44" s="448">
        <f>examinésqualifiésavecHS!E44</f>
        <v>97</v>
      </c>
      <c r="F44" s="636">
        <f t="shared" si="2"/>
        <v>0.23658536585365852</v>
      </c>
      <c r="G44" s="375">
        <f>examinésqualifiésavecHS!G44</f>
        <v>410</v>
      </c>
      <c r="H44" s="756">
        <f t="shared" si="8"/>
        <v>-3.1668602400309718</v>
      </c>
      <c r="I44" s="448">
        <f>examinésqualifiésavecHS!I44</f>
        <v>38</v>
      </c>
      <c r="J44" s="467">
        <f t="shared" si="6"/>
        <v>0.20430107526881722</v>
      </c>
      <c r="K44" s="375">
        <f>examinésqualifiésavecHS!K44</f>
        <v>186</v>
      </c>
      <c r="L44" s="448">
        <f>examinésqualifiésavecHS!L44</f>
        <v>31</v>
      </c>
      <c r="M44" s="448"/>
      <c r="N44" s="636">
        <f t="shared" si="7"/>
        <v>0.24409448818897639</v>
      </c>
      <c r="O44" s="375">
        <f>examinésqualifiésavecHS!N44</f>
        <v>127</v>
      </c>
      <c r="P44" s="915">
        <f t="shared" si="5"/>
        <v>3.979341292015917</v>
      </c>
    </row>
    <row r="45" spans="1:16" ht="12" customHeight="1" x14ac:dyDescent="0.2">
      <c r="A45" s="447" t="s">
        <v>67</v>
      </c>
      <c r="B45" s="448">
        <f>examinésqualifiésavecHS!B45</f>
        <v>126</v>
      </c>
      <c r="C45" s="467">
        <f t="shared" si="1"/>
        <v>0.30288461538461536</v>
      </c>
      <c r="D45" s="375">
        <f>examinésqualifiésavecHS!D45</f>
        <v>416</v>
      </c>
      <c r="E45" s="448">
        <f>examinésqualifiésavecHS!E45</f>
        <v>83</v>
      </c>
      <c r="F45" s="636">
        <f t="shared" si="2"/>
        <v>0.27302631578947367</v>
      </c>
      <c r="G45" s="375">
        <f>examinésqualifiésavecHS!G45</f>
        <v>304</v>
      </c>
      <c r="H45" s="756">
        <f t="shared" si="8"/>
        <v>-2.9858299595141693</v>
      </c>
      <c r="I45" s="448">
        <f>examinésqualifiésavecHS!I45</f>
        <v>27</v>
      </c>
      <c r="J45" s="467">
        <f t="shared" si="6"/>
        <v>0.25714285714285712</v>
      </c>
      <c r="K45" s="375">
        <f>examinésqualifiésavecHS!K45</f>
        <v>105</v>
      </c>
      <c r="L45" s="448">
        <f>examinésqualifiésavecHS!L45</f>
        <v>20</v>
      </c>
      <c r="M45" s="448"/>
      <c r="N45" s="636">
        <f t="shared" si="7"/>
        <v>0.24691358024691357</v>
      </c>
      <c r="O45" s="375">
        <f>examinésqualifiésavecHS!N45</f>
        <v>81</v>
      </c>
      <c r="P45" s="915">
        <f t="shared" si="5"/>
        <v>-1.0229276895943551</v>
      </c>
    </row>
    <row r="46" spans="1:16" ht="12" customHeight="1" x14ac:dyDescent="0.2">
      <c r="A46" s="447" t="s">
        <v>68</v>
      </c>
      <c r="B46" s="448">
        <f>examinésqualifiésavecHS!B46</f>
        <v>29</v>
      </c>
      <c r="C46" s="467">
        <f t="shared" si="1"/>
        <v>0.24786324786324787</v>
      </c>
      <c r="D46" s="375">
        <f>examinésqualifiésavecHS!D46</f>
        <v>117</v>
      </c>
      <c r="E46" s="448">
        <f>examinésqualifiésavecHS!E46</f>
        <v>24</v>
      </c>
      <c r="F46" s="636">
        <f t="shared" si="2"/>
        <v>0.25263157894736843</v>
      </c>
      <c r="G46" s="375">
        <f>examinésqualifiésavecHS!G46</f>
        <v>95</v>
      </c>
      <c r="H46" s="756">
        <f t="shared" si="8"/>
        <v>0.47683310841205584</v>
      </c>
      <c r="I46" s="448">
        <f>examinésqualifiésavecHS!I46</f>
        <v>12</v>
      </c>
      <c r="J46" s="467">
        <f t="shared" si="6"/>
        <v>0.22641509433962265</v>
      </c>
      <c r="K46" s="375">
        <f>examinésqualifiésavecHS!K46</f>
        <v>53</v>
      </c>
      <c r="L46" s="448">
        <f>examinésqualifiésavecHS!L46</f>
        <v>7</v>
      </c>
      <c r="M46" s="448"/>
      <c r="N46" s="636">
        <f t="shared" si="7"/>
        <v>0.17948717948717949</v>
      </c>
      <c r="O46" s="375">
        <f>examinésqualifiésavecHS!N46</f>
        <v>39</v>
      </c>
      <c r="P46" s="915">
        <f t="shared" si="5"/>
        <v>-4.6927914852443156</v>
      </c>
    </row>
    <row r="47" spans="1:16" ht="12" customHeight="1" x14ac:dyDescent="0.2">
      <c r="A47" s="447" t="s">
        <v>69</v>
      </c>
      <c r="B47" s="448">
        <f>examinésqualifiésavecHS!B47</f>
        <v>52</v>
      </c>
      <c r="C47" s="467">
        <f t="shared" si="1"/>
        <v>0.27513227513227512</v>
      </c>
      <c r="D47" s="375">
        <f>examinésqualifiésavecHS!D47</f>
        <v>189</v>
      </c>
      <c r="E47" s="448">
        <f>examinésqualifiésavecHS!E47</f>
        <v>44</v>
      </c>
      <c r="F47" s="636">
        <f t="shared" si="2"/>
        <v>0.28025477707006369</v>
      </c>
      <c r="G47" s="375">
        <f>examinésqualifiésavecHS!G47</f>
        <v>157</v>
      </c>
      <c r="H47" s="756">
        <f t="shared" si="8"/>
        <v>0.51225019377885705</v>
      </c>
      <c r="I47" s="448">
        <f>examinésqualifiésavecHS!I47</f>
        <v>7</v>
      </c>
      <c r="J47" s="467">
        <f t="shared" si="6"/>
        <v>0.14000000000000001</v>
      </c>
      <c r="K47" s="375">
        <f>examinésqualifiésavecHS!K47</f>
        <v>50</v>
      </c>
      <c r="L47" s="448">
        <f>examinésqualifiésavecHS!L47</f>
        <v>7</v>
      </c>
      <c r="M47" s="448"/>
      <c r="N47" s="636">
        <f t="shared" si="7"/>
        <v>0.16666666666666666</v>
      </c>
      <c r="O47" s="375">
        <f>examinésqualifiésavecHS!N47</f>
        <v>42</v>
      </c>
      <c r="P47" s="915">
        <f t="shared" si="5"/>
        <v>2.6666666666666643</v>
      </c>
    </row>
    <row r="48" spans="1:16" ht="12" customHeight="1" x14ac:dyDescent="0.2">
      <c r="A48" s="447" t="s">
        <v>70</v>
      </c>
      <c r="B48" s="448">
        <f>examinésqualifiésavecHS!B48</f>
        <v>126</v>
      </c>
      <c r="C48" s="467">
        <f t="shared" si="1"/>
        <v>0.44680851063829785</v>
      </c>
      <c r="D48" s="375">
        <f>examinésqualifiésavecHS!D48</f>
        <v>282</v>
      </c>
      <c r="E48" s="448">
        <f>examinésqualifiésavecHS!E48</f>
        <v>104</v>
      </c>
      <c r="F48" s="636">
        <f t="shared" si="2"/>
        <v>0.42105263157894735</v>
      </c>
      <c r="G48" s="375">
        <f>examinésqualifiésavecHS!G48</f>
        <v>247</v>
      </c>
      <c r="H48" s="756">
        <f t="shared" si="8"/>
        <v>-2.5755879059350506</v>
      </c>
      <c r="I48" s="448">
        <f>examinésqualifiésavecHS!I48</f>
        <v>34</v>
      </c>
      <c r="J48" s="467">
        <f t="shared" si="6"/>
        <v>0.4358974358974359</v>
      </c>
      <c r="K48" s="375">
        <f>examinésqualifiésavecHS!K48</f>
        <v>78</v>
      </c>
      <c r="L48" s="448">
        <f>examinésqualifiésavecHS!L48</f>
        <v>28</v>
      </c>
      <c r="M48" s="448"/>
      <c r="N48" s="636">
        <f t="shared" si="7"/>
        <v>0.45161290322580644</v>
      </c>
      <c r="O48" s="375">
        <f>examinésqualifiésavecHS!N48</f>
        <v>62</v>
      </c>
      <c r="P48" s="915">
        <f t="shared" si="5"/>
        <v>1.5715467328370536</v>
      </c>
    </row>
    <row r="49" spans="1:16" ht="12" customHeight="1" x14ac:dyDescent="0.2">
      <c r="A49" s="447" t="s">
        <v>71</v>
      </c>
      <c r="B49" s="448">
        <f>examinésqualifiésavecHS!B49</f>
        <v>106</v>
      </c>
      <c r="C49" s="467">
        <f t="shared" si="1"/>
        <v>0.46902654867256638</v>
      </c>
      <c r="D49" s="375">
        <f>examinésqualifiésavecHS!D49</f>
        <v>226</v>
      </c>
      <c r="E49" s="448">
        <f>examinésqualifiésavecHS!E49</f>
        <v>86</v>
      </c>
      <c r="F49" s="636">
        <f t="shared" si="2"/>
        <v>0.46486486486486489</v>
      </c>
      <c r="G49" s="375">
        <f>examinésqualifiésavecHS!G49</f>
        <v>185</v>
      </c>
      <c r="H49" s="756">
        <f t="shared" si="8"/>
        <v>-0.41616838077014884</v>
      </c>
      <c r="I49" s="448">
        <f>examinésqualifiésavecHS!I49</f>
        <v>22</v>
      </c>
      <c r="J49" s="467">
        <f t="shared" si="6"/>
        <v>0.35483870967741937</v>
      </c>
      <c r="K49" s="375">
        <f>examinésqualifiésavecHS!K49</f>
        <v>62</v>
      </c>
      <c r="L49" s="448">
        <f>examinésqualifiésavecHS!L49</f>
        <v>14</v>
      </c>
      <c r="M49" s="448"/>
      <c r="N49" s="636">
        <f t="shared" si="7"/>
        <v>0.30434782608695654</v>
      </c>
      <c r="O49" s="375">
        <f>examinésqualifiésavecHS!N49</f>
        <v>46</v>
      </c>
      <c r="P49" s="915">
        <f t="shared" si="5"/>
        <v>-5.0490883590462836</v>
      </c>
    </row>
    <row r="50" spans="1:16" ht="12" customHeight="1" x14ac:dyDescent="0.2">
      <c r="A50" s="447" t="s">
        <v>72</v>
      </c>
      <c r="B50" s="448">
        <f>examinésqualifiésavecHS!B50</f>
        <v>127</v>
      </c>
      <c r="C50" s="467">
        <f t="shared" si="1"/>
        <v>0.38368580060422963</v>
      </c>
      <c r="D50" s="375">
        <f>examinésqualifiésavecHS!D50</f>
        <v>331</v>
      </c>
      <c r="E50" s="448">
        <f>examinésqualifiésavecHS!E50</f>
        <v>78</v>
      </c>
      <c r="F50" s="636">
        <f t="shared" si="2"/>
        <v>0.4</v>
      </c>
      <c r="G50" s="375">
        <f>examinésqualifiésavecHS!G50</f>
        <v>195</v>
      </c>
      <c r="H50" s="756">
        <f t="shared" si="8"/>
        <v>1.631419939577039</v>
      </c>
      <c r="I50" s="448">
        <f>examinésqualifiésavecHS!I50</f>
        <v>40</v>
      </c>
      <c r="J50" s="467">
        <f t="shared" si="6"/>
        <v>0.43478260869565216</v>
      </c>
      <c r="K50" s="375">
        <f>examinésqualifiésavecHS!K50</f>
        <v>92</v>
      </c>
      <c r="L50" s="448">
        <f>examinésqualifiésavecHS!L50</f>
        <v>26</v>
      </c>
      <c r="M50" s="448"/>
      <c r="N50" s="636">
        <f t="shared" si="7"/>
        <v>0.45614035087719296</v>
      </c>
      <c r="O50" s="375">
        <f>examinésqualifiésavecHS!N50</f>
        <v>57</v>
      </c>
      <c r="P50" s="915">
        <f t="shared" si="5"/>
        <v>2.1357742181540793</v>
      </c>
    </row>
    <row r="51" spans="1:16" ht="12" customHeight="1" x14ac:dyDescent="0.2">
      <c r="A51" s="447" t="s">
        <v>73</v>
      </c>
      <c r="B51" s="448">
        <f>examinésqualifiésavecHS!B51</f>
        <v>25</v>
      </c>
      <c r="C51" s="467">
        <f t="shared" si="1"/>
        <v>0.32894736842105265</v>
      </c>
      <c r="D51" s="375">
        <f>examinésqualifiésavecHS!D51</f>
        <v>76</v>
      </c>
      <c r="E51" s="448">
        <f>examinésqualifiésavecHS!E51</f>
        <v>24</v>
      </c>
      <c r="F51" s="636">
        <f t="shared" si="2"/>
        <v>0.35820895522388058</v>
      </c>
      <c r="G51" s="375">
        <f>examinésqualifiésavecHS!G51</f>
        <v>67</v>
      </c>
      <c r="H51" s="756">
        <f t="shared" si="8"/>
        <v>2.9261586802827919</v>
      </c>
      <c r="I51" s="448">
        <f>examinésqualifiésavecHS!I51</f>
        <v>3</v>
      </c>
      <c r="J51" s="467">
        <f t="shared" si="6"/>
        <v>0.16666666666666666</v>
      </c>
      <c r="K51" s="375">
        <f>examinésqualifiésavecHS!K51</f>
        <v>18</v>
      </c>
      <c r="L51" s="448">
        <f>examinésqualifiésavecHS!L51</f>
        <v>2</v>
      </c>
      <c r="M51" s="448"/>
      <c r="N51" s="636">
        <f t="shared" si="7"/>
        <v>0.125</v>
      </c>
      <c r="O51" s="375">
        <f>examinésqualifiésavecHS!N51</f>
        <v>16</v>
      </c>
      <c r="P51" s="915">
        <f t="shared" si="5"/>
        <v>-4.1666666666666661</v>
      </c>
    </row>
    <row r="52" spans="1:16" ht="12" customHeight="1" x14ac:dyDescent="0.2">
      <c r="A52" s="447" t="s">
        <v>74</v>
      </c>
      <c r="B52" s="448">
        <f>examinésqualifiésavecHS!B52</f>
        <v>69</v>
      </c>
      <c r="C52" s="467">
        <f t="shared" si="1"/>
        <v>0.46</v>
      </c>
      <c r="D52" s="375">
        <f>examinésqualifiésavecHS!D52</f>
        <v>150</v>
      </c>
      <c r="E52" s="448">
        <f>examinésqualifiésavecHS!E52</f>
        <v>60</v>
      </c>
      <c r="F52" s="636">
        <f t="shared" si="2"/>
        <v>0.46153846153846156</v>
      </c>
      <c r="G52" s="375">
        <f>examinésqualifiésavecHS!G52</f>
        <v>130</v>
      </c>
      <c r="H52" s="756">
        <f t="shared" si="8"/>
        <v>0.15384615384615441</v>
      </c>
      <c r="I52" s="448">
        <f>examinésqualifiésavecHS!I52</f>
        <v>15</v>
      </c>
      <c r="J52" s="467">
        <f t="shared" si="6"/>
        <v>0.27272727272727271</v>
      </c>
      <c r="K52" s="375">
        <f>examinésqualifiésavecHS!K52</f>
        <v>55</v>
      </c>
      <c r="L52" s="448">
        <f>examinésqualifiésavecHS!L52</f>
        <v>15</v>
      </c>
      <c r="M52" s="448"/>
      <c r="N52" s="636">
        <f t="shared" si="7"/>
        <v>0.29411764705882354</v>
      </c>
      <c r="O52" s="375">
        <f>examinésqualifiésavecHS!N52</f>
        <v>51</v>
      </c>
      <c r="P52" s="915">
        <f t="shared" si="5"/>
        <v>2.1390374331550834</v>
      </c>
    </row>
    <row r="53" spans="1:16" ht="12" customHeight="1" x14ac:dyDescent="0.2">
      <c r="A53" s="447" t="s">
        <v>75</v>
      </c>
      <c r="B53" s="448">
        <f>examinésqualifiésavecHS!B53</f>
        <v>78</v>
      </c>
      <c r="C53" s="467">
        <f t="shared" si="1"/>
        <v>0.4642857142857143</v>
      </c>
      <c r="D53" s="375">
        <f>examinésqualifiésavecHS!D53</f>
        <v>168</v>
      </c>
      <c r="E53" s="448">
        <f>examinésqualifiésavecHS!E53</f>
        <v>73</v>
      </c>
      <c r="F53" s="636">
        <f t="shared" si="2"/>
        <v>0.48993288590604028</v>
      </c>
      <c r="G53" s="375">
        <f>examinésqualifiésavecHS!G53</f>
        <v>149</v>
      </c>
      <c r="H53" s="756">
        <f t="shared" si="8"/>
        <v>2.5647171620325979</v>
      </c>
      <c r="I53" s="448">
        <f>examinésqualifiésavecHS!I53</f>
        <v>17</v>
      </c>
      <c r="J53" s="467">
        <f t="shared" si="6"/>
        <v>0.32692307692307693</v>
      </c>
      <c r="K53" s="375">
        <f>examinésqualifiésavecHS!K53</f>
        <v>52</v>
      </c>
      <c r="L53" s="448">
        <f>examinésqualifiésavecHS!L53</f>
        <v>12</v>
      </c>
      <c r="M53" s="448"/>
      <c r="N53" s="636">
        <f t="shared" si="7"/>
        <v>0.3</v>
      </c>
      <c r="O53" s="375">
        <f>examinésqualifiésavecHS!N53</f>
        <v>40</v>
      </c>
      <c r="P53" s="915">
        <f t="shared" si="5"/>
        <v>-2.6923076923076938</v>
      </c>
    </row>
    <row r="54" spans="1:16" ht="12" customHeight="1" x14ac:dyDescent="0.2">
      <c r="A54" s="447" t="s">
        <v>76</v>
      </c>
      <c r="B54" s="448">
        <f>examinésqualifiésavecHS!B54</f>
        <v>28</v>
      </c>
      <c r="C54" s="467">
        <f t="shared" si="1"/>
        <v>0.35</v>
      </c>
      <c r="D54" s="375">
        <f>examinésqualifiésavecHS!D54</f>
        <v>80</v>
      </c>
      <c r="E54" s="448">
        <f>examinésqualifiésavecHS!E54</f>
        <v>23</v>
      </c>
      <c r="F54" s="636">
        <f t="shared" si="2"/>
        <v>0.323943661971831</v>
      </c>
      <c r="G54" s="375">
        <f>examinésqualifiésavecHS!G54</f>
        <v>71</v>
      </c>
      <c r="H54" s="756">
        <f t="shared" si="8"/>
        <v>-2.6056338028168979</v>
      </c>
      <c r="I54" s="448">
        <f>examinésqualifiésavecHS!I54</f>
        <v>1</v>
      </c>
      <c r="J54" s="467">
        <f t="shared" si="6"/>
        <v>0.05</v>
      </c>
      <c r="K54" s="375">
        <f>examinésqualifiésavecHS!K54</f>
        <v>20</v>
      </c>
      <c r="L54" s="448">
        <f>examinésqualifiésavecHS!L54</f>
        <v>1</v>
      </c>
      <c r="M54" s="448"/>
      <c r="N54" s="636">
        <f t="shared" si="7"/>
        <v>7.1428571428571425E-2</v>
      </c>
      <c r="O54" s="375">
        <f>examinésqualifiésavecHS!N54</f>
        <v>14</v>
      </c>
      <c r="P54" s="915">
        <f t="shared" si="5"/>
        <v>2.1428571428571423</v>
      </c>
    </row>
    <row r="55" spans="1:16" ht="12" customHeight="1" x14ac:dyDescent="0.2">
      <c r="A55" s="447" t="s">
        <v>77</v>
      </c>
      <c r="B55" s="448">
        <f>examinésqualifiésavecHS!B55</f>
        <v>117</v>
      </c>
      <c r="C55" s="467">
        <f t="shared" si="1"/>
        <v>0.27083333333333331</v>
      </c>
      <c r="D55" s="375">
        <f>examinésqualifiésavecHS!D55</f>
        <v>432</v>
      </c>
      <c r="E55" s="448">
        <f>examinésqualifiésavecHS!E55</f>
        <v>80</v>
      </c>
      <c r="F55" s="636">
        <f t="shared" si="2"/>
        <v>0.25396825396825395</v>
      </c>
      <c r="G55" s="375">
        <f>examinésqualifiésavecHS!G55</f>
        <v>315</v>
      </c>
      <c r="H55" s="756">
        <f t="shared" si="8"/>
        <v>-1.6865079365079361</v>
      </c>
      <c r="I55" s="448">
        <f>examinésqualifiésavecHS!I55</f>
        <v>17</v>
      </c>
      <c r="J55" s="467">
        <f t="shared" si="6"/>
        <v>0.11724137931034483</v>
      </c>
      <c r="K55" s="375">
        <f>examinésqualifiésavecHS!K55</f>
        <v>145</v>
      </c>
      <c r="L55" s="448">
        <f>examinésqualifiésavecHS!L55</f>
        <v>12</v>
      </c>
      <c r="M55" s="448"/>
      <c r="N55" s="636">
        <f t="shared" si="7"/>
        <v>0.10434782608695652</v>
      </c>
      <c r="O55" s="375">
        <f>examinésqualifiésavecHS!N55</f>
        <v>115</v>
      </c>
      <c r="P55" s="915">
        <f t="shared" si="5"/>
        <v>-1.289355322338831</v>
      </c>
    </row>
    <row r="56" spans="1:16" ht="12" customHeight="1" x14ac:dyDescent="0.2">
      <c r="A56" s="447" t="s">
        <v>78</v>
      </c>
      <c r="B56" s="448">
        <f>examinésqualifiésavecHS!B56</f>
        <v>96</v>
      </c>
      <c r="C56" s="467">
        <f t="shared" si="1"/>
        <v>0.27665706051873201</v>
      </c>
      <c r="D56" s="375">
        <f>examinésqualifiésavecHS!D56</f>
        <v>347</v>
      </c>
      <c r="E56" s="448">
        <f>examinésqualifiésavecHS!E56</f>
        <v>47</v>
      </c>
      <c r="F56" s="636">
        <f t="shared" si="2"/>
        <v>0.25824175824175827</v>
      </c>
      <c r="G56" s="375">
        <f>examinésqualifiésavecHS!G56</f>
        <v>182</v>
      </c>
      <c r="H56" s="756">
        <f t="shared" si="8"/>
        <v>-1.8415302276973744</v>
      </c>
      <c r="I56" s="448">
        <f>examinésqualifiésavecHS!I56</f>
        <v>13</v>
      </c>
      <c r="J56" s="467">
        <f t="shared" si="6"/>
        <v>0.12871287128712872</v>
      </c>
      <c r="K56" s="375">
        <f>examinésqualifiésavecHS!K56</f>
        <v>101</v>
      </c>
      <c r="L56" s="448">
        <f>examinésqualifiésavecHS!L56</f>
        <v>9</v>
      </c>
      <c r="M56" s="448"/>
      <c r="N56" s="636">
        <f t="shared" si="7"/>
        <v>0.12857142857142856</v>
      </c>
      <c r="O56" s="375">
        <f>examinésqualifiésavecHS!N56</f>
        <v>70</v>
      </c>
      <c r="P56" s="915">
        <f t="shared" si="5"/>
        <v>-1.4144271570015743E-2</v>
      </c>
    </row>
    <row r="57" spans="1:16" ht="12" customHeight="1" x14ac:dyDescent="0.2">
      <c r="A57" s="447" t="s">
        <v>79</v>
      </c>
      <c r="B57" s="448">
        <f>examinésqualifiésavecHS!B57</f>
        <v>93</v>
      </c>
      <c r="C57" s="467">
        <f t="shared" si="1"/>
        <v>0.36614173228346458</v>
      </c>
      <c r="D57" s="375">
        <f>examinésqualifiésavecHS!D57</f>
        <v>254</v>
      </c>
      <c r="E57" s="448">
        <f>examinésqualifiésavecHS!E57</f>
        <v>52</v>
      </c>
      <c r="F57" s="636">
        <f t="shared" si="2"/>
        <v>0.33986928104575165</v>
      </c>
      <c r="G57" s="375">
        <f>examinésqualifiésavecHS!G57</f>
        <v>153</v>
      </c>
      <c r="H57" s="756">
        <f t="shared" si="8"/>
        <v>-2.6272451237712935</v>
      </c>
      <c r="I57" s="448">
        <f>examinésqualifiésavecHS!I57</f>
        <v>24</v>
      </c>
      <c r="J57" s="467">
        <f t="shared" si="6"/>
        <v>0.29629629629629628</v>
      </c>
      <c r="K57" s="375">
        <f>examinésqualifiésavecHS!K57</f>
        <v>81</v>
      </c>
      <c r="L57" s="448">
        <f>examinésqualifiésavecHS!L57</f>
        <v>17</v>
      </c>
      <c r="M57" s="448"/>
      <c r="N57" s="636">
        <f t="shared" si="7"/>
        <v>0.35416666666666669</v>
      </c>
      <c r="O57" s="375">
        <f>examinésqualifiésavecHS!N57</f>
        <v>48</v>
      </c>
      <c r="P57" s="915">
        <f t="shared" si="5"/>
        <v>5.7870370370370408</v>
      </c>
    </row>
    <row r="58" spans="1:16" ht="12" customHeight="1" x14ac:dyDescent="0.2">
      <c r="A58" s="447" t="s">
        <v>80</v>
      </c>
      <c r="B58" s="448">
        <f>examinésqualifiésavecHS!B58</f>
        <v>64</v>
      </c>
      <c r="C58" s="467">
        <f t="shared" si="1"/>
        <v>0.21917808219178081</v>
      </c>
      <c r="D58" s="375">
        <f>examinésqualifiésavecHS!D58</f>
        <v>292</v>
      </c>
      <c r="E58" s="448">
        <f>examinésqualifiésavecHS!E58</f>
        <v>34</v>
      </c>
      <c r="F58" s="636">
        <f t="shared" si="2"/>
        <v>0.18994413407821228</v>
      </c>
      <c r="G58" s="375">
        <f>examinésqualifiésavecHS!G58</f>
        <v>179</v>
      </c>
      <c r="H58" s="756">
        <f t="shared" si="8"/>
        <v>-2.9233948113568524</v>
      </c>
      <c r="I58" s="448">
        <f>examinésqualifiésavecHS!I58</f>
        <v>14</v>
      </c>
      <c r="J58" s="467">
        <f t="shared" si="6"/>
        <v>0.15730337078651685</v>
      </c>
      <c r="K58" s="375">
        <f>examinésqualifiésavecHS!K58</f>
        <v>89</v>
      </c>
      <c r="L58" s="448">
        <f>examinésqualifiésavecHS!L58</f>
        <v>8</v>
      </c>
      <c r="M58" s="448"/>
      <c r="N58" s="636">
        <f t="shared" si="7"/>
        <v>0.12307692307692308</v>
      </c>
      <c r="O58" s="375">
        <f>examinésqualifiésavecHS!N58</f>
        <v>65</v>
      </c>
      <c r="P58" s="915">
        <f t="shared" si="5"/>
        <v>-3.4226447709593764</v>
      </c>
    </row>
    <row r="59" spans="1:16" ht="12" customHeight="1" x14ac:dyDescent="0.2">
      <c r="A59" s="447" t="s">
        <v>81</v>
      </c>
      <c r="B59" s="448">
        <f>examinésqualifiésavecHS!B59</f>
        <v>370</v>
      </c>
      <c r="C59" s="467">
        <f t="shared" si="1"/>
        <v>0.58823529411764708</v>
      </c>
      <c r="D59" s="375">
        <f>examinésqualifiésavecHS!D59</f>
        <v>629</v>
      </c>
      <c r="E59" s="448">
        <f>examinésqualifiésavecHS!E59</f>
        <v>203</v>
      </c>
      <c r="F59" s="636">
        <f t="shared" si="2"/>
        <v>0.57183098591549297</v>
      </c>
      <c r="G59" s="375">
        <f>examinésqualifiésavecHS!G59</f>
        <v>355</v>
      </c>
      <c r="H59" s="756">
        <f t="shared" si="8"/>
        <v>-1.6404308202154105</v>
      </c>
      <c r="I59" s="448">
        <f>examinésqualifiésavecHS!I59</f>
        <v>40</v>
      </c>
      <c r="J59" s="467">
        <f t="shared" si="6"/>
        <v>0.43010752688172044</v>
      </c>
      <c r="K59" s="375">
        <f>examinésqualifiésavecHS!K59</f>
        <v>93</v>
      </c>
      <c r="L59" s="448">
        <f>examinésqualifiésavecHS!L59</f>
        <v>20</v>
      </c>
      <c r="M59" s="448"/>
      <c r="N59" s="636">
        <f t="shared" si="7"/>
        <v>0.36363636363636365</v>
      </c>
      <c r="O59" s="375">
        <f>examinésqualifiésavecHS!N59</f>
        <v>55</v>
      </c>
      <c r="P59" s="915">
        <f t="shared" si="5"/>
        <v>-6.6471163245356788</v>
      </c>
    </row>
    <row r="60" spans="1:16" ht="12" customHeight="1" x14ac:dyDescent="0.2">
      <c r="A60" s="447" t="s">
        <v>82</v>
      </c>
      <c r="B60" s="448">
        <f>examinésqualifiésavecHS!B60</f>
        <v>360</v>
      </c>
      <c r="C60" s="467">
        <f t="shared" si="1"/>
        <v>0.58064516129032262</v>
      </c>
      <c r="D60" s="375">
        <f>examinésqualifiésavecHS!D60</f>
        <v>620</v>
      </c>
      <c r="E60" s="448">
        <f>examinésqualifiésavecHS!E60</f>
        <v>253</v>
      </c>
      <c r="F60" s="636">
        <f t="shared" si="2"/>
        <v>0.57110609480812646</v>
      </c>
      <c r="G60" s="375">
        <f>examinésqualifiésavecHS!G60</f>
        <v>443</v>
      </c>
      <c r="H60" s="756">
        <f t="shared" si="8"/>
        <v>-0.95390664821961568</v>
      </c>
      <c r="I60" s="448">
        <f>examinésqualifiésavecHS!I60</f>
        <v>58</v>
      </c>
      <c r="J60" s="467">
        <f t="shared" si="6"/>
        <v>0.47154471544715448</v>
      </c>
      <c r="K60" s="375">
        <f>examinésqualifiésavecHS!K60</f>
        <v>123</v>
      </c>
      <c r="L60" s="448">
        <f>examinésqualifiésavecHS!L60</f>
        <v>46</v>
      </c>
      <c r="M60" s="448"/>
      <c r="N60" s="636">
        <f t="shared" si="7"/>
        <v>0.45544554455445546</v>
      </c>
      <c r="O60" s="375">
        <f>examinésqualifiésavecHS!N60</f>
        <v>101</v>
      </c>
      <c r="P60" s="915">
        <f t="shared" si="5"/>
        <v>-1.6099170892699022</v>
      </c>
    </row>
    <row r="61" spans="1:16" ht="12" customHeight="1" x14ac:dyDescent="0.2">
      <c r="A61" s="447" t="s">
        <v>83</v>
      </c>
      <c r="B61" s="448">
        <f>examinésqualifiésavecHS!B61</f>
        <v>200</v>
      </c>
      <c r="C61" s="467">
        <f t="shared" si="1"/>
        <v>0.554016620498615</v>
      </c>
      <c r="D61" s="375">
        <f>examinésqualifiésavecHS!D61</f>
        <v>361</v>
      </c>
      <c r="E61" s="448">
        <f>examinésqualifiésavecHS!E61</f>
        <v>111</v>
      </c>
      <c r="F61" s="636">
        <f t="shared" si="2"/>
        <v>0.53365384615384615</v>
      </c>
      <c r="G61" s="375">
        <f>examinésqualifiésavecHS!G61</f>
        <v>208</v>
      </c>
      <c r="H61" s="756">
        <f t="shared" si="8"/>
        <v>-2.0362774344768853</v>
      </c>
      <c r="I61" s="448">
        <f>examinésqualifiésavecHS!I61</f>
        <v>32</v>
      </c>
      <c r="J61" s="467">
        <f t="shared" si="6"/>
        <v>0.41558441558441561</v>
      </c>
      <c r="K61" s="375">
        <f>examinésqualifiésavecHS!K61</f>
        <v>77</v>
      </c>
      <c r="L61" s="448">
        <f>examinésqualifiésavecHS!L61</f>
        <v>22</v>
      </c>
      <c r="M61" s="448"/>
      <c r="N61" s="636">
        <f t="shared" si="7"/>
        <v>0.42307692307692307</v>
      </c>
      <c r="O61" s="375">
        <f>examinésqualifiésavecHS!N61</f>
        <v>52</v>
      </c>
      <c r="P61" s="915">
        <f t="shared" si="5"/>
        <v>0.74925074925074608</v>
      </c>
    </row>
    <row r="62" spans="1:16" ht="12" customHeight="1" x14ac:dyDescent="0.2">
      <c r="A62" s="447" t="s">
        <v>84</v>
      </c>
      <c r="B62" s="448">
        <f>examinésqualifiésavecHS!B62</f>
        <v>181</v>
      </c>
      <c r="C62" s="467">
        <f t="shared" si="1"/>
        <v>0.5292397660818714</v>
      </c>
      <c r="D62" s="375">
        <f>examinésqualifiésavecHS!D62</f>
        <v>342</v>
      </c>
      <c r="E62" s="448">
        <f>examinésqualifiésavecHS!E62</f>
        <v>99</v>
      </c>
      <c r="F62" s="636">
        <f t="shared" si="2"/>
        <v>0.45205479452054792</v>
      </c>
      <c r="G62" s="375">
        <f>examinésqualifiésavecHS!G62</f>
        <v>219</v>
      </c>
      <c r="H62" s="756">
        <f t="shared" si="8"/>
        <v>-7.7184971561323481</v>
      </c>
      <c r="I62" s="448">
        <f>examinésqualifiésavecHS!I62</f>
        <v>13</v>
      </c>
      <c r="J62" s="467">
        <f t="shared" si="6"/>
        <v>0.30232558139534882</v>
      </c>
      <c r="K62" s="375">
        <f>examinésqualifiésavecHS!K62</f>
        <v>43</v>
      </c>
      <c r="L62" s="448">
        <f>examinésqualifiésavecHS!L62</f>
        <v>11</v>
      </c>
      <c r="M62" s="448"/>
      <c r="N62" s="636">
        <f t="shared" si="7"/>
        <v>0.29729729729729731</v>
      </c>
      <c r="O62" s="375">
        <f>examinésqualifiésavecHS!N62</f>
        <v>37</v>
      </c>
      <c r="P62" s="915">
        <f t="shared" si="5"/>
        <v>-0.50282840980515053</v>
      </c>
    </row>
    <row r="63" spans="1:16" ht="12" customHeight="1" x14ac:dyDescent="0.2">
      <c r="A63" s="447" t="s">
        <v>85</v>
      </c>
      <c r="B63" s="448">
        <f>examinésqualifiésavecHS!B63</f>
        <v>183</v>
      </c>
      <c r="C63" s="467">
        <f t="shared" si="1"/>
        <v>0.57547169811320753</v>
      </c>
      <c r="D63" s="375">
        <f>examinésqualifiésavecHS!D63</f>
        <v>318</v>
      </c>
      <c r="E63" s="448">
        <f>examinésqualifiésavecHS!E63</f>
        <v>144</v>
      </c>
      <c r="F63" s="636">
        <f t="shared" si="2"/>
        <v>0.55813953488372092</v>
      </c>
      <c r="G63" s="375">
        <f>examinésqualifiésavecHS!G63</f>
        <v>258</v>
      </c>
      <c r="H63" s="756">
        <f t="shared" si="8"/>
        <v>-1.7332163229486608</v>
      </c>
      <c r="I63" s="448">
        <f>examinésqualifiésavecHS!I63</f>
        <v>16</v>
      </c>
      <c r="J63" s="467">
        <f t="shared" si="6"/>
        <v>0.37209302325581395</v>
      </c>
      <c r="K63" s="375">
        <f>examinésqualifiésavecHS!K63</f>
        <v>43</v>
      </c>
      <c r="L63" s="448">
        <f>examinésqualifiésavecHS!L63</f>
        <v>13</v>
      </c>
      <c r="M63" s="448"/>
      <c r="N63" s="636">
        <f t="shared" si="7"/>
        <v>0.40625</v>
      </c>
      <c r="O63" s="375">
        <f>examinésqualifiésavecHS!N63</f>
        <v>32</v>
      </c>
      <c r="P63" s="915">
        <f t="shared" si="5"/>
        <v>3.4156976744186052</v>
      </c>
    </row>
    <row r="64" spans="1:16" ht="12" customHeight="1" x14ac:dyDescent="0.2">
      <c r="A64" s="451" t="s">
        <v>86</v>
      </c>
      <c r="B64" s="452">
        <f>examinésqualifiésavecHS!B64</f>
        <v>144</v>
      </c>
      <c r="C64" s="468">
        <f t="shared" si="1"/>
        <v>0.58064516129032262</v>
      </c>
      <c r="D64" s="376">
        <f>examinésqualifiésavecHS!D64</f>
        <v>248</v>
      </c>
      <c r="E64" s="452">
        <f>examinésqualifiésavecHS!E64</f>
        <v>107</v>
      </c>
      <c r="F64" s="637">
        <f t="shared" si="2"/>
        <v>0.58791208791208793</v>
      </c>
      <c r="G64" s="376">
        <f>examinésqualifiésavecHS!G64</f>
        <v>182</v>
      </c>
      <c r="H64" s="756">
        <f t="shared" si="8"/>
        <v>0.72669266217653128</v>
      </c>
      <c r="I64" s="452">
        <f>examinésqualifiésavecHS!I64</f>
        <v>25</v>
      </c>
      <c r="J64" s="468">
        <f t="shared" si="6"/>
        <v>0.48076923076923078</v>
      </c>
      <c r="K64" s="376">
        <f>examinésqualifiésavecHS!K64</f>
        <v>52</v>
      </c>
      <c r="L64" s="452">
        <f>examinésqualifiésavecHS!L64</f>
        <v>17</v>
      </c>
      <c r="M64" s="711"/>
      <c r="N64" s="637">
        <f t="shared" si="7"/>
        <v>0.5</v>
      </c>
      <c r="O64" s="376">
        <f>examinésqualifiésavecHS!N64</f>
        <v>34</v>
      </c>
      <c r="P64" s="915">
        <f t="shared" si="5"/>
        <v>1.9230769230769218</v>
      </c>
    </row>
    <row r="65" spans="1:16" ht="12" customHeight="1" x14ac:dyDescent="0.2">
      <c r="A65" s="454" t="s">
        <v>87</v>
      </c>
      <c r="B65" s="377">
        <f>SUM(B42:B64)</f>
        <v>2946</v>
      </c>
      <c r="C65" s="469">
        <f t="shared" si="1"/>
        <v>0.40775086505190311</v>
      </c>
      <c r="D65" s="377">
        <f>examinésqualifiésavecHS!D65</f>
        <v>7225</v>
      </c>
      <c r="E65" s="377">
        <f>SUM(E42:E64)</f>
        <v>1979</v>
      </c>
      <c r="F65" s="762">
        <f t="shared" si="2"/>
        <v>0.39072063178677197</v>
      </c>
      <c r="G65" s="377">
        <f>examinésqualifiésavecHS!G65</f>
        <v>5065</v>
      </c>
      <c r="H65" s="757">
        <f t="shared" si="8"/>
        <v>-1.7030233265131145</v>
      </c>
      <c r="I65" s="377">
        <f>SUM(I42:I64)</f>
        <v>501</v>
      </c>
      <c r="J65" s="469">
        <f t="shared" si="6"/>
        <v>0.27125067677314563</v>
      </c>
      <c r="K65" s="377">
        <f>examinésqualifiésavecHS!K65</f>
        <v>1847</v>
      </c>
      <c r="L65" s="377">
        <f>SUM(L42:L64)</f>
        <v>368</v>
      </c>
      <c r="M65" s="696"/>
      <c r="N65" s="762">
        <f t="shared" si="7"/>
        <v>0.26724763979665939</v>
      </c>
      <c r="O65" s="377">
        <f>examinésqualifiésavecHS!N65</f>
        <v>1377</v>
      </c>
      <c r="P65" s="916">
        <f t="shared" si="5"/>
        <v>-0.40030369764862406</v>
      </c>
    </row>
    <row r="66" spans="1:16" ht="12" customHeight="1" x14ac:dyDescent="0.2">
      <c r="A66" s="444">
        <v>85</v>
      </c>
      <c r="B66" s="445">
        <f>examinésqualifiésavecHS!B66</f>
        <v>55</v>
      </c>
      <c r="C66" s="466">
        <f t="shared" si="1"/>
        <v>0.55000000000000004</v>
      </c>
      <c r="D66" s="374">
        <f>examinésqualifiésavecHS!D66</f>
        <v>100</v>
      </c>
      <c r="E66" s="445">
        <f>examinésqualifiésavecHS!E66</f>
        <v>40</v>
      </c>
      <c r="F66" s="638">
        <f t="shared" si="2"/>
        <v>0.61538461538461542</v>
      </c>
      <c r="G66" s="374">
        <f>examinésqualifiésavecHS!G66</f>
        <v>65</v>
      </c>
      <c r="H66" s="756">
        <f t="shared" si="8"/>
        <v>6.5384615384615374</v>
      </c>
      <c r="I66" s="445">
        <f>examinésqualifiésavecHS!I66</f>
        <v>8</v>
      </c>
      <c r="J66" s="466">
        <f t="shared" si="6"/>
        <v>0.44444444444444442</v>
      </c>
      <c r="K66" s="374">
        <f>examinésqualifiésavecHS!K66</f>
        <v>18</v>
      </c>
      <c r="L66" s="445">
        <f>examinésqualifiésavecHS!L66</f>
        <v>5</v>
      </c>
      <c r="M66" s="710"/>
      <c r="N66" s="638">
        <f t="shared" si="7"/>
        <v>0.45454545454545453</v>
      </c>
      <c r="O66" s="374">
        <f>examinésqualifiésavecHS!N66</f>
        <v>11</v>
      </c>
      <c r="P66" s="915">
        <f t="shared" si="5"/>
        <v>1.0101010101010111</v>
      </c>
    </row>
    <row r="67" spans="1:16" ht="12" customHeight="1" x14ac:dyDescent="0.2">
      <c r="A67" s="447">
        <v>86</v>
      </c>
      <c r="B67" s="448">
        <f>examinésqualifiésavecHS!B67</f>
        <v>95</v>
      </c>
      <c r="C67" s="467">
        <f t="shared" si="1"/>
        <v>0.60126582278481011</v>
      </c>
      <c r="D67" s="375">
        <f>examinésqualifiésavecHS!D67</f>
        <v>158</v>
      </c>
      <c r="E67" s="448">
        <f>examinésqualifiésavecHS!E67</f>
        <v>56</v>
      </c>
      <c r="F67" s="636">
        <f t="shared" si="2"/>
        <v>0.6292134831460674</v>
      </c>
      <c r="G67" s="375">
        <f>examinésqualifiésavecHS!G67</f>
        <v>89</v>
      </c>
      <c r="H67" s="758">
        <f t="shared" si="8"/>
        <v>2.7947660361257287</v>
      </c>
      <c r="I67" s="448">
        <f>examinésqualifiésavecHS!I67</f>
        <v>6</v>
      </c>
      <c r="J67" s="467">
        <f t="shared" si="6"/>
        <v>0.4</v>
      </c>
      <c r="K67" s="375">
        <f>examinésqualifiésavecHS!K67</f>
        <v>15</v>
      </c>
      <c r="L67" s="448">
        <f>examinésqualifiésavecHS!L67</f>
        <v>4</v>
      </c>
      <c r="M67" s="448"/>
      <c r="N67" s="636">
        <f t="shared" si="7"/>
        <v>0.44444444444444442</v>
      </c>
      <c r="O67" s="375">
        <f>examinésqualifiésavecHS!N67</f>
        <v>9</v>
      </c>
      <c r="P67" s="917">
        <f t="shared" si="5"/>
        <v>4.4444444444444393</v>
      </c>
    </row>
    <row r="68" spans="1:16" ht="12" customHeight="1" x14ac:dyDescent="0.2">
      <c r="A68" s="451">
        <v>87</v>
      </c>
      <c r="B68" s="452">
        <f>examinésqualifiésavecHS!B68</f>
        <v>136</v>
      </c>
      <c r="C68" s="468">
        <f t="shared" si="1"/>
        <v>0.62385321100917435</v>
      </c>
      <c r="D68" s="376">
        <f>examinésqualifiésavecHS!D68</f>
        <v>218</v>
      </c>
      <c r="E68" s="452">
        <f>examinésqualifiésavecHS!E68</f>
        <v>97</v>
      </c>
      <c r="F68" s="637">
        <f t="shared" si="2"/>
        <v>0.64238410596026485</v>
      </c>
      <c r="G68" s="376">
        <f>examinésqualifiésavecHS!G68</f>
        <v>151</v>
      </c>
      <c r="H68" s="759">
        <f t="shared" si="8"/>
        <v>1.8530894951090504</v>
      </c>
      <c r="I68" s="452">
        <f>examinésqualifiésavecHS!I68</f>
        <v>6</v>
      </c>
      <c r="J68" s="468">
        <f t="shared" si="6"/>
        <v>0.46153846153846156</v>
      </c>
      <c r="K68" s="376">
        <f>examinésqualifiésavecHS!K68</f>
        <v>13</v>
      </c>
      <c r="L68" s="452">
        <f>examinésqualifiésavecHS!L68</f>
        <v>2</v>
      </c>
      <c r="M68" s="711"/>
      <c r="N68" s="637">
        <f t="shared" si="7"/>
        <v>0.33333333333333331</v>
      </c>
      <c r="O68" s="376">
        <f>examinésqualifiésavecHS!N68</f>
        <v>6</v>
      </c>
      <c r="P68" s="918">
        <f t="shared" si="5"/>
        <v>-12.820512820512825</v>
      </c>
    </row>
    <row r="69" spans="1:16" ht="12" customHeight="1" x14ac:dyDescent="0.2">
      <c r="A69" s="454" t="s">
        <v>88</v>
      </c>
      <c r="B69" s="378">
        <f t="shared" ref="B69:E69" si="9">SUM(B66:B68)</f>
        <v>286</v>
      </c>
      <c r="C69" s="470">
        <f t="shared" si="1"/>
        <v>0.60084033613445376</v>
      </c>
      <c r="D69" s="378">
        <f>examinésqualifiésavecHS!D69</f>
        <v>476</v>
      </c>
      <c r="E69" s="378">
        <f t="shared" si="9"/>
        <v>193</v>
      </c>
      <c r="F69" s="763">
        <f t="shared" si="2"/>
        <v>0.63278688524590165</v>
      </c>
      <c r="G69" s="378">
        <f>examinésqualifiésavecHS!G69</f>
        <v>305</v>
      </c>
      <c r="H69" s="760">
        <f t="shared" ref="H69" si="10">(F69-C69)*100</f>
        <v>3.1946549111447897</v>
      </c>
      <c r="I69" s="378">
        <f>SUM(I66:I68)</f>
        <v>20</v>
      </c>
      <c r="J69" s="470">
        <f t="shared" si="6"/>
        <v>0.43478260869565216</v>
      </c>
      <c r="K69" s="378">
        <f>examinésqualifiésavecHS!K69</f>
        <v>46</v>
      </c>
      <c r="L69" s="378">
        <f>SUM(L66:L68)</f>
        <v>11</v>
      </c>
      <c r="M69" s="697"/>
      <c r="N69" s="763">
        <f t="shared" si="7"/>
        <v>0.42307692307692307</v>
      </c>
      <c r="O69" s="378">
        <f>examinésqualifiésavecHS!N69</f>
        <v>26</v>
      </c>
      <c r="P69" s="919">
        <f t="shared" si="5"/>
        <v>-1.1705685618729089</v>
      </c>
    </row>
    <row r="70" spans="1:16" ht="12" customHeight="1" x14ac:dyDescent="0.2">
      <c r="A70" s="49" t="s">
        <v>265</v>
      </c>
      <c r="B70" s="50">
        <f>B15+B41+B65+B69</f>
        <v>6651</v>
      </c>
      <c r="C70" s="471">
        <f t="shared" si="1"/>
        <v>0.47564900236000857</v>
      </c>
      <c r="D70" s="50">
        <f>examinésqualifiésavecHS!D70</f>
        <v>13983</v>
      </c>
      <c r="E70" s="50">
        <f>E15+E41+E65+E69</f>
        <v>4098</v>
      </c>
      <c r="F70" s="764">
        <f>E70/G70</f>
        <v>0.465893587994543</v>
      </c>
      <c r="G70" s="51">
        <f>examinésqualifiésavecHS!G70</f>
        <v>8796</v>
      </c>
      <c r="H70" s="761">
        <f t="shared" si="8"/>
        <v>-0.97554143654655645</v>
      </c>
      <c r="I70" s="50">
        <f>I15+I41+I65+I69</f>
        <v>1244</v>
      </c>
      <c r="J70" s="471">
        <f t="shared" si="6"/>
        <v>0.36289381563593931</v>
      </c>
      <c r="K70" s="50">
        <f>examinésqualifiésavecHS!K70</f>
        <v>3428</v>
      </c>
      <c r="L70" s="50">
        <f>L15+L41+L65+L69</f>
        <v>734</v>
      </c>
      <c r="M70" s="50"/>
      <c r="N70" s="764">
        <f t="shared" si="7"/>
        <v>0.33981481481481479</v>
      </c>
      <c r="O70" s="50">
        <f>examinésqualifiésavecHS!N70</f>
        <v>2160</v>
      </c>
      <c r="P70" s="761">
        <f t="shared" si="5"/>
        <v>-2.307900082112452</v>
      </c>
    </row>
    <row r="71" spans="1:16" x14ac:dyDescent="0.2">
      <c r="A71" s="12" t="str">
        <f>'fiche technique'!B4</f>
        <v>Source: MENESR-DGRH A1-1, ANTARES, campagne qualification 2015, données au 20/11/2015          Remarque: La table des sections CNU est en page 30.</v>
      </c>
    </row>
    <row r="72" spans="1:16" x14ac:dyDescent="0.2">
      <c r="A72" s="148" t="s">
        <v>250</v>
      </c>
    </row>
    <row r="73" spans="1:16" x14ac:dyDescent="0.2">
      <c r="A73" s="301" t="s">
        <v>266</v>
      </c>
    </row>
    <row r="74" spans="1:16" x14ac:dyDescent="0.2">
      <c r="A74" s="301" t="s">
        <v>267</v>
      </c>
    </row>
    <row r="75" spans="1:16" x14ac:dyDescent="0.2">
      <c r="A75" s="709" t="s">
        <v>485</v>
      </c>
    </row>
    <row r="76" spans="1:16" x14ac:dyDescent="0.2">
      <c r="A76" s="955" t="s">
        <v>486</v>
      </c>
    </row>
    <row r="77" spans="1:16" x14ac:dyDescent="0.2">
      <c r="A77" s="472" t="s">
        <v>487</v>
      </c>
    </row>
    <row r="78" spans="1:16" ht="6" customHeight="1" x14ac:dyDescent="0.2">
      <c r="A78" s="148"/>
    </row>
    <row r="154" spans="1:1" x14ac:dyDescent="0.2">
      <c r="A154" s="53"/>
    </row>
  </sheetData>
  <sheetProtection selectLockedCells="1" selectUnlockedCells="1"/>
  <mergeCells count="10">
    <mergeCell ref="A7:A8"/>
    <mergeCell ref="B7:D7"/>
    <mergeCell ref="E7:G7"/>
    <mergeCell ref="I7:K7"/>
    <mergeCell ref="L7:O7"/>
    <mergeCell ref="A1:J1"/>
    <mergeCell ref="A3:O3"/>
    <mergeCell ref="A4:O4"/>
    <mergeCell ref="B6:H6"/>
    <mergeCell ref="I6:P6"/>
  </mergeCells>
  <conditionalFormatting sqref="N9:N15 N17 N67:N68 N26 N28:N31 N36:N42 N45:N46 N49 N51:N53 N56 N62:N63 N19:N20 N22:N24">
    <cfRule type="expression" dxfId="6" priority="6">
      <formula>N9&lt;J9</formula>
    </cfRule>
  </conditionalFormatting>
  <conditionalFormatting sqref="N9:N70">
    <cfRule type="cellIs" dxfId="5" priority="4" operator="lessThan">
      <formula>$R$5</formula>
    </cfRule>
    <cfRule type="cellIs" dxfId="4" priority="5" operator="greaterThan">
      <formula>$R$4</formula>
    </cfRule>
  </conditionalFormatting>
  <conditionalFormatting sqref="F9:F15 F17 F67:F68 F26 F28:F31 F36:F40 F45:F46 F49 F51:F53 F56 F62:F63 F19:F20 F22:F24 F42">
    <cfRule type="expression" dxfId="3" priority="3">
      <formula>F9&lt;C9</formula>
    </cfRule>
  </conditionalFormatting>
  <conditionalFormatting sqref="F9:F40 F42:F70">
    <cfRule type="cellIs" dxfId="2" priority="1" operator="lessThan">
      <formula>$R$5</formula>
    </cfRule>
    <cfRule type="cellIs" dxfId="1" priority="2" operator="greaterThan">
      <formula>$R$4</formula>
    </cfRule>
  </conditionalFormatting>
  <printOptions horizontalCentered="1" verticalCentered="1"/>
  <pageMargins left="0.39370078740157483" right="0.39370078740157483" top="0.39370078740157483" bottom="0.39370078740157483" header="0.51181102362204722" footer="0.19685039370078741"/>
  <pageSetup paperSize="9" scale="70" firstPageNumber="0" orientation="portrait" r:id="rId1"/>
  <headerFooter alignWithMargins="0">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92D050"/>
    <pageSetUpPr fitToPage="1"/>
  </sheetPr>
  <dimension ref="A1:AA154"/>
  <sheetViews>
    <sheetView showZeros="0" zoomScaleNormal="100" workbookViewId="0">
      <selection activeCell="A4" sqref="A4:G4"/>
    </sheetView>
  </sheetViews>
  <sheetFormatPr baseColWidth="10" defaultColWidth="13.33203125" defaultRowHeight="12.75" x14ac:dyDescent="0.2"/>
  <cols>
    <col min="1" max="1" width="13.5" style="28" customWidth="1"/>
    <col min="2" max="4" width="11.83203125" style="18" customWidth="1"/>
    <col min="5" max="7" width="11.83203125" style="28" customWidth="1"/>
    <col min="8" max="16384" width="13.33203125" style="18"/>
  </cols>
  <sheetData>
    <row r="1" spans="1:27" ht="17.25" customHeight="1" x14ac:dyDescent="0.2">
      <c r="A1" s="1067" t="s">
        <v>0</v>
      </c>
      <c r="B1" s="1067"/>
      <c r="C1" s="1067"/>
      <c r="D1" s="1067"/>
      <c r="E1" s="1067"/>
      <c r="F1" s="1067"/>
      <c r="G1" s="18"/>
    </row>
    <row r="2" spans="1:27" ht="2.25" customHeight="1" x14ac:dyDescent="0.3">
      <c r="A2" s="29"/>
      <c r="E2" s="18"/>
      <c r="F2" s="18"/>
      <c r="G2" s="18"/>
    </row>
    <row r="3" spans="1:27" ht="13.5" customHeight="1" x14ac:dyDescent="0.2">
      <c r="A3" s="1072" t="str">
        <f>'fiche technique'!B3</f>
        <v>Campagne de qualification pour l'année 2015</v>
      </c>
      <c r="B3" s="1072"/>
      <c r="C3" s="1072"/>
      <c r="D3" s="1072"/>
      <c r="E3" s="1072"/>
      <c r="F3" s="1072"/>
      <c r="G3" s="1072"/>
    </row>
    <row r="4" spans="1:27" s="30" customFormat="1" ht="15.75" x14ac:dyDescent="0.25">
      <c r="A4" s="1073" t="s">
        <v>271</v>
      </c>
      <c r="B4" s="1073"/>
      <c r="C4" s="1073"/>
      <c r="D4" s="1073"/>
      <c r="E4" s="1073"/>
      <c r="F4" s="1073"/>
      <c r="G4" s="1073"/>
    </row>
    <row r="5" spans="1:27" ht="14.25" customHeight="1" x14ac:dyDescent="0.2">
      <c r="E5" s="18"/>
      <c r="F5" s="18"/>
      <c r="G5" s="14" t="s">
        <v>268</v>
      </c>
    </row>
    <row r="6" spans="1:27" x14ac:dyDescent="0.2">
      <c r="B6" s="1079" t="s">
        <v>481</v>
      </c>
      <c r="C6" s="1079"/>
      <c r="D6" s="1079"/>
      <c r="E6" s="1075" t="s">
        <v>489</v>
      </c>
      <c r="F6" s="1076"/>
      <c r="G6" s="1087"/>
    </row>
    <row r="7" spans="1:27" ht="12.75" customHeight="1" x14ac:dyDescent="0.2">
      <c r="A7" s="1078" t="s">
        <v>28</v>
      </c>
      <c r="B7" s="1078" t="s">
        <v>482</v>
      </c>
      <c r="C7" s="1078"/>
      <c r="D7" s="1078"/>
      <c r="E7" s="1084" t="s">
        <v>482</v>
      </c>
      <c r="F7" s="1085"/>
      <c r="G7" s="1086"/>
    </row>
    <row r="8" spans="1:27" x14ac:dyDescent="0.2">
      <c r="A8" s="1078"/>
      <c r="B8" s="34" t="s">
        <v>30</v>
      </c>
      <c r="C8" s="34" t="s">
        <v>31</v>
      </c>
      <c r="D8" s="34" t="s">
        <v>9</v>
      </c>
      <c r="E8" s="34" t="s">
        <v>30</v>
      </c>
      <c r="F8" s="34" t="s">
        <v>31</v>
      </c>
      <c r="G8" s="34" t="s">
        <v>9</v>
      </c>
    </row>
    <row r="9" spans="1:27" ht="12" customHeight="1" x14ac:dyDescent="0.2">
      <c r="A9" s="35" t="s">
        <v>32</v>
      </c>
      <c r="B9" s="37"/>
      <c r="C9" s="37"/>
      <c r="D9" s="38">
        <f>SUM(B9:C9)</f>
        <v>0</v>
      </c>
      <c r="E9" s="36"/>
      <c r="F9" s="37"/>
      <c r="G9" s="38">
        <f>SUM(E9:F9)</f>
        <v>0</v>
      </c>
      <c r="AA9" s="18">
        <f>Z9/11</f>
        <v>0</v>
      </c>
    </row>
    <row r="10" spans="1:27" ht="12" customHeight="1" x14ac:dyDescent="0.2">
      <c r="A10" s="39" t="s">
        <v>33</v>
      </c>
      <c r="B10" s="41"/>
      <c r="C10" s="41"/>
      <c r="D10" s="42">
        <f t="shared" ref="D10:D69" si="0">SUM(B10:C10)</f>
        <v>0</v>
      </c>
      <c r="E10" s="40"/>
      <c r="F10" s="41"/>
      <c r="G10" s="42">
        <f t="shared" ref="G10:G69" si="1">SUM(E10:F10)</f>
        <v>0</v>
      </c>
      <c r="AA10" s="18">
        <f>Z10/11</f>
        <v>0</v>
      </c>
    </row>
    <row r="11" spans="1:27" ht="12" customHeight="1" x14ac:dyDescent="0.2">
      <c r="A11" s="39" t="s">
        <v>34</v>
      </c>
      <c r="B11" s="41"/>
      <c r="C11" s="41"/>
      <c r="D11" s="42">
        <f t="shared" si="0"/>
        <v>0</v>
      </c>
      <c r="E11" s="40"/>
      <c r="F11" s="41"/>
      <c r="G11" s="42">
        <f t="shared" si="1"/>
        <v>0</v>
      </c>
    </row>
    <row r="12" spans="1:27" ht="12" customHeight="1" x14ac:dyDescent="0.2">
      <c r="A12" s="39" t="s">
        <v>35</v>
      </c>
      <c r="B12" s="41">
        <v>12</v>
      </c>
      <c r="C12" s="41">
        <v>10</v>
      </c>
      <c r="D12" s="42">
        <f t="shared" si="0"/>
        <v>22</v>
      </c>
      <c r="E12" s="40"/>
      <c r="F12" s="41">
        <v>1</v>
      </c>
      <c r="G12" s="42">
        <f t="shared" si="1"/>
        <v>1</v>
      </c>
    </row>
    <row r="13" spans="1:27" ht="12" customHeight="1" x14ac:dyDescent="0.2">
      <c r="A13" s="39" t="s">
        <v>36</v>
      </c>
      <c r="B13" s="41">
        <v>2</v>
      </c>
      <c r="C13" s="41">
        <v>1</v>
      </c>
      <c r="D13" s="42">
        <f t="shared" si="0"/>
        <v>3</v>
      </c>
      <c r="E13" s="40"/>
      <c r="F13" s="41"/>
      <c r="G13" s="42">
        <f t="shared" si="1"/>
        <v>0</v>
      </c>
    </row>
    <row r="14" spans="1:27" ht="12" customHeight="1" x14ac:dyDescent="0.2">
      <c r="A14" s="43" t="s">
        <v>37</v>
      </c>
      <c r="B14" s="44">
        <v>2</v>
      </c>
      <c r="C14" s="44">
        <v>4</v>
      </c>
      <c r="D14" s="45">
        <f t="shared" si="0"/>
        <v>6</v>
      </c>
      <c r="E14" s="44"/>
      <c r="F14" s="44">
        <v>1</v>
      </c>
      <c r="G14" s="45">
        <f t="shared" si="1"/>
        <v>1</v>
      </c>
    </row>
    <row r="15" spans="1:27" ht="12" customHeight="1" x14ac:dyDescent="0.2">
      <c r="A15" s="46" t="s">
        <v>38</v>
      </c>
      <c r="B15" s="47">
        <f>SUM(B9:B14)</f>
        <v>16</v>
      </c>
      <c r="C15" s="47">
        <f t="shared" ref="C15:F15" si="2">SUM(C9:C14)</f>
        <v>15</v>
      </c>
      <c r="D15" s="339">
        <f t="shared" si="0"/>
        <v>31</v>
      </c>
      <c r="E15" s="47">
        <f t="shared" si="2"/>
        <v>0</v>
      </c>
      <c r="F15" s="47">
        <f t="shared" si="2"/>
        <v>2</v>
      </c>
      <c r="G15" s="47">
        <f>SUM(E15:F15)</f>
        <v>2</v>
      </c>
    </row>
    <row r="16" spans="1:27" ht="12" customHeight="1" x14ac:dyDescent="0.2">
      <c r="A16" s="35" t="s">
        <v>39</v>
      </c>
      <c r="B16" s="37"/>
      <c r="C16" s="37"/>
      <c r="D16" s="38">
        <f t="shared" si="0"/>
        <v>0</v>
      </c>
      <c r="E16" s="41"/>
      <c r="F16" s="41"/>
      <c r="G16" s="38">
        <f t="shared" si="1"/>
        <v>0</v>
      </c>
    </row>
    <row r="17" spans="1:7" ht="12" customHeight="1" x14ac:dyDescent="0.2">
      <c r="A17" s="39" t="s">
        <v>40</v>
      </c>
      <c r="B17" s="41"/>
      <c r="C17" s="41">
        <v>3</v>
      </c>
      <c r="D17" s="42">
        <f t="shared" si="0"/>
        <v>3</v>
      </c>
      <c r="E17" s="41"/>
      <c r="F17" s="41"/>
      <c r="G17" s="42">
        <f t="shared" si="1"/>
        <v>0</v>
      </c>
    </row>
    <row r="18" spans="1:7" ht="12" customHeight="1" x14ac:dyDescent="0.2">
      <c r="A18" s="39" t="s">
        <v>41</v>
      </c>
      <c r="B18" s="41">
        <v>7</v>
      </c>
      <c r="C18" s="41">
        <v>4</v>
      </c>
      <c r="D18" s="42">
        <f t="shared" si="0"/>
        <v>11</v>
      </c>
      <c r="E18" s="41">
        <v>1</v>
      </c>
      <c r="F18" s="41">
        <v>1</v>
      </c>
      <c r="G18" s="42">
        <f t="shared" si="1"/>
        <v>2</v>
      </c>
    </row>
    <row r="19" spans="1:7" ht="12" customHeight="1" x14ac:dyDescent="0.2">
      <c r="A19" s="39" t="s">
        <v>42</v>
      </c>
      <c r="B19" s="41">
        <v>24</v>
      </c>
      <c r="C19" s="41">
        <v>19</v>
      </c>
      <c r="D19" s="42">
        <f t="shared" si="0"/>
        <v>43</v>
      </c>
      <c r="E19" s="41">
        <v>1</v>
      </c>
      <c r="F19" s="41">
        <v>1</v>
      </c>
      <c r="G19" s="42">
        <f t="shared" si="1"/>
        <v>2</v>
      </c>
    </row>
    <row r="20" spans="1:7" ht="12" customHeight="1" x14ac:dyDescent="0.2">
      <c r="A20" s="39" t="s">
        <v>43</v>
      </c>
      <c r="B20" s="41">
        <v>6</v>
      </c>
      <c r="C20" s="41">
        <v>4</v>
      </c>
      <c r="D20" s="42">
        <f t="shared" si="0"/>
        <v>10</v>
      </c>
      <c r="E20" s="41"/>
      <c r="F20" s="41">
        <v>1</v>
      </c>
      <c r="G20" s="42">
        <f t="shared" si="1"/>
        <v>1</v>
      </c>
    </row>
    <row r="21" spans="1:7" ht="12" customHeight="1" x14ac:dyDescent="0.2">
      <c r="A21" s="39" t="s">
        <v>44</v>
      </c>
      <c r="B21" s="41"/>
      <c r="C21" s="41"/>
      <c r="D21" s="42">
        <f t="shared" si="0"/>
        <v>0</v>
      </c>
      <c r="E21" s="41"/>
      <c r="F21" s="41"/>
      <c r="G21" s="42">
        <f t="shared" si="1"/>
        <v>0</v>
      </c>
    </row>
    <row r="22" spans="1:7" ht="12" customHeight="1" x14ac:dyDescent="0.2">
      <c r="A22" s="39" t="s">
        <v>45</v>
      </c>
      <c r="B22" s="41">
        <v>2</v>
      </c>
      <c r="C22" s="41"/>
      <c r="D22" s="42">
        <f t="shared" si="0"/>
        <v>2</v>
      </c>
      <c r="E22" s="41"/>
      <c r="F22" s="41"/>
      <c r="G22" s="42">
        <f t="shared" si="1"/>
        <v>0</v>
      </c>
    </row>
    <row r="23" spans="1:7" ht="12" customHeight="1" x14ac:dyDescent="0.2">
      <c r="A23" s="39" t="s">
        <v>46</v>
      </c>
      <c r="B23" s="41">
        <v>25</v>
      </c>
      <c r="C23" s="41">
        <v>10</v>
      </c>
      <c r="D23" s="42">
        <f t="shared" si="0"/>
        <v>35</v>
      </c>
      <c r="E23" s="41">
        <v>3</v>
      </c>
      <c r="F23" s="41"/>
      <c r="G23" s="42">
        <f t="shared" si="1"/>
        <v>3</v>
      </c>
    </row>
    <row r="24" spans="1:7" ht="12" customHeight="1" x14ac:dyDescent="0.2">
      <c r="A24" s="39" t="s">
        <v>47</v>
      </c>
      <c r="B24" s="41">
        <v>1</v>
      </c>
      <c r="C24" s="41">
        <v>5</v>
      </c>
      <c r="D24" s="42">
        <f t="shared" si="0"/>
        <v>6</v>
      </c>
      <c r="E24" s="41"/>
      <c r="F24" s="41"/>
      <c r="G24" s="42">
        <f t="shared" si="1"/>
        <v>0</v>
      </c>
    </row>
    <row r="25" spans="1:7" ht="12" customHeight="1" x14ac:dyDescent="0.2">
      <c r="A25" s="39" t="s">
        <v>48</v>
      </c>
      <c r="B25" s="41">
        <v>3</v>
      </c>
      <c r="C25" s="41">
        <v>5</v>
      </c>
      <c r="D25" s="42">
        <f t="shared" si="0"/>
        <v>8</v>
      </c>
      <c r="E25" s="41">
        <v>1</v>
      </c>
      <c r="F25" s="41"/>
      <c r="G25" s="42">
        <f t="shared" si="1"/>
        <v>1</v>
      </c>
    </row>
    <row r="26" spans="1:7" ht="12" customHeight="1" x14ac:dyDescent="0.2">
      <c r="A26" s="39" t="s">
        <v>49</v>
      </c>
      <c r="B26" s="41">
        <v>5</v>
      </c>
      <c r="C26" s="41">
        <v>1</v>
      </c>
      <c r="D26" s="42">
        <f t="shared" si="0"/>
        <v>6</v>
      </c>
      <c r="E26" s="41"/>
      <c r="F26" s="41">
        <v>1</v>
      </c>
      <c r="G26" s="42">
        <f t="shared" si="1"/>
        <v>1</v>
      </c>
    </row>
    <row r="27" spans="1:7" ht="12" customHeight="1" x14ac:dyDescent="0.2">
      <c r="A27" s="39" t="s">
        <v>50</v>
      </c>
      <c r="B27" s="41"/>
      <c r="C27" s="41"/>
      <c r="D27" s="42">
        <f t="shared" si="0"/>
        <v>0</v>
      </c>
      <c r="E27" s="41"/>
      <c r="F27" s="41"/>
      <c r="G27" s="42">
        <f t="shared" si="1"/>
        <v>0</v>
      </c>
    </row>
    <row r="28" spans="1:7" ht="12" customHeight="1" x14ac:dyDescent="0.2">
      <c r="A28" s="39" t="s">
        <v>51</v>
      </c>
      <c r="B28" s="41"/>
      <c r="C28" s="41"/>
      <c r="D28" s="42">
        <f t="shared" si="0"/>
        <v>0</v>
      </c>
      <c r="E28" s="41"/>
      <c r="F28" s="41"/>
      <c r="G28" s="42">
        <f t="shared" si="1"/>
        <v>0</v>
      </c>
    </row>
    <row r="29" spans="1:7" ht="12" customHeight="1" x14ac:dyDescent="0.2">
      <c r="A29" s="39" t="s">
        <v>52</v>
      </c>
      <c r="B29" s="41">
        <v>18</v>
      </c>
      <c r="C29" s="41">
        <v>11</v>
      </c>
      <c r="D29" s="42">
        <f t="shared" si="0"/>
        <v>29</v>
      </c>
      <c r="E29" s="41"/>
      <c r="F29" s="41"/>
      <c r="G29" s="42">
        <f t="shared" si="1"/>
        <v>0</v>
      </c>
    </row>
    <row r="30" spans="1:7" ht="12" customHeight="1" x14ac:dyDescent="0.2">
      <c r="A30" s="39" t="s">
        <v>53</v>
      </c>
      <c r="B30" s="41">
        <v>9</v>
      </c>
      <c r="C30" s="41">
        <v>6</v>
      </c>
      <c r="D30" s="42">
        <f t="shared" si="0"/>
        <v>15</v>
      </c>
      <c r="E30" s="41">
        <v>3</v>
      </c>
      <c r="F30" s="41"/>
      <c r="G30" s="42">
        <f t="shared" si="1"/>
        <v>3</v>
      </c>
    </row>
    <row r="31" spans="1:7" ht="12" customHeight="1" x14ac:dyDescent="0.2">
      <c r="A31" s="39" t="s">
        <v>54</v>
      </c>
      <c r="B31" s="41">
        <v>25</v>
      </c>
      <c r="C31" s="41">
        <v>25</v>
      </c>
      <c r="D31" s="42">
        <f t="shared" si="0"/>
        <v>50</v>
      </c>
      <c r="E31" s="41">
        <v>1</v>
      </c>
      <c r="F31" s="41">
        <v>4</v>
      </c>
      <c r="G31" s="42">
        <f t="shared" si="1"/>
        <v>5</v>
      </c>
    </row>
    <row r="32" spans="1:7" ht="12" customHeight="1" x14ac:dyDescent="0.2">
      <c r="A32" s="39" t="s">
        <v>55</v>
      </c>
      <c r="B32" s="41">
        <v>1</v>
      </c>
      <c r="C32" s="41"/>
      <c r="D32" s="42">
        <f t="shared" si="0"/>
        <v>1</v>
      </c>
      <c r="E32" s="41"/>
      <c r="F32" s="41"/>
      <c r="G32" s="42">
        <f t="shared" si="1"/>
        <v>0</v>
      </c>
    </row>
    <row r="33" spans="1:7" ht="12" customHeight="1" x14ac:dyDescent="0.2">
      <c r="A33" s="39" t="s">
        <v>56</v>
      </c>
      <c r="B33" s="41"/>
      <c r="C33" s="41"/>
      <c r="D33" s="42">
        <f t="shared" si="0"/>
        <v>0</v>
      </c>
      <c r="E33" s="41"/>
      <c r="F33" s="41"/>
      <c r="G33" s="42">
        <f t="shared" si="1"/>
        <v>0</v>
      </c>
    </row>
    <row r="34" spans="1:7" ht="12" customHeight="1" x14ac:dyDescent="0.2">
      <c r="A34" s="39" t="s">
        <v>57</v>
      </c>
      <c r="B34" s="41"/>
      <c r="C34" s="41"/>
      <c r="D34" s="42">
        <f t="shared" si="0"/>
        <v>0</v>
      </c>
      <c r="E34" s="41"/>
      <c r="F34" s="41"/>
      <c r="G34" s="42">
        <f t="shared" si="1"/>
        <v>0</v>
      </c>
    </row>
    <row r="35" spans="1:7" ht="12" customHeight="1" x14ac:dyDescent="0.2">
      <c r="A35" s="39" t="s">
        <v>58</v>
      </c>
      <c r="B35" s="41"/>
      <c r="C35" s="41"/>
      <c r="D35" s="42">
        <f t="shared" si="0"/>
        <v>0</v>
      </c>
      <c r="E35" s="41"/>
      <c r="F35" s="41"/>
      <c r="G35" s="42">
        <f t="shared" si="1"/>
        <v>0</v>
      </c>
    </row>
    <row r="36" spans="1:7" ht="12" customHeight="1" x14ac:dyDescent="0.2">
      <c r="A36" s="39" t="s">
        <v>59</v>
      </c>
      <c r="B36" s="41">
        <v>8</v>
      </c>
      <c r="C36" s="41">
        <v>10</v>
      </c>
      <c r="D36" s="42">
        <f t="shared" si="0"/>
        <v>18</v>
      </c>
      <c r="E36" s="41"/>
      <c r="F36" s="41"/>
      <c r="G36" s="42">
        <f t="shared" si="1"/>
        <v>0</v>
      </c>
    </row>
    <row r="37" spans="1:7" ht="12" customHeight="1" x14ac:dyDescent="0.2">
      <c r="A37" s="39" t="s">
        <v>60</v>
      </c>
      <c r="B37" s="41">
        <v>2</v>
      </c>
      <c r="C37" s="41">
        <v>4</v>
      </c>
      <c r="D37" s="42">
        <f t="shared" si="0"/>
        <v>6</v>
      </c>
      <c r="E37" s="41"/>
      <c r="F37" s="41"/>
      <c r="G37" s="42">
        <f t="shared" si="1"/>
        <v>0</v>
      </c>
    </row>
    <row r="38" spans="1:7" ht="12" customHeight="1" x14ac:dyDescent="0.2">
      <c r="A38" s="39" t="s">
        <v>61</v>
      </c>
      <c r="B38" s="41">
        <v>2</v>
      </c>
      <c r="C38" s="41">
        <v>2</v>
      </c>
      <c r="D38" s="42">
        <f t="shared" si="0"/>
        <v>4</v>
      </c>
      <c r="E38" s="41">
        <v>1</v>
      </c>
      <c r="F38" s="41">
        <v>1</v>
      </c>
      <c r="G38" s="42">
        <f t="shared" si="1"/>
        <v>2</v>
      </c>
    </row>
    <row r="39" spans="1:7" ht="12" customHeight="1" x14ac:dyDescent="0.2">
      <c r="A39" s="43">
        <v>76</v>
      </c>
      <c r="B39" s="44"/>
      <c r="C39" s="44"/>
      <c r="D39" s="42">
        <f t="shared" si="0"/>
        <v>0</v>
      </c>
      <c r="E39" s="44"/>
      <c r="F39" s="44"/>
      <c r="G39" s="42">
        <f t="shared" si="1"/>
        <v>0</v>
      </c>
    </row>
    <row r="40" spans="1:7" ht="12" customHeight="1" x14ac:dyDescent="0.2">
      <c r="A40" s="43" t="s">
        <v>62</v>
      </c>
      <c r="B40" s="44"/>
      <c r="C40" s="44"/>
      <c r="D40" s="45">
        <f t="shared" si="0"/>
        <v>0</v>
      </c>
      <c r="E40" s="44"/>
      <c r="F40" s="44"/>
      <c r="G40" s="45">
        <f t="shared" si="1"/>
        <v>0</v>
      </c>
    </row>
    <row r="41" spans="1:7" ht="12" customHeight="1" x14ac:dyDescent="0.2">
      <c r="A41" s="46" t="s">
        <v>133</v>
      </c>
      <c r="B41" s="47">
        <f>SUM(B16:B40)</f>
        <v>138</v>
      </c>
      <c r="C41" s="47">
        <f t="shared" ref="C41:F41" si="3">SUM(C16:C40)</f>
        <v>109</v>
      </c>
      <c r="D41" s="47">
        <f t="shared" si="0"/>
        <v>247</v>
      </c>
      <c r="E41" s="47">
        <f t="shared" si="3"/>
        <v>11</v>
      </c>
      <c r="F41" s="47">
        <f t="shared" si="3"/>
        <v>9</v>
      </c>
      <c r="G41" s="47">
        <f>SUM(E41:F41)</f>
        <v>20</v>
      </c>
    </row>
    <row r="42" spans="1:7" ht="12" customHeight="1" x14ac:dyDescent="0.2">
      <c r="A42" s="35" t="s">
        <v>64</v>
      </c>
      <c r="B42" s="37">
        <v>5</v>
      </c>
      <c r="C42" s="37">
        <v>6</v>
      </c>
      <c r="D42" s="38">
        <f t="shared" si="0"/>
        <v>11</v>
      </c>
      <c r="E42" s="37"/>
      <c r="F42" s="37"/>
      <c r="G42" s="38">
        <f t="shared" si="1"/>
        <v>0</v>
      </c>
    </row>
    <row r="43" spans="1:7" ht="12" customHeight="1" x14ac:dyDescent="0.2">
      <c r="A43" s="39" t="s">
        <v>65</v>
      </c>
      <c r="B43" s="41">
        <v>10</v>
      </c>
      <c r="C43" s="41">
        <v>41</v>
      </c>
      <c r="D43" s="42">
        <f t="shared" si="0"/>
        <v>51</v>
      </c>
      <c r="E43" s="41"/>
      <c r="F43" s="41">
        <v>9</v>
      </c>
      <c r="G43" s="42">
        <f t="shared" si="1"/>
        <v>9</v>
      </c>
    </row>
    <row r="44" spans="1:7" ht="12" customHeight="1" x14ac:dyDescent="0.2">
      <c r="A44" s="39" t="s">
        <v>66</v>
      </c>
      <c r="B44" s="41">
        <v>13</v>
      </c>
      <c r="C44" s="41">
        <v>23</v>
      </c>
      <c r="D44" s="42">
        <f t="shared" si="0"/>
        <v>36</v>
      </c>
      <c r="E44" s="41">
        <v>1</v>
      </c>
      <c r="F44" s="41">
        <v>7</v>
      </c>
      <c r="G44" s="42">
        <f t="shared" si="1"/>
        <v>8</v>
      </c>
    </row>
    <row r="45" spans="1:7" ht="12" customHeight="1" x14ac:dyDescent="0.2">
      <c r="A45" s="39" t="s">
        <v>67</v>
      </c>
      <c r="B45" s="41">
        <v>34</v>
      </c>
      <c r="C45" s="41">
        <v>43</v>
      </c>
      <c r="D45" s="42">
        <f t="shared" si="0"/>
        <v>77</v>
      </c>
      <c r="E45" s="41">
        <v>5</v>
      </c>
      <c r="F45" s="41">
        <v>8</v>
      </c>
      <c r="G45" s="42">
        <f t="shared" si="1"/>
        <v>13</v>
      </c>
    </row>
    <row r="46" spans="1:7" ht="12" customHeight="1" x14ac:dyDescent="0.2">
      <c r="A46" s="39" t="s">
        <v>68</v>
      </c>
      <c r="B46" s="41">
        <v>1</v>
      </c>
      <c r="C46" s="41">
        <v>2</v>
      </c>
      <c r="D46" s="42">
        <f t="shared" si="0"/>
        <v>3</v>
      </c>
      <c r="E46" s="41"/>
      <c r="F46" s="41"/>
      <c r="G46" s="42">
        <f t="shared" si="1"/>
        <v>0</v>
      </c>
    </row>
    <row r="47" spans="1:7" ht="12" customHeight="1" x14ac:dyDescent="0.2">
      <c r="A47" s="39" t="s">
        <v>69</v>
      </c>
      <c r="B47" s="41">
        <v>4</v>
      </c>
      <c r="C47" s="41">
        <v>5</v>
      </c>
      <c r="D47" s="42">
        <f t="shared" si="0"/>
        <v>9</v>
      </c>
      <c r="E47" s="41"/>
      <c r="F47" s="41">
        <v>1</v>
      </c>
      <c r="G47" s="42">
        <f t="shared" si="1"/>
        <v>1</v>
      </c>
    </row>
    <row r="48" spans="1:7" ht="12" customHeight="1" x14ac:dyDescent="0.2">
      <c r="A48" s="39" t="s">
        <v>70</v>
      </c>
      <c r="B48" s="41">
        <v>5</v>
      </c>
      <c r="C48" s="41">
        <v>6</v>
      </c>
      <c r="D48" s="42">
        <f t="shared" si="0"/>
        <v>11</v>
      </c>
      <c r="E48" s="41"/>
      <c r="F48" s="41">
        <v>1</v>
      </c>
      <c r="G48" s="42">
        <f t="shared" si="1"/>
        <v>1</v>
      </c>
    </row>
    <row r="49" spans="1:7" ht="12" customHeight="1" x14ac:dyDescent="0.2">
      <c r="A49" s="39" t="s">
        <v>71</v>
      </c>
      <c r="B49" s="41">
        <v>13</v>
      </c>
      <c r="C49" s="41">
        <v>13</v>
      </c>
      <c r="D49" s="42">
        <f t="shared" si="0"/>
        <v>26</v>
      </c>
      <c r="E49" s="41">
        <v>4</v>
      </c>
      <c r="F49" s="41">
        <v>6</v>
      </c>
      <c r="G49" s="42">
        <f t="shared" si="1"/>
        <v>10</v>
      </c>
    </row>
    <row r="50" spans="1:7" ht="12" customHeight="1" x14ac:dyDescent="0.2">
      <c r="A50" s="39" t="s">
        <v>72</v>
      </c>
      <c r="B50" s="41">
        <v>25</v>
      </c>
      <c r="C50" s="41">
        <v>48</v>
      </c>
      <c r="D50" s="42">
        <f t="shared" si="0"/>
        <v>73</v>
      </c>
      <c r="E50" s="41">
        <v>4</v>
      </c>
      <c r="F50" s="41">
        <v>14</v>
      </c>
      <c r="G50" s="42">
        <f t="shared" si="1"/>
        <v>18</v>
      </c>
    </row>
    <row r="51" spans="1:7" ht="12" customHeight="1" x14ac:dyDescent="0.2">
      <c r="A51" s="39" t="s">
        <v>73</v>
      </c>
      <c r="B51" s="41">
        <v>1</v>
      </c>
      <c r="C51" s="41">
        <v>2</v>
      </c>
      <c r="D51" s="42">
        <f t="shared" si="0"/>
        <v>3</v>
      </c>
      <c r="E51" s="41"/>
      <c r="F51" s="41"/>
      <c r="G51" s="42">
        <f t="shared" si="1"/>
        <v>0</v>
      </c>
    </row>
    <row r="52" spans="1:7" ht="12" customHeight="1" x14ac:dyDescent="0.2">
      <c r="A52" s="39" t="s">
        <v>74</v>
      </c>
      <c r="B52" s="41">
        <v>4</v>
      </c>
      <c r="C52" s="41">
        <v>5</v>
      </c>
      <c r="D52" s="42">
        <f t="shared" si="0"/>
        <v>9</v>
      </c>
      <c r="E52" s="41"/>
      <c r="F52" s="41">
        <v>2</v>
      </c>
      <c r="G52" s="42">
        <f t="shared" si="1"/>
        <v>2</v>
      </c>
    </row>
    <row r="53" spans="1:7" ht="12" customHeight="1" x14ac:dyDescent="0.2">
      <c r="A53" s="39" t="s">
        <v>75</v>
      </c>
      <c r="B53" s="41"/>
      <c r="C53" s="41"/>
      <c r="D53" s="42">
        <f t="shared" si="0"/>
        <v>0</v>
      </c>
      <c r="E53" s="41"/>
      <c r="F53" s="41">
        <v>2</v>
      </c>
      <c r="G53" s="42">
        <f t="shared" si="1"/>
        <v>2</v>
      </c>
    </row>
    <row r="54" spans="1:7" ht="12" customHeight="1" x14ac:dyDescent="0.2">
      <c r="A54" s="39" t="s">
        <v>76</v>
      </c>
      <c r="B54" s="41">
        <v>1</v>
      </c>
      <c r="C54" s="41">
        <v>1</v>
      </c>
      <c r="D54" s="42">
        <f t="shared" si="0"/>
        <v>2</v>
      </c>
      <c r="E54" s="41"/>
      <c r="F54" s="41">
        <v>4</v>
      </c>
      <c r="G54" s="42">
        <f t="shared" si="1"/>
        <v>4</v>
      </c>
    </row>
    <row r="55" spans="1:7" ht="12" customHeight="1" x14ac:dyDescent="0.2">
      <c r="A55" s="39" t="s">
        <v>77</v>
      </c>
      <c r="B55" s="41">
        <v>10</v>
      </c>
      <c r="C55" s="41">
        <v>11</v>
      </c>
      <c r="D55" s="42">
        <f t="shared" si="0"/>
        <v>21</v>
      </c>
      <c r="E55" s="41">
        <v>1</v>
      </c>
      <c r="F55" s="41">
        <v>2</v>
      </c>
      <c r="G55" s="42">
        <f t="shared" si="1"/>
        <v>3</v>
      </c>
    </row>
    <row r="56" spans="1:7" ht="12" customHeight="1" x14ac:dyDescent="0.2">
      <c r="A56" s="39" t="s">
        <v>78</v>
      </c>
      <c r="B56" s="41">
        <v>2</v>
      </c>
      <c r="C56" s="41">
        <v>8</v>
      </c>
      <c r="D56" s="42">
        <f t="shared" si="0"/>
        <v>10</v>
      </c>
      <c r="E56" s="41"/>
      <c r="F56" s="41">
        <v>1</v>
      </c>
      <c r="G56" s="42">
        <f t="shared" si="1"/>
        <v>1</v>
      </c>
    </row>
    <row r="57" spans="1:7" ht="12" customHeight="1" x14ac:dyDescent="0.2">
      <c r="A57" s="39" t="s">
        <v>79</v>
      </c>
      <c r="B57" s="41">
        <v>28</v>
      </c>
      <c r="C57" s="41">
        <v>31</v>
      </c>
      <c r="D57" s="42">
        <f t="shared" si="0"/>
        <v>59</v>
      </c>
      <c r="E57" s="41">
        <v>1</v>
      </c>
      <c r="F57" s="41">
        <v>6</v>
      </c>
      <c r="G57" s="42">
        <f t="shared" si="1"/>
        <v>7</v>
      </c>
    </row>
    <row r="58" spans="1:7" ht="12" customHeight="1" x14ac:dyDescent="0.2">
      <c r="A58" s="39" t="s">
        <v>80</v>
      </c>
      <c r="B58" s="41">
        <v>11</v>
      </c>
      <c r="C58" s="41">
        <v>25</v>
      </c>
      <c r="D58" s="42">
        <f t="shared" si="0"/>
        <v>36</v>
      </c>
      <c r="E58" s="41">
        <v>2</v>
      </c>
      <c r="F58" s="41">
        <v>7</v>
      </c>
      <c r="G58" s="42">
        <f t="shared" si="1"/>
        <v>9</v>
      </c>
    </row>
    <row r="59" spans="1:7" ht="12" customHeight="1" x14ac:dyDescent="0.2">
      <c r="A59" s="39" t="s">
        <v>81</v>
      </c>
      <c r="B59" s="41">
        <v>115</v>
      </c>
      <c r="C59" s="41">
        <v>71</v>
      </c>
      <c r="D59" s="42">
        <f t="shared" si="0"/>
        <v>186</v>
      </c>
      <c r="E59" s="41">
        <v>4</v>
      </c>
      <c r="F59" s="41">
        <v>10</v>
      </c>
      <c r="G59" s="42">
        <f t="shared" si="1"/>
        <v>14</v>
      </c>
    </row>
    <row r="60" spans="1:7" ht="12" customHeight="1" x14ac:dyDescent="0.2">
      <c r="A60" s="39" t="s">
        <v>82</v>
      </c>
      <c r="B60" s="41">
        <v>2</v>
      </c>
      <c r="C60" s="41"/>
      <c r="D60" s="42">
        <f t="shared" si="0"/>
        <v>2</v>
      </c>
      <c r="E60" s="41"/>
      <c r="F60" s="41"/>
      <c r="G60" s="42">
        <f t="shared" si="1"/>
        <v>0</v>
      </c>
    </row>
    <row r="61" spans="1:7" ht="12" customHeight="1" x14ac:dyDescent="0.2">
      <c r="A61" s="39" t="s">
        <v>83</v>
      </c>
      <c r="B61" s="41">
        <v>60</v>
      </c>
      <c r="C61" s="41">
        <v>46</v>
      </c>
      <c r="D61" s="42">
        <f t="shared" si="0"/>
        <v>106</v>
      </c>
      <c r="E61" s="41">
        <v>3</v>
      </c>
      <c r="F61" s="41">
        <v>10</v>
      </c>
      <c r="G61" s="42">
        <f t="shared" si="1"/>
        <v>13</v>
      </c>
    </row>
    <row r="62" spans="1:7" ht="12" customHeight="1" x14ac:dyDescent="0.2">
      <c r="A62" s="39" t="s">
        <v>84</v>
      </c>
      <c r="B62" s="41">
        <v>13</v>
      </c>
      <c r="C62" s="41">
        <v>8</v>
      </c>
      <c r="D62" s="42">
        <f t="shared" si="0"/>
        <v>21</v>
      </c>
      <c r="E62" s="41"/>
      <c r="F62" s="41"/>
      <c r="G62" s="42">
        <f t="shared" si="1"/>
        <v>0</v>
      </c>
    </row>
    <row r="63" spans="1:7" ht="12" customHeight="1" x14ac:dyDescent="0.2">
      <c r="A63" s="39" t="s">
        <v>85</v>
      </c>
      <c r="B63" s="41">
        <v>23</v>
      </c>
      <c r="C63" s="41">
        <v>13</v>
      </c>
      <c r="D63" s="42">
        <f t="shared" si="0"/>
        <v>36</v>
      </c>
      <c r="E63" s="41"/>
      <c r="F63" s="41">
        <v>2</v>
      </c>
      <c r="G63" s="42">
        <f t="shared" si="1"/>
        <v>2</v>
      </c>
    </row>
    <row r="64" spans="1:7" ht="12" customHeight="1" x14ac:dyDescent="0.2">
      <c r="A64" s="43" t="s">
        <v>86</v>
      </c>
      <c r="B64" s="44">
        <v>8</v>
      </c>
      <c r="C64" s="44">
        <v>5</v>
      </c>
      <c r="D64" s="45">
        <f t="shared" si="0"/>
        <v>13</v>
      </c>
      <c r="E64" s="44">
        <v>1</v>
      </c>
      <c r="F64" s="44">
        <v>1</v>
      </c>
      <c r="G64" s="45">
        <f t="shared" si="1"/>
        <v>2</v>
      </c>
    </row>
    <row r="65" spans="1:9" ht="12" customHeight="1" x14ac:dyDescent="0.2">
      <c r="A65" s="46" t="s">
        <v>87</v>
      </c>
      <c r="B65" s="47">
        <f>SUM(B42:B64)</f>
        <v>388</v>
      </c>
      <c r="C65" s="47">
        <f t="shared" ref="C65:F65" si="4">SUM(C42:C64)</f>
        <v>413</v>
      </c>
      <c r="D65" s="47">
        <f t="shared" si="0"/>
        <v>801</v>
      </c>
      <c r="E65" s="47">
        <f t="shared" si="4"/>
        <v>26</v>
      </c>
      <c r="F65" s="47">
        <f t="shared" si="4"/>
        <v>93</v>
      </c>
      <c r="G65" s="47">
        <f t="shared" si="1"/>
        <v>119</v>
      </c>
    </row>
    <row r="66" spans="1:9" ht="12" customHeight="1" x14ac:dyDescent="0.2">
      <c r="A66" s="35">
        <v>85</v>
      </c>
      <c r="B66" s="37">
        <v>9</v>
      </c>
      <c r="C66" s="37">
        <v>8</v>
      </c>
      <c r="D66" s="38">
        <f t="shared" si="0"/>
        <v>17</v>
      </c>
      <c r="E66" s="37"/>
      <c r="F66" s="37">
        <v>1</v>
      </c>
      <c r="G66" s="38">
        <f t="shared" si="1"/>
        <v>1</v>
      </c>
    </row>
    <row r="67" spans="1:9" ht="12" customHeight="1" x14ac:dyDescent="0.2">
      <c r="A67" s="39">
        <v>86</v>
      </c>
      <c r="B67" s="41">
        <v>21</v>
      </c>
      <c r="C67" s="41">
        <v>15</v>
      </c>
      <c r="D67" s="42">
        <f t="shared" si="0"/>
        <v>36</v>
      </c>
      <c r="E67" s="41">
        <v>1</v>
      </c>
      <c r="F67" s="41">
        <v>4</v>
      </c>
      <c r="G67" s="42">
        <f t="shared" si="1"/>
        <v>5</v>
      </c>
    </row>
    <row r="68" spans="1:9" ht="12" customHeight="1" x14ac:dyDescent="0.2">
      <c r="A68" s="43">
        <v>87</v>
      </c>
      <c r="B68" s="44">
        <v>4</v>
      </c>
      <c r="C68" s="44">
        <v>3</v>
      </c>
      <c r="D68" s="45">
        <f t="shared" si="0"/>
        <v>7</v>
      </c>
      <c r="E68" s="44"/>
      <c r="F68" s="44"/>
      <c r="G68" s="45">
        <f t="shared" si="1"/>
        <v>0</v>
      </c>
    </row>
    <row r="69" spans="1:9" ht="12" customHeight="1" x14ac:dyDescent="0.2">
      <c r="A69" s="46" t="s">
        <v>88</v>
      </c>
      <c r="B69" s="48">
        <f>SUM(B66:B68)</f>
        <v>34</v>
      </c>
      <c r="C69" s="48">
        <f t="shared" ref="C69:F69" si="5">SUM(C66:C68)</f>
        <v>26</v>
      </c>
      <c r="D69" s="48">
        <f t="shared" si="0"/>
        <v>60</v>
      </c>
      <c r="E69" s="48">
        <f t="shared" si="5"/>
        <v>1</v>
      </c>
      <c r="F69" s="48">
        <f t="shared" si="5"/>
        <v>5</v>
      </c>
      <c r="G69" s="48">
        <f t="shared" si="1"/>
        <v>6</v>
      </c>
    </row>
    <row r="70" spans="1:9" ht="12" customHeight="1" x14ac:dyDescent="0.2">
      <c r="A70" s="49" t="s">
        <v>8</v>
      </c>
      <c r="B70" s="50">
        <f>B15+B41+B65+B69</f>
        <v>576</v>
      </c>
      <c r="C70" s="50">
        <f t="shared" ref="C70:F70" si="6">C15+C41+C65+C69</f>
        <v>563</v>
      </c>
      <c r="D70" s="50">
        <f t="shared" si="6"/>
        <v>1139</v>
      </c>
      <c r="E70" s="50">
        <f t="shared" si="6"/>
        <v>38</v>
      </c>
      <c r="F70" s="50">
        <f t="shared" si="6"/>
        <v>109</v>
      </c>
      <c r="G70" s="50">
        <f>G15+G41+G65+G69</f>
        <v>147</v>
      </c>
    </row>
    <row r="71" spans="1:9" x14ac:dyDescent="0.2">
      <c r="A71" s="12" t="str">
        <f>'fiche technique'!B5</f>
        <v xml:space="preserve">Source: MENESR-DGRH A1-1, ANTARES, campagne qualification 2015, données au 20/11/2015           </v>
      </c>
    </row>
    <row r="72" spans="1:9" x14ac:dyDescent="0.2">
      <c r="A72" s="12" t="str">
        <f>'fiche technique'!B10</f>
        <v>Remarque: La table des sections CNU est en page 30.</v>
      </c>
    </row>
    <row r="73" spans="1:9" x14ac:dyDescent="0.2">
      <c r="A73" s="301" t="s">
        <v>245</v>
      </c>
      <c r="I73" s="52"/>
    </row>
    <row r="74" spans="1:9" x14ac:dyDescent="0.2">
      <c r="A74" s="301" t="s">
        <v>528</v>
      </c>
    </row>
    <row r="96" spans="10:10" x14ac:dyDescent="0.2">
      <c r="J96" s="52"/>
    </row>
    <row r="154" spans="1:1" x14ac:dyDescent="0.2">
      <c r="A154" s="53"/>
    </row>
  </sheetData>
  <sheetProtection selectLockedCells="1" selectUnlockedCells="1"/>
  <mergeCells count="8">
    <mergeCell ref="A7:A8"/>
    <mergeCell ref="B7:D7"/>
    <mergeCell ref="E7:G7"/>
    <mergeCell ref="A1:F1"/>
    <mergeCell ref="A3:G3"/>
    <mergeCell ref="A4:G4"/>
    <mergeCell ref="B6:D6"/>
    <mergeCell ref="E6:G6"/>
  </mergeCells>
  <printOptions horizontalCentered="1"/>
  <pageMargins left="0.39374999999999999" right="0.39374999999999999" top="0.39374999999999999" bottom="0.39305555555555555" header="0.51180555555555551" footer="0.19652777777777777"/>
  <pageSetup paperSize="9" scale="88" firstPageNumber="0" orientation="portrait" r:id="rId1"/>
  <headerFooter alignWithMargins="0">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tabColor rgb="FF92D050"/>
    <pageSetUpPr fitToPage="1"/>
  </sheetPr>
  <dimension ref="A1:AA154"/>
  <sheetViews>
    <sheetView showZeros="0" workbookViewId="0">
      <selection activeCell="A4" sqref="A4:I4"/>
    </sheetView>
  </sheetViews>
  <sheetFormatPr baseColWidth="10" defaultColWidth="13.33203125" defaultRowHeight="12.75" x14ac:dyDescent="0.2"/>
  <cols>
    <col min="1" max="1" width="13.33203125" style="28"/>
    <col min="2" max="4" width="12.33203125" style="18" customWidth="1"/>
    <col min="5" max="5" width="11.6640625" style="767" customWidth="1"/>
    <col min="6" max="8" width="11.6640625" style="18" customWidth="1"/>
    <col min="9" max="9" width="11.6640625" style="767" customWidth="1"/>
    <col min="10" max="16384" width="13.33203125" style="18"/>
  </cols>
  <sheetData>
    <row r="1" spans="1:27" x14ac:dyDescent="0.2">
      <c r="A1" s="8" t="s">
        <v>0</v>
      </c>
      <c r="D1" s="1060"/>
      <c r="E1" s="1060"/>
      <c r="I1" s="767">
        <f>'fiche technique'!B2</f>
        <v>0</v>
      </c>
    </row>
    <row r="2" spans="1:27" ht="4.5" customHeight="1" x14ac:dyDescent="0.3">
      <c r="A2" s="29"/>
      <c r="D2" s="11"/>
      <c r="E2" s="768"/>
    </row>
    <row r="3" spans="1:27" ht="13.5" customHeight="1" x14ac:dyDescent="0.2">
      <c r="A3" s="1072" t="str">
        <f>'fiche technique'!B3</f>
        <v>Campagne de qualification pour l'année 2015</v>
      </c>
      <c r="B3" s="1072"/>
      <c r="C3" s="1072"/>
      <c r="D3" s="1072"/>
      <c r="E3" s="1072"/>
      <c r="F3" s="1072"/>
      <c r="G3" s="1072"/>
      <c r="H3" s="1072"/>
      <c r="I3" s="1072"/>
    </row>
    <row r="4" spans="1:27" s="30" customFormat="1" ht="15.75" x14ac:dyDescent="0.25">
      <c r="A4" s="1090" t="s">
        <v>564</v>
      </c>
      <c r="B4" s="1090"/>
      <c r="C4" s="1090"/>
      <c r="D4" s="1090"/>
      <c r="E4" s="1090"/>
      <c r="F4" s="1090"/>
      <c r="G4" s="1090"/>
      <c r="H4" s="1090"/>
      <c r="I4" s="1090"/>
    </row>
    <row r="5" spans="1:27" ht="14.25" customHeight="1" thickBot="1" x14ac:dyDescent="0.25">
      <c r="I5" s="768" t="s">
        <v>89</v>
      </c>
    </row>
    <row r="6" spans="1:27" ht="12.75" customHeight="1" x14ac:dyDescent="0.2">
      <c r="A6" s="1091" t="s">
        <v>28</v>
      </c>
      <c r="B6" s="1088" t="s">
        <v>481</v>
      </c>
      <c r="C6" s="1088"/>
      <c r="D6" s="1088"/>
      <c r="E6" s="1088"/>
      <c r="F6" s="1093" t="s">
        <v>489</v>
      </c>
      <c r="G6" s="1093"/>
      <c r="H6" s="1093"/>
      <c r="I6" s="1093"/>
    </row>
    <row r="7" spans="1:27" x14ac:dyDescent="0.2">
      <c r="A7" s="1092"/>
      <c r="B7" s="54" t="s">
        <v>30</v>
      </c>
      <c r="C7" s="32" t="s">
        <v>31</v>
      </c>
      <c r="D7" s="32" t="s">
        <v>9</v>
      </c>
      <c r="E7" s="769" t="s">
        <v>90</v>
      </c>
      <c r="F7" s="54" t="s">
        <v>30</v>
      </c>
      <c r="G7" s="32" t="s">
        <v>31</v>
      </c>
      <c r="H7" s="32" t="s">
        <v>9</v>
      </c>
      <c r="I7" s="769" t="s">
        <v>90</v>
      </c>
    </row>
    <row r="8" spans="1:27" ht="12" customHeight="1" x14ac:dyDescent="0.2">
      <c r="A8" s="230" t="s">
        <v>32</v>
      </c>
      <c r="B8" s="57">
        <v>42</v>
      </c>
      <c r="C8" s="57">
        <v>33</v>
      </c>
      <c r="D8" s="56">
        <f t="shared" ref="D8:D13" si="0">SUM(B8:C8)</f>
        <v>75</v>
      </c>
      <c r="E8" s="774">
        <f t="shared" ref="E8:E39" si="1">B8/D8</f>
        <v>0.56000000000000005</v>
      </c>
      <c r="F8" s="712">
        <v>10</v>
      </c>
      <c r="G8" s="713">
        <v>4</v>
      </c>
      <c r="H8" s="56">
        <f t="shared" ref="H8:H13" si="2">SUM(F8:G8)</f>
        <v>14</v>
      </c>
      <c r="I8" s="770">
        <f t="shared" ref="I8:I11" si="3">F8/H8</f>
        <v>0.7142857142857143</v>
      </c>
    </row>
    <row r="9" spans="1:27" ht="12" customHeight="1" x14ac:dyDescent="0.2">
      <c r="A9" s="236" t="s">
        <v>33</v>
      </c>
      <c r="B9" s="60">
        <v>37</v>
      </c>
      <c r="C9" s="57">
        <v>25</v>
      </c>
      <c r="D9" s="59">
        <f t="shared" si="0"/>
        <v>62</v>
      </c>
      <c r="E9" s="775">
        <f t="shared" si="1"/>
        <v>0.59677419354838712</v>
      </c>
      <c r="F9" s="714">
        <v>5</v>
      </c>
      <c r="G9" s="715">
        <v>4</v>
      </c>
      <c r="H9" s="59">
        <f t="shared" si="2"/>
        <v>9</v>
      </c>
      <c r="I9" s="771">
        <f t="shared" si="3"/>
        <v>0.55555555555555558</v>
      </c>
      <c r="AA9" s="18">
        <f>Z9/11</f>
        <v>0</v>
      </c>
    </row>
    <row r="10" spans="1:27" ht="12" customHeight="1" x14ac:dyDescent="0.2">
      <c r="A10" s="236" t="s">
        <v>34</v>
      </c>
      <c r="B10" s="60">
        <v>5</v>
      </c>
      <c r="C10" s="57">
        <v>10</v>
      </c>
      <c r="D10" s="59">
        <f t="shared" si="0"/>
        <v>15</v>
      </c>
      <c r="E10" s="775">
        <f t="shared" si="1"/>
        <v>0.33333333333333331</v>
      </c>
      <c r="F10" s="714">
        <v>2</v>
      </c>
      <c r="G10" s="715">
        <v>1</v>
      </c>
      <c r="H10" s="59">
        <f t="shared" si="2"/>
        <v>3</v>
      </c>
      <c r="I10" s="771">
        <f t="shared" si="3"/>
        <v>0.66666666666666663</v>
      </c>
      <c r="AA10" s="18">
        <f>Z10/11</f>
        <v>0</v>
      </c>
    </row>
    <row r="11" spans="1:27" ht="12" customHeight="1" x14ac:dyDescent="0.2">
      <c r="A11" s="236" t="s">
        <v>35</v>
      </c>
      <c r="B11" s="60">
        <v>57</v>
      </c>
      <c r="C11" s="57">
        <v>49</v>
      </c>
      <c r="D11" s="59">
        <f t="shared" si="0"/>
        <v>106</v>
      </c>
      <c r="E11" s="775">
        <f t="shared" si="1"/>
        <v>0.53773584905660377</v>
      </c>
      <c r="F11" s="714">
        <v>4</v>
      </c>
      <c r="G11" s="715">
        <v>7</v>
      </c>
      <c r="H11" s="59">
        <f t="shared" si="2"/>
        <v>11</v>
      </c>
      <c r="I11" s="771">
        <f t="shared" si="3"/>
        <v>0.36363636363636365</v>
      </c>
    </row>
    <row r="12" spans="1:27" ht="12" customHeight="1" x14ac:dyDescent="0.2">
      <c r="A12" s="236" t="s">
        <v>36</v>
      </c>
      <c r="B12" s="60">
        <v>73</v>
      </c>
      <c r="C12" s="57">
        <v>105</v>
      </c>
      <c r="D12" s="59">
        <f t="shared" si="0"/>
        <v>178</v>
      </c>
      <c r="E12" s="775">
        <f t="shared" si="1"/>
        <v>0.4101123595505618</v>
      </c>
      <c r="F12" s="714">
        <v>40</v>
      </c>
      <c r="G12" s="715">
        <v>80</v>
      </c>
      <c r="H12" s="59">
        <f t="shared" si="2"/>
        <v>120</v>
      </c>
      <c r="I12" s="771">
        <f>F12/H12</f>
        <v>0.33333333333333331</v>
      </c>
    </row>
    <row r="13" spans="1:27" ht="12" customHeight="1" x14ac:dyDescent="0.2">
      <c r="A13" s="238" t="s">
        <v>37</v>
      </c>
      <c r="B13" s="63">
        <v>129</v>
      </c>
      <c r="C13" s="57">
        <v>101</v>
      </c>
      <c r="D13" s="62">
        <f t="shared" si="0"/>
        <v>230</v>
      </c>
      <c r="E13" s="777">
        <f t="shared" si="1"/>
        <v>0.56086956521739129</v>
      </c>
      <c r="F13" s="716">
        <v>36</v>
      </c>
      <c r="G13" s="717">
        <v>25</v>
      </c>
      <c r="H13" s="62">
        <f t="shared" si="2"/>
        <v>61</v>
      </c>
      <c r="I13" s="772">
        <f>F13/H13</f>
        <v>0.5901639344262295</v>
      </c>
    </row>
    <row r="14" spans="1:27" ht="12" customHeight="1" x14ac:dyDescent="0.2">
      <c r="A14" s="297" t="s">
        <v>38</v>
      </c>
      <c r="B14" s="65">
        <f>SUM(B8:B13)</f>
        <v>343</v>
      </c>
      <c r="C14" s="65">
        <f>SUM(C8:C13)</f>
        <v>323</v>
      </c>
      <c r="D14" s="66">
        <f>SUM(D8:D13)</f>
        <v>666</v>
      </c>
      <c r="E14" s="776">
        <f t="shared" si="1"/>
        <v>0.51501501501501501</v>
      </c>
      <c r="F14" s="718">
        <f>SUM(F8:F13)</f>
        <v>97</v>
      </c>
      <c r="G14" s="719">
        <f>SUM(G8:G13)</f>
        <v>121</v>
      </c>
      <c r="H14" s="719">
        <f>SUM(H8:H13)</f>
        <v>218</v>
      </c>
      <c r="I14" s="773">
        <f>F14/G14</f>
        <v>0.80165289256198347</v>
      </c>
    </row>
    <row r="15" spans="1:27" ht="12" customHeight="1" x14ac:dyDescent="0.2">
      <c r="A15" s="230" t="s">
        <v>39</v>
      </c>
      <c r="B15" s="57">
        <v>136</v>
      </c>
      <c r="C15" s="57">
        <v>59</v>
      </c>
      <c r="D15" s="56">
        <f t="shared" ref="D15:D39" si="4">SUM(B15:C15)</f>
        <v>195</v>
      </c>
      <c r="E15" s="774">
        <f t="shared" si="1"/>
        <v>0.6974358974358974</v>
      </c>
      <c r="F15" s="231">
        <v>28</v>
      </c>
      <c r="G15" s="57">
        <v>17</v>
      </c>
      <c r="H15" s="56">
        <f t="shared" ref="H15:H39" si="5">SUM(F15:G15)</f>
        <v>45</v>
      </c>
      <c r="I15" s="774">
        <f t="shared" ref="I15:I39" si="6">F15/H15</f>
        <v>0.62222222222222223</v>
      </c>
    </row>
    <row r="16" spans="1:27" ht="12" customHeight="1" x14ac:dyDescent="0.2">
      <c r="A16" s="236" t="s">
        <v>40</v>
      </c>
      <c r="B16" s="60">
        <v>29</v>
      </c>
      <c r="C16" s="60">
        <v>13</v>
      </c>
      <c r="D16" s="59">
        <f t="shared" si="4"/>
        <v>42</v>
      </c>
      <c r="E16" s="775">
        <f t="shared" si="1"/>
        <v>0.69047619047619047</v>
      </c>
      <c r="F16" s="237">
        <v>8</v>
      </c>
      <c r="G16" s="60">
        <v>4</v>
      </c>
      <c r="H16" s="59">
        <f t="shared" si="5"/>
        <v>12</v>
      </c>
      <c r="I16" s="775">
        <f t="shared" si="6"/>
        <v>0.66666666666666663</v>
      </c>
    </row>
    <row r="17" spans="1:9" ht="12" customHeight="1" x14ac:dyDescent="0.2">
      <c r="A17" s="236" t="s">
        <v>41</v>
      </c>
      <c r="B17" s="60">
        <v>88</v>
      </c>
      <c r="C17" s="60">
        <v>40</v>
      </c>
      <c r="D17" s="59">
        <f t="shared" si="4"/>
        <v>128</v>
      </c>
      <c r="E17" s="775">
        <f t="shared" si="1"/>
        <v>0.6875</v>
      </c>
      <c r="F17" s="237">
        <v>23</v>
      </c>
      <c r="G17" s="60">
        <v>15</v>
      </c>
      <c r="H17" s="59">
        <f t="shared" si="5"/>
        <v>38</v>
      </c>
      <c r="I17" s="775">
        <f t="shared" si="6"/>
        <v>0.60526315789473684</v>
      </c>
    </row>
    <row r="18" spans="1:9" ht="12" customHeight="1" x14ac:dyDescent="0.2">
      <c r="A18" s="236" t="s">
        <v>42</v>
      </c>
      <c r="B18" s="60">
        <v>48</v>
      </c>
      <c r="C18" s="60">
        <v>12</v>
      </c>
      <c r="D18" s="59">
        <f t="shared" si="4"/>
        <v>60</v>
      </c>
      <c r="E18" s="775">
        <f t="shared" si="1"/>
        <v>0.8</v>
      </c>
      <c r="F18" s="237">
        <v>4</v>
      </c>
      <c r="G18" s="60">
        <v>9</v>
      </c>
      <c r="H18" s="59">
        <f t="shared" si="5"/>
        <v>13</v>
      </c>
      <c r="I18" s="775">
        <f t="shared" si="6"/>
        <v>0.30769230769230771</v>
      </c>
    </row>
    <row r="19" spans="1:9" ht="12" customHeight="1" x14ac:dyDescent="0.2">
      <c r="A19" s="236" t="s">
        <v>43</v>
      </c>
      <c r="B19" s="60">
        <v>89</v>
      </c>
      <c r="C19" s="60">
        <v>37</v>
      </c>
      <c r="D19" s="59">
        <f t="shared" si="4"/>
        <v>126</v>
      </c>
      <c r="E19" s="775">
        <f t="shared" si="1"/>
        <v>0.70634920634920639</v>
      </c>
      <c r="F19" s="237">
        <v>17</v>
      </c>
      <c r="G19" s="60">
        <v>8</v>
      </c>
      <c r="H19" s="59">
        <f t="shared" si="5"/>
        <v>25</v>
      </c>
      <c r="I19" s="775">
        <f t="shared" si="6"/>
        <v>0.68</v>
      </c>
    </row>
    <row r="20" spans="1:9" ht="12" customHeight="1" x14ac:dyDescent="0.2">
      <c r="A20" s="236" t="s">
        <v>44</v>
      </c>
      <c r="B20" s="60">
        <v>20</v>
      </c>
      <c r="C20" s="60">
        <v>10</v>
      </c>
      <c r="D20" s="59">
        <f t="shared" si="4"/>
        <v>30</v>
      </c>
      <c r="E20" s="775">
        <f t="shared" si="1"/>
        <v>0.66666666666666663</v>
      </c>
      <c r="F20" s="237">
        <v>3</v>
      </c>
      <c r="G20" s="60">
        <v>6</v>
      </c>
      <c r="H20" s="59">
        <f t="shared" si="5"/>
        <v>9</v>
      </c>
      <c r="I20" s="775">
        <f t="shared" si="6"/>
        <v>0.33333333333333331</v>
      </c>
    </row>
    <row r="21" spans="1:9" ht="12" customHeight="1" x14ac:dyDescent="0.2">
      <c r="A21" s="236" t="s">
        <v>45</v>
      </c>
      <c r="B21" s="60">
        <v>18</v>
      </c>
      <c r="C21" s="60">
        <v>4</v>
      </c>
      <c r="D21" s="59">
        <f t="shared" si="4"/>
        <v>22</v>
      </c>
      <c r="E21" s="775">
        <f t="shared" si="1"/>
        <v>0.81818181818181823</v>
      </c>
      <c r="F21" s="237">
        <v>6</v>
      </c>
      <c r="G21" s="60">
        <v>2</v>
      </c>
      <c r="H21" s="59">
        <f t="shared" si="5"/>
        <v>8</v>
      </c>
      <c r="I21" s="775">
        <f t="shared" si="6"/>
        <v>0.75</v>
      </c>
    </row>
    <row r="22" spans="1:9" ht="12" customHeight="1" x14ac:dyDescent="0.2">
      <c r="A22" s="236" t="s">
        <v>46</v>
      </c>
      <c r="B22" s="60">
        <v>81</v>
      </c>
      <c r="C22" s="60">
        <v>45</v>
      </c>
      <c r="D22" s="59">
        <f t="shared" si="4"/>
        <v>126</v>
      </c>
      <c r="E22" s="775">
        <f t="shared" si="1"/>
        <v>0.6428571428571429</v>
      </c>
      <c r="F22" s="237">
        <v>14</v>
      </c>
      <c r="G22" s="60">
        <v>13</v>
      </c>
      <c r="H22" s="59">
        <f t="shared" si="5"/>
        <v>27</v>
      </c>
      <c r="I22" s="775">
        <f t="shared" si="6"/>
        <v>0.51851851851851849</v>
      </c>
    </row>
    <row r="23" spans="1:9" ht="12" customHeight="1" x14ac:dyDescent="0.2">
      <c r="A23" s="236" t="s">
        <v>47</v>
      </c>
      <c r="B23" s="60">
        <v>51</v>
      </c>
      <c r="C23" s="60">
        <v>40</v>
      </c>
      <c r="D23" s="59">
        <f t="shared" si="4"/>
        <v>91</v>
      </c>
      <c r="E23" s="775">
        <f t="shared" si="1"/>
        <v>0.56043956043956045</v>
      </c>
      <c r="F23" s="237">
        <v>11</v>
      </c>
      <c r="G23" s="60">
        <v>11</v>
      </c>
      <c r="H23" s="59">
        <f t="shared" si="5"/>
        <v>22</v>
      </c>
      <c r="I23" s="775">
        <f t="shared" si="6"/>
        <v>0.5</v>
      </c>
    </row>
    <row r="24" spans="1:9" ht="12" customHeight="1" x14ac:dyDescent="0.2">
      <c r="A24" s="236" t="s">
        <v>48</v>
      </c>
      <c r="B24" s="60">
        <v>84</v>
      </c>
      <c r="C24" s="60">
        <v>64</v>
      </c>
      <c r="D24" s="59">
        <f t="shared" si="4"/>
        <v>148</v>
      </c>
      <c r="E24" s="775">
        <f t="shared" si="1"/>
        <v>0.56756756756756754</v>
      </c>
      <c r="F24" s="237">
        <v>26</v>
      </c>
      <c r="G24" s="60">
        <v>12</v>
      </c>
      <c r="H24" s="59">
        <f t="shared" si="5"/>
        <v>38</v>
      </c>
      <c r="I24" s="775">
        <f t="shared" si="6"/>
        <v>0.68421052631578949</v>
      </c>
    </row>
    <row r="25" spans="1:9" ht="12" customHeight="1" x14ac:dyDescent="0.2">
      <c r="A25" s="236" t="s">
        <v>49</v>
      </c>
      <c r="B25" s="60">
        <v>48</v>
      </c>
      <c r="C25" s="60">
        <v>91</v>
      </c>
      <c r="D25" s="59">
        <f t="shared" si="4"/>
        <v>139</v>
      </c>
      <c r="E25" s="775">
        <f t="shared" si="1"/>
        <v>0.34532374100719426</v>
      </c>
      <c r="F25" s="237">
        <v>9</v>
      </c>
      <c r="G25" s="60">
        <v>18</v>
      </c>
      <c r="H25" s="59">
        <f t="shared" si="5"/>
        <v>27</v>
      </c>
      <c r="I25" s="775">
        <f t="shared" si="6"/>
        <v>0.33333333333333331</v>
      </c>
    </row>
    <row r="26" spans="1:9" ht="12" customHeight="1" x14ac:dyDescent="0.2">
      <c r="A26" s="236" t="s">
        <v>50</v>
      </c>
      <c r="B26" s="60">
        <v>135</v>
      </c>
      <c r="C26" s="60">
        <v>87</v>
      </c>
      <c r="D26" s="59">
        <f t="shared" si="4"/>
        <v>222</v>
      </c>
      <c r="E26" s="775">
        <f t="shared" si="1"/>
        <v>0.60810810810810811</v>
      </c>
      <c r="F26" s="237">
        <v>14</v>
      </c>
      <c r="G26" s="60">
        <v>15</v>
      </c>
      <c r="H26" s="59">
        <f t="shared" si="5"/>
        <v>29</v>
      </c>
      <c r="I26" s="775">
        <f t="shared" si="6"/>
        <v>0.48275862068965519</v>
      </c>
    </row>
    <row r="27" spans="1:9" ht="12" customHeight="1" x14ac:dyDescent="0.2">
      <c r="A27" s="236" t="s">
        <v>51</v>
      </c>
      <c r="B27" s="60">
        <v>130</v>
      </c>
      <c r="C27" s="60">
        <v>104</v>
      </c>
      <c r="D27" s="59">
        <f t="shared" si="4"/>
        <v>234</v>
      </c>
      <c r="E27" s="775">
        <f t="shared" si="1"/>
        <v>0.55555555555555558</v>
      </c>
      <c r="F27" s="237">
        <v>10</v>
      </c>
      <c r="G27" s="60">
        <v>19</v>
      </c>
      <c r="H27" s="59">
        <f t="shared" si="5"/>
        <v>29</v>
      </c>
      <c r="I27" s="775">
        <f t="shared" si="6"/>
        <v>0.34482758620689657</v>
      </c>
    </row>
    <row r="28" spans="1:9" ht="12" customHeight="1" x14ac:dyDescent="0.2">
      <c r="A28" s="236" t="s">
        <v>52</v>
      </c>
      <c r="B28" s="60">
        <v>76</v>
      </c>
      <c r="C28" s="60">
        <v>43</v>
      </c>
      <c r="D28" s="59">
        <f t="shared" si="4"/>
        <v>119</v>
      </c>
      <c r="E28" s="775">
        <f t="shared" si="1"/>
        <v>0.6386554621848739</v>
      </c>
      <c r="F28" s="237">
        <v>6</v>
      </c>
      <c r="G28" s="60">
        <v>8</v>
      </c>
      <c r="H28" s="59">
        <f t="shared" si="5"/>
        <v>14</v>
      </c>
      <c r="I28" s="775">
        <f t="shared" si="6"/>
        <v>0.42857142857142855</v>
      </c>
    </row>
    <row r="29" spans="1:9" ht="12" customHeight="1" x14ac:dyDescent="0.2">
      <c r="A29" s="236" t="s">
        <v>53</v>
      </c>
      <c r="B29" s="60">
        <v>85</v>
      </c>
      <c r="C29" s="60">
        <v>57</v>
      </c>
      <c r="D29" s="59">
        <f t="shared" si="4"/>
        <v>142</v>
      </c>
      <c r="E29" s="775">
        <f t="shared" si="1"/>
        <v>0.59859154929577463</v>
      </c>
      <c r="F29" s="237">
        <v>16</v>
      </c>
      <c r="G29" s="60">
        <v>14</v>
      </c>
      <c r="H29" s="59">
        <f t="shared" si="5"/>
        <v>30</v>
      </c>
      <c r="I29" s="775">
        <f t="shared" si="6"/>
        <v>0.53333333333333333</v>
      </c>
    </row>
    <row r="30" spans="1:9" ht="12" customHeight="1" x14ac:dyDescent="0.2">
      <c r="A30" s="236" t="s">
        <v>54</v>
      </c>
      <c r="B30" s="60">
        <v>162</v>
      </c>
      <c r="C30" s="60">
        <v>142</v>
      </c>
      <c r="D30" s="59">
        <f t="shared" si="4"/>
        <v>304</v>
      </c>
      <c r="E30" s="775">
        <f t="shared" si="1"/>
        <v>0.53289473684210531</v>
      </c>
      <c r="F30" s="237">
        <v>18</v>
      </c>
      <c r="G30" s="60">
        <v>34</v>
      </c>
      <c r="H30" s="59">
        <f t="shared" si="5"/>
        <v>52</v>
      </c>
      <c r="I30" s="775">
        <f t="shared" si="6"/>
        <v>0.34615384615384615</v>
      </c>
    </row>
    <row r="31" spans="1:9" ht="12" customHeight="1" x14ac:dyDescent="0.2">
      <c r="A31" s="236" t="s">
        <v>55</v>
      </c>
      <c r="B31" s="60">
        <v>64</v>
      </c>
      <c r="C31" s="60">
        <v>87</v>
      </c>
      <c r="D31" s="59">
        <f t="shared" si="4"/>
        <v>151</v>
      </c>
      <c r="E31" s="775">
        <f t="shared" si="1"/>
        <v>0.42384105960264901</v>
      </c>
      <c r="F31" s="237">
        <v>5</v>
      </c>
      <c r="G31" s="60">
        <v>19</v>
      </c>
      <c r="H31" s="59">
        <f t="shared" si="5"/>
        <v>24</v>
      </c>
      <c r="I31" s="775">
        <f t="shared" si="6"/>
        <v>0.20833333333333334</v>
      </c>
    </row>
    <row r="32" spans="1:9" ht="12" customHeight="1" x14ac:dyDescent="0.2">
      <c r="A32" s="236" t="s">
        <v>56</v>
      </c>
      <c r="B32" s="60">
        <v>44</v>
      </c>
      <c r="C32" s="60">
        <v>38</v>
      </c>
      <c r="D32" s="59">
        <f t="shared" si="4"/>
        <v>82</v>
      </c>
      <c r="E32" s="775">
        <f t="shared" si="1"/>
        <v>0.53658536585365857</v>
      </c>
      <c r="F32" s="237">
        <v>5</v>
      </c>
      <c r="G32" s="60">
        <v>10</v>
      </c>
      <c r="H32" s="59">
        <f t="shared" si="5"/>
        <v>15</v>
      </c>
      <c r="I32" s="775">
        <f t="shared" si="6"/>
        <v>0.33333333333333331</v>
      </c>
    </row>
    <row r="33" spans="1:9" ht="12" customHeight="1" x14ac:dyDescent="0.2">
      <c r="A33" s="236" t="s">
        <v>57</v>
      </c>
      <c r="B33" s="60">
        <v>71</v>
      </c>
      <c r="C33" s="60">
        <v>52</v>
      </c>
      <c r="D33" s="59">
        <f t="shared" si="4"/>
        <v>123</v>
      </c>
      <c r="E33" s="775">
        <f t="shared" si="1"/>
        <v>0.57723577235772361</v>
      </c>
      <c r="F33" s="237">
        <v>13</v>
      </c>
      <c r="G33" s="60">
        <v>10</v>
      </c>
      <c r="H33" s="59">
        <f t="shared" si="5"/>
        <v>23</v>
      </c>
      <c r="I33" s="775">
        <f t="shared" si="6"/>
        <v>0.56521739130434778</v>
      </c>
    </row>
    <row r="34" spans="1:9" ht="12" customHeight="1" x14ac:dyDescent="0.2">
      <c r="A34" s="236" t="s">
        <v>58</v>
      </c>
      <c r="B34" s="60">
        <v>45</v>
      </c>
      <c r="C34" s="60">
        <v>39</v>
      </c>
      <c r="D34" s="59">
        <f t="shared" si="4"/>
        <v>84</v>
      </c>
      <c r="E34" s="775">
        <f t="shared" si="1"/>
        <v>0.5357142857142857</v>
      </c>
      <c r="F34" s="237">
        <v>8</v>
      </c>
      <c r="G34" s="60">
        <v>10</v>
      </c>
      <c r="H34" s="59">
        <f t="shared" si="5"/>
        <v>18</v>
      </c>
      <c r="I34" s="775">
        <f t="shared" si="6"/>
        <v>0.44444444444444442</v>
      </c>
    </row>
    <row r="35" spans="1:9" ht="12" customHeight="1" x14ac:dyDescent="0.2">
      <c r="A35" s="236" t="s">
        <v>59</v>
      </c>
      <c r="B35" s="60">
        <v>33</v>
      </c>
      <c r="C35" s="60">
        <v>49</v>
      </c>
      <c r="D35" s="59">
        <f t="shared" si="4"/>
        <v>82</v>
      </c>
      <c r="E35" s="775">
        <f t="shared" si="1"/>
        <v>0.40243902439024393</v>
      </c>
      <c r="F35" s="237">
        <v>5</v>
      </c>
      <c r="G35" s="60">
        <v>10</v>
      </c>
      <c r="H35" s="59">
        <f t="shared" si="5"/>
        <v>15</v>
      </c>
      <c r="I35" s="775">
        <f t="shared" si="6"/>
        <v>0.33333333333333331</v>
      </c>
    </row>
    <row r="36" spans="1:9" ht="12" customHeight="1" x14ac:dyDescent="0.2">
      <c r="A36" s="236" t="s">
        <v>60</v>
      </c>
      <c r="B36" s="60">
        <v>6</v>
      </c>
      <c r="C36" s="60">
        <v>8</v>
      </c>
      <c r="D36" s="59">
        <f t="shared" si="4"/>
        <v>14</v>
      </c>
      <c r="E36" s="775">
        <f t="shared" si="1"/>
        <v>0.42857142857142855</v>
      </c>
      <c r="F36" s="237">
        <v>3</v>
      </c>
      <c r="G36" s="60">
        <v>4</v>
      </c>
      <c r="H36" s="59">
        <f t="shared" si="5"/>
        <v>7</v>
      </c>
      <c r="I36" s="775">
        <f t="shared" si="6"/>
        <v>0.42857142857142855</v>
      </c>
    </row>
    <row r="37" spans="1:9" ht="12" customHeight="1" x14ac:dyDescent="0.2">
      <c r="A37" s="236" t="s">
        <v>61</v>
      </c>
      <c r="B37" s="60">
        <v>39</v>
      </c>
      <c r="C37" s="60">
        <v>47</v>
      </c>
      <c r="D37" s="59">
        <f t="shared" si="4"/>
        <v>86</v>
      </c>
      <c r="E37" s="775">
        <f t="shared" si="1"/>
        <v>0.45348837209302323</v>
      </c>
      <c r="F37" s="237">
        <v>5</v>
      </c>
      <c r="G37" s="60">
        <v>10</v>
      </c>
      <c r="H37" s="59">
        <f t="shared" si="5"/>
        <v>15</v>
      </c>
      <c r="I37" s="775">
        <f t="shared" si="6"/>
        <v>0.33333333333333331</v>
      </c>
    </row>
    <row r="38" spans="1:9" ht="12" customHeight="1" x14ac:dyDescent="0.2">
      <c r="A38" s="238">
        <v>76</v>
      </c>
      <c r="B38" s="63">
        <v>1</v>
      </c>
      <c r="C38" s="63">
        <v>7</v>
      </c>
      <c r="D38" s="59">
        <f t="shared" si="4"/>
        <v>8</v>
      </c>
      <c r="E38" s="775">
        <f t="shared" si="1"/>
        <v>0.125</v>
      </c>
      <c r="F38" s="239">
        <v>1</v>
      </c>
      <c r="G38" s="63">
        <v>1</v>
      </c>
      <c r="H38" s="62">
        <f t="shared" si="5"/>
        <v>2</v>
      </c>
      <c r="I38" s="775">
        <f t="shared" si="6"/>
        <v>0.5</v>
      </c>
    </row>
    <row r="39" spans="1:9" ht="12" customHeight="1" x14ac:dyDescent="0.2">
      <c r="A39" s="238" t="s">
        <v>62</v>
      </c>
      <c r="B39" s="63"/>
      <c r="C39" s="63">
        <v>2</v>
      </c>
      <c r="D39" s="62">
        <f t="shared" si="4"/>
        <v>2</v>
      </c>
      <c r="E39" s="775">
        <f t="shared" si="1"/>
        <v>0</v>
      </c>
      <c r="F39" s="239"/>
      <c r="G39" s="63">
        <v>2</v>
      </c>
      <c r="H39" s="62">
        <f t="shared" si="5"/>
        <v>2</v>
      </c>
      <c r="I39" s="775">
        <f t="shared" si="6"/>
        <v>0</v>
      </c>
    </row>
    <row r="40" spans="1:9" ht="12" customHeight="1" x14ac:dyDescent="0.2">
      <c r="A40" s="297" t="s">
        <v>133</v>
      </c>
      <c r="B40" s="65">
        <f>SUM(B15:B39)</f>
        <v>1583</v>
      </c>
      <c r="C40" s="65">
        <f>SUM(C15:C39)</f>
        <v>1177</v>
      </c>
      <c r="D40" s="65">
        <f>SUM(D15:D39)</f>
        <v>2760</v>
      </c>
      <c r="E40" s="776">
        <f>C40/D40</f>
        <v>0.42644927536231886</v>
      </c>
      <c r="F40" s="65">
        <f>SUM(F15:F39)</f>
        <v>258</v>
      </c>
      <c r="G40" s="66">
        <f>SUM(G15:G39)</f>
        <v>281</v>
      </c>
      <c r="H40" s="66">
        <f>SUM(H15:H39)</f>
        <v>539</v>
      </c>
      <c r="I40" s="776">
        <f t="shared" ref="I40:I69" si="7">F40/H40</f>
        <v>0.47866419294990725</v>
      </c>
    </row>
    <row r="41" spans="1:9" ht="12" customHeight="1" x14ac:dyDescent="0.2">
      <c r="A41" s="230" t="s">
        <v>64</v>
      </c>
      <c r="B41" s="57">
        <v>59</v>
      </c>
      <c r="C41" s="57">
        <v>218</v>
      </c>
      <c r="D41" s="56">
        <f t="shared" ref="D41:D63" si="8">SUM(B41:C41)</f>
        <v>277</v>
      </c>
      <c r="E41" s="774">
        <f t="shared" ref="E41:E69" si="9">B41/D41</f>
        <v>0.21299638989169675</v>
      </c>
      <c r="F41" s="231">
        <v>13</v>
      </c>
      <c r="G41" s="57">
        <v>82</v>
      </c>
      <c r="H41" s="56">
        <f t="shared" ref="H41:H63" si="10">SUM(F41:G41)</f>
        <v>95</v>
      </c>
      <c r="I41" s="774">
        <f t="shared" si="7"/>
        <v>0.1368421052631579</v>
      </c>
    </row>
    <row r="42" spans="1:9" ht="12" customHeight="1" x14ac:dyDescent="0.2">
      <c r="A42" s="236" t="s">
        <v>65</v>
      </c>
      <c r="B42" s="60">
        <v>94</v>
      </c>
      <c r="C42" s="60">
        <v>190</v>
      </c>
      <c r="D42" s="59">
        <f t="shared" si="8"/>
        <v>284</v>
      </c>
      <c r="E42" s="775">
        <f t="shared" si="9"/>
        <v>0.33098591549295775</v>
      </c>
      <c r="F42" s="237">
        <v>17</v>
      </c>
      <c r="G42" s="60">
        <v>81</v>
      </c>
      <c r="H42" s="59">
        <f t="shared" si="10"/>
        <v>98</v>
      </c>
      <c r="I42" s="775">
        <f t="shared" si="7"/>
        <v>0.17346938775510204</v>
      </c>
    </row>
    <row r="43" spans="1:9" ht="12" customHeight="1" x14ac:dyDescent="0.2">
      <c r="A43" s="236" t="s">
        <v>66</v>
      </c>
      <c r="B43" s="60">
        <v>97</v>
      </c>
      <c r="C43" s="60">
        <v>313</v>
      </c>
      <c r="D43" s="59">
        <f t="shared" si="8"/>
        <v>410</v>
      </c>
      <c r="E43" s="775">
        <f t="shared" si="9"/>
        <v>0.23658536585365852</v>
      </c>
      <c r="F43" s="237">
        <v>31</v>
      </c>
      <c r="G43" s="60">
        <v>96</v>
      </c>
      <c r="H43" s="59">
        <f t="shared" si="10"/>
        <v>127</v>
      </c>
      <c r="I43" s="775">
        <f t="shared" si="7"/>
        <v>0.24409448818897639</v>
      </c>
    </row>
    <row r="44" spans="1:9" ht="12" customHeight="1" x14ac:dyDescent="0.2">
      <c r="A44" s="236" t="s">
        <v>67</v>
      </c>
      <c r="B44" s="60">
        <v>83</v>
      </c>
      <c r="C44" s="60">
        <v>221</v>
      </c>
      <c r="D44" s="59">
        <f t="shared" si="8"/>
        <v>304</v>
      </c>
      <c r="E44" s="775">
        <f t="shared" si="9"/>
        <v>0.27302631578947367</v>
      </c>
      <c r="F44" s="237">
        <v>20</v>
      </c>
      <c r="G44" s="60">
        <v>61</v>
      </c>
      <c r="H44" s="59">
        <f t="shared" si="10"/>
        <v>81</v>
      </c>
      <c r="I44" s="775">
        <f t="shared" si="7"/>
        <v>0.24691358024691357</v>
      </c>
    </row>
    <row r="45" spans="1:9" ht="12" customHeight="1" x14ac:dyDescent="0.2">
      <c r="A45" s="236" t="s">
        <v>68</v>
      </c>
      <c r="B45" s="60">
        <v>24</v>
      </c>
      <c r="C45" s="60">
        <v>71</v>
      </c>
      <c r="D45" s="59">
        <f t="shared" si="8"/>
        <v>95</v>
      </c>
      <c r="E45" s="775">
        <f t="shared" si="9"/>
        <v>0.25263157894736843</v>
      </c>
      <c r="F45" s="237">
        <v>7</v>
      </c>
      <c r="G45" s="60">
        <v>32</v>
      </c>
      <c r="H45" s="59">
        <f t="shared" si="10"/>
        <v>39</v>
      </c>
      <c r="I45" s="775">
        <f t="shared" si="7"/>
        <v>0.17948717948717949</v>
      </c>
    </row>
    <row r="46" spans="1:9" ht="12" customHeight="1" x14ac:dyDescent="0.2">
      <c r="A46" s="236" t="s">
        <v>69</v>
      </c>
      <c r="B46" s="60">
        <v>44</v>
      </c>
      <c r="C46" s="60">
        <v>113</v>
      </c>
      <c r="D46" s="59">
        <f t="shared" si="8"/>
        <v>157</v>
      </c>
      <c r="E46" s="775">
        <f t="shared" si="9"/>
        <v>0.28025477707006369</v>
      </c>
      <c r="F46" s="237">
        <v>7</v>
      </c>
      <c r="G46" s="60">
        <v>35</v>
      </c>
      <c r="H46" s="59">
        <f t="shared" si="10"/>
        <v>42</v>
      </c>
      <c r="I46" s="775">
        <f t="shared" si="7"/>
        <v>0.16666666666666666</v>
      </c>
    </row>
    <row r="47" spans="1:9" ht="12" customHeight="1" x14ac:dyDescent="0.2">
      <c r="A47" s="236" t="s">
        <v>70</v>
      </c>
      <c r="B47" s="60">
        <v>104</v>
      </c>
      <c r="C47" s="60">
        <v>143</v>
      </c>
      <c r="D47" s="59">
        <f t="shared" si="8"/>
        <v>247</v>
      </c>
      <c r="E47" s="775">
        <f t="shared" si="9"/>
        <v>0.42105263157894735</v>
      </c>
      <c r="F47" s="237">
        <v>28</v>
      </c>
      <c r="G47" s="60">
        <v>34</v>
      </c>
      <c r="H47" s="59">
        <f t="shared" si="10"/>
        <v>62</v>
      </c>
      <c r="I47" s="775">
        <f t="shared" si="7"/>
        <v>0.45161290322580644</v>
      </c>
    </row>
    <row r="48" spans="1:9" ht="12" customHeight="1" x14ac:dyDescent="0.2">
      <c r="A48" s="236" t="s">
        <v>71</v>
      </c>
      <c r="B48" s="60">
        <v>86</v>
      </c>
      <c r="C48" s="60">
        <v>99</v>
      </c>
      <c r="D48" s="59">
        <f t="shared" si="8"/>
        <v>185</v>
      </c>
      <c r="E48" s="775">
        <f t="shared" si="9"/>
        <v>0.46486486486486489</v>
      </c>
      <c r="F48" s="237">
        <v>14</v>
      </c>
      <c r="G48" s="60">
        <v>32</v>
      </c>
      <c r="H48" s="59">
        <f t="shared" si="10"/>
        <v>46</v>
      </c>
      <c r="I48" s="775">
        <f t="shared" si="7"/>
        <v>0.30434782608695654</v>
      </c>
    </row>
    <row r="49" spans="1:9" ht="12" customHeight="1" x14ac:dyDescent="0.2">
      <c r="A49" s="236" t="s">
        <v>72</v>
      </c>
      <c r="B49" s="60">
        <v>78</v>
      </c>
      <c r="C49" s="60">
        <v>117</v>
      </c>
      <c r="D49" s="59">
        <f t="shared" si="8"/>
        <v>195</v>
      </c>
      <c r="E49" s="775">
        <f t="shared" si="9"/>
        <v>0.4</v>
      </c>
      <c r="F49" s="237">
        <v>26</v>
      </c>
      <c r="G49" s="60">
        <v>31</v>
      </c>
      <c r="H49" s="59">
        <f t="shared" si="10"/>
        <v>57</v>
      </c>
      <c r="I49" s="775">
        <f t="shared" si="7"/>
        <v>0.45614035087719296</v>
      </c>
    </row>
    <row r="50" spans="1:9" ht="12" customHeight="1" x14ac:dyDescent="0.2">
      <c r="A50" s="236" t="s">
        <v>73</v>
      </c>
      <c r="B50" s="60">
        <v>24</v>
      </c>
      <c r="C50" s="60">
        <v>43</v>
      </c>
      <c r="D50" s="59">
        <f t="shared" si="8"/>
        <v>67</v>
      </c>
      <c r="E50" s="775">
        <f t="shared" si="9"/>
        <v>0.35820895522388058</v>
      </c>
      <c r="F50" s="237">
        <v>2</v>
      </c>
      <c r="G50" s="60">
        <v>14</v>
      </c>
      <c r="H50" s="59">
        <f t="shared" si="10"/>
        <v>16</v>
      </c>
      <c r="I50" s="775">
        <f t="shared" si="7"/>
        <v>0.125</v>
      </c>
    </row>
    <row r="51" spans="1:9" ht="12" customHeight="1" x14ac:dyDescent="0.2">
      <c r="A51" s="236" t="s">
        <v>74</v>
      </c>
      <c r="B51" s="60">
        <v>60</v>
      </c>
      <c r="C51" s="60">
        <v>70</v>
      </c>
      <c r="D51" s="59">
        <f t="shared" si="8"/>
        <v>130</v>
      </c>
      <c r="E51" s="775">
        <f t="shared" si="9"/>
        <v>0.46153846153846156</v>
      </c>
      <c r="F51" s="237">
        <v>15</v>
      </c>
      <c r="G51" s="60">
        <v>36</v>
      </c>
      <c r="H51" s="59">
        <f t="shared" si="10"/>
        <v>51</v>
      </c>
      <c r="I51" s="775">
        <f t="shared" si="7"/>
        <v>0.29411764705882354</v>
      </c>
    </row>
    <row r="52" spans="1:9" ht="12" customHeight="1" x14ac:dyDescent="0.2">
      <c r="A52" s="236" t="s">
        <v>75</v>
      </c>
      <c r="B52" s="60">
        <v>73</v>
      </c>
      <c r="C52" s="60">
        <v>76</v>
      </c>
      <c r="D52" s="59">
        <f t="shared" si="8"/>
        <v>149</v>
      </c>
      <c r="E52" s="775">
        <f t="shared" si="9"/>
        <v>0.48993288590604028</v>
      </c>
      <c r="F52" s="237">
        <v>12</v>
      </c>
      <c r="G52" s="60">
        <v>28</v>
      </c>
      <c r="H52" s="59">
        <f t="shared" si="10"/>
        <v>40</v>
      </c>
      <c r="I52" s="775">
        <f t="shared" si="7"/>
        <v>0.3</v>
      </c>
    </row>
    <row r="53" spans="1:9" ht="12" customHeight="1" x14ac:dyDescent="0.2">
      <c r="A53" s="236" t="s">
        <v>76</v>
      </c>
      <c r="B53" s="60">
        <v>23</v>
      </c>
      <c r="C53" s="60">
        <v>48</v>
      </c>
      <c r="D53" s="59">
        <f t="shared" si="8"/>
        <v>71</v>
      </c>
      <c r="E53" s="775">
        <f t="shared" si="9"/>
        <v>0.323943661971831</v>
      </c>
      <c r="F53" s="237">
        <v>1</v>
      </c>
      <c r="G53" s="60">
        <v>13</v>
      </c>
      <c r="H53" s="59">
        <f t="shared" si="10"/>
        <v>14</v>
      </c>
      <c r="I53" s="775">
        <f t="shared" si="7"/>
        <v>7.1428571428571425E-2</v>
      </c>
    </row>
    <row r="54" spans="1:9" ht="12" customHeight="1" x14ac:dyDescent="0.2">
      <c r="A54" s="236" t="s">
        <v>77</v>
      </c>
      <c r="B54" s="60">
        <v>80</v>
      </c>
      <c r="C54" s="60">
        <v>235</v>
      </c>
      <c r="D54" s="59">
        <f t="shared" si="8"/>
        <v>315</v>
      </c>
      <c r="E54" s="775">
        <f t="shared" si="9"/>
        <v>0.25396825396825395</v>
      </c>
      <c r="F54" s="237">
        <v>12</v>
      </c>
      <c r="G54" s="60">
        <v>103</v>
      </c>
      <c r="H54" s="59">
        <f t="shared" si="10"/>
        <v>115</v>
      </c>
      <c r="I54" s="775">
        <f t="shared" si="7"/>
        <v>0.10434782608695652</v>
      </c>
    </row>
    <row r="55" spans="1:9" ht="12" customHeight="1" x14ac:dyDescent="0.2">
      <c r="A55" s="236" t="s">
        <v>78</v>
      </c>
      <c r="B55" s="60">
        <v>47</v>
      </c>
      <c r="C55" s="60">
        <v>135</v>
      </c>
      <c r="D55" s="59">
        <f t="shared" si="8"/>
        <v>182</v>
      </c>
      <c r="E55" s="775">
        <f t="shared" si="9"/>
        <v>0.25824175824175827</v>
      </c>
      <c r="F55" s="237">
        <v>9</v>
      </c>
      <c r="G55" s="60">
        <v>61</v>
      </c>
      <c r="H55" s="59">
        <f t="shared" si="10"/>
        <v>70</v>
      </c>
      <c r="I55" s="775">
        <f t="shared" si="7"/>
        <v>0.12857142857142856</v>
      </c>
    </row>
    <row r="56" spans="1:9" ht="12" customHeight="1" x14ac:dyDescent="0.2">
      <c r="A56" s="236" t="s">
        <v>79</v>
      </c>
      <c r="B56" s="60">
        <v>52</v>
      </c>
      <c r="C56" s="60">
        <v>101</v>
      </c>
      <c r="D56" s="59">
        <f t="shared" si="8"/>
        <v>153</v>
      </c>
      <c r="E56" s="775">
        <f t="shared" si="9"/>
        <v>0.33986928104575165</v>
      </c>
      <c r="F56" s="237">
        <v>17</v>
      </c>
      <c r="G56" s="60">
        <v>31</v>
      </c>
      <c r="H56" s="59">
        <f t="shared" si="10"/>
        <v>48</v>
      </c>
      <c r="I56" s="775">
        <f t="shared" si="7"/>
        <v>0.35416666666666669</v>
      </c>
    </row>
    <row r="57" spans="1:9" ht="12" customHeight="1" x14ac:dyDescent="0.2">
      <c r="A57" s="236" t="s">
        <v>80</v>
      </c>
      <c r="B57" s="60">
        <v>34</v>
      </c>
      <c r="C57" s="60">
        <v>145</v>
      </c>
      <c r="D57" s="59">
        <f t="shared" si="8"/>
        <v>179</v>
      </c>
      <c r="E57" s="775">
        <f t="shared" si="9"/>
        <v>0.18994413407821228</v>
      </c>
      <c r="F57" s="237">
        <v>8</v>
      </c>
      <c r="G57" s="60">
        <v>57</v>
      </c>
      <c r="H57" s="59">
        <f t="shared" si="10"/>
        <v>65</v>
      </c>
      <c r="I57" s="775">
        <f t="shared" si="7"/>
        <v>0.12307692307692308</v>
      </c>
    </row>
    <row r="58" spans="1:9" ht="12" customHeight="1" x14ac:dyDescent="0.2">
      <c r="A58" s="236" t="s">
        <v>81</v>
      </c>
      <c r="B58" s="60">
        <v>203</v>
      </c>
      <c r="C58" s="60">
        <v>152</v>
      </c>
      <c r="D58" s="59">
        <f t="shared" si="8"/>
        <v>355</v>
      </c>
      <c r="E58" s="775">
        <f t="shared" si="9"/>
        <v>0.57183098591549297</v>
      </c>
      <c r="F58" s="237">
        <v>20</v>
      </c>
      <c r="G58" s="60">
        <v>35</v>
      </c>
      <c r="H58" s="59">
        <f t="shared" si="10"/>
        <v>55</v>
      </c>
      <c r="I58" s="775">
        <f t="shared" si="7"/>
        <v>0.36363636363636365</v>
      </c>
    </row>
    <row r="59" spans="1:9" ht="12" customHeight="1" x14ac:dyDescent="0.2">
      <c r="A59" s="236" t="s">
        <v>82</v>
      </c>
      <c r="B59" s="60">
        <v>253</v>
      </c>
      <c r="C59" s="60">
        <v>190</v>
      </c>
      <c r="D59" s="59">
        <f t="shared" si="8"/>
        <v>443</v>
      </c>
      <c r="E59" s="775">
        <f t="shared" si="9"/>
        <v>0.57110609480812646</v>
      </c>
      <c r="F59" s="237">
        <v>46</v>
      </c>
      <c r="G59" s="60">
        <v>55</v>
      </c>
      <c r="H59" s="59">
        <f t="shared" si="10"/>
        <v>101</v>
      </c>
      <c r="I59" s="775">
        <f t="shared" si="7"/>
        <v>0.45544554455445546</v>
      </c>
    </row>
    <row r="60" spans="1:9" ht="12" customHeight="1" x14ac:dyDescent="0.2">
      <c r="A60" s="236" t="s">
        <v>83</v>
      </c>
      <c r="B60" s="60">
        <v>111</v>
      </c>
      <c r="C60" s="60">
        <v>97</v>
      </c>
      <c r="D60" s="59">
        <f t="shared" si="8"/>
        <v>208</v>
      </c>
      <c r="E60" s="775">
        <f t="shared" si="9"/>
        <v>0.53365384615384615</v>
      </c>
      <c r="F60" s="237">
        <v>22</v>
      </c>
      <c r="G60" s="60">
        <v>30</v>
      </c>
      <c r="H60" s="59">
        <f t="shared" si="10"/>
        <v>52</v>
      </c>
      <c r="I60" s="775">
        <f t="shared" si="7"/>
        <v>0.42307692307692307</v>
      </c>
    </row>
    <row r="61" spans="1:9" ht="12" customHeight="1" x14ac:dyDescent="0.2">
      <c r="A61" s="236" t="s">
        <v>84</v>
      </c>
      <c r="B61" s="60">
        <v>99</v>
      </c>
      <c r="C61" s="60">
        <v>120</v>
      </c>
      <c r="D61" s="59">
        <f t="shared" si="8"/>
        <v>219</v>
      </c>
      <c r="E61" s="775">
        <f t="shared" si="9"/>
        <v>0.45205479452054792</v>
      </c>
      <c r="F61" s="237">
        <v>11</v>
      </c>
      <c r="G61" s="60">
        <v>26</v>
      </c>
      <c r="H61" s="59">
        <f t="shared" si="10"/>
        <v>37</v>
      </c>
      <c r="I61" s="775">
        <f t="shared" si="7"/>
        <v>0.29729729729729731</v>
      </c>
    </row>
    <row r="62" spans="1:9" ht="12" customHeight="1" x14ac:dyDescent="0.2">
      <c r="A62" s="236" t="s">
        <v>85</v>
      </c>
      <c r="B62" s="60">
        <v>144</v>
      </c>
      <c r="C62" s="60">
        <v>114</v>
      </c>
      <c r="D62" s="59">
        <f t="shared" si="8"/>
        <v>258</v>
      </c>
      <c r="E62" s="775">
        <f t="shared" si="9"/>
        <v>0.55813953488372092</v>
      </c>
      <c r="F62" s="237">
        <v>13</v>
      </c>
      <c r="G62" s="60">
        <v>19</v>
      </c>
      <c r="H62" s="59">
        <f t="shared" si="10"/>
        <v>32</v>
      </c>
      <c r="I62" s="775">
        <f t="shared" si="7"/>
        <v>0.40625</v>
      </c>
    </row>
    <row r="63" spans="1:9" ht="12" customHeight="1" x14ac:dyDescent="0.2">
      <c r="A63" s="238" t="s">
        <v>86</v>
      </c>
      <c r="B63" s="63">
        <v>107</v>
      </c>
      <c r="C63" s="63">
        <v>75</v>
      </c>
      <c r="D63" s="62">
        <f t="shared" si="8"/>
        <v>182</v>
      </c>
      <c r="E63" s="777">
        <f t="shared" si="9"/>
        <v>0.58791208791208793</v>
      </c>
      <c r="F63" s="239">
        <v>17</v>
      </c>
      <c r="G63" s="63">
        <v>17</v>
      </c>
      <c r="H63" s="62">
        <f t="shared" si="10"/>
        <v>34</v>
      </c>
      <c r="I63" s="777">
        <f t="shared" si="7"/>
        <v>0.5</v>
      </c>
    </row>
    <row r="64" spans="1:9" ht="12" customHeight="1" x14ac:dyDescent="0.2">
      <c r="A64" s="297" t="s">
        <v>87</v>
      </c>
      <c r="B64" s="65">
        <f>SUM(B41:B63)</f>
        <v>1979</v>
      </c>
      <c r="C64" s="65">
        <f>SUM(C41:C63)</f>
        <v>3086</v>
      </c>
      <c r="D64" s="66">
        <f>SUM(D41:D63)</f>
        <v>5065</v>
      </c>
      <c r="E64" s="776">
        <f t="shared" si="9"/>
        <v>0.39072063178677197</v>
      </c>
      <c r="F64" s="66">
        <f t="shared" ref="F64:G64" si="11">SUM(F41:F63)</f>
        <v>368</v>
      </c>
      <c r="G64" s="66">
        <f t="shared" si="11"/>
        <v>1009</v>
      </c>
      <c r="H64" s="66">
        <f>SUM(H41:H63)</f>
        <v>1377</v>
      </c>
      <c r="I64" s="776">
        <f t="shared" si="7"/>
        <v>0.26724763979665939</v>
      </c>
    </row>
    <row r="65" spans="1:9" ht="12" customHeight="1" x14ac:dyDescent="0.2">
      <c r="A65" s="230">
        <v>85</v>
      </c>
      <c r="B65" s="57">
        <v>40</v>
      </c>
      <c r="C65" s="57">
        <v>25</v>
      </c>
      <c r="D65" s="56">
        <f>SUM(B65:C65)</f>
        <v>65</v>
      </c>
      <c r="E65" s="774">
        <f t="shared" si="9"/>
        <v>0.61538461538461542</v>
      </c>
      <c r="F65" s="231">
        <v>5</v>
      </c>
      <c r="G65" s="57">
        <v>6</v>
      </c>
      <c r="H65" s="56">
        <f>SUM(F65:G65)</f>
        <v>11</v>
      </c>
      <c r="I65" s="774">
        <f t="shared" si="7"/>
        <v>0.45454545454545453</v>
      </c>
    </row>
    <row r="66" spans="1:9" ht="12" customHeight="1" x14ac:dyDescent="0.2">
      <c r="A66" s="236">
        <v>86</v>
      </c>
      <c r="B66" s="60">
        <v>56</v>
      </c>
      <c r="C66" s="57">
        <v>33</v>
      </c>
      <c r="D66" s="59">
        <f>SUM(B66:C66)</f>
        <v>89</v>
      </c>
      <c r="E66" s="775">
        <f t="shared" si="9"/>
        <v>0.6292134831460674</v>
      </c>
      <c r="F66" s="237">
        <v>4</v>
      </c>
      <c r="G66" s="60">
        <v>5</v>
      </c>
      <c r="H66" s="59">
        <f>SUM(F66:G66)</f>
        <v>9</v>
      </c>
      <c r="I66" s="774">
        <f t="shared" si="7"/>
        <v>0.44444444444444442</v>
      </c>
    </row>
    <row r="67" spans="1:9" ht="12" customHeight="1" x14ac:dyDescent="0.2">
      <c r="A67" s="238">
        <v>87</v>
      </c>
      <c r="B67" s="63">
        <v>97</v>
      </c>
      <c r="C67" s="57">
        <v>54</v>
      </c>
      <c r="D67" s="62">
        <f>SUM(B67:C67)</f>
        <v>151</v>
      </c>
      <c r="E67" s="777">
        <f t="shared" si="9"/>
        <v>0.64238410596026485</v>
      </c>
      <c r="F67" s="239">
        <v>2</v>
      </c>
      <c r="G67" s="63">
        <v>4</v>
      </c>
      <c r="H67" s="62">
        <f>SUM(F67:G67)</f>
        <v>6</v>
      </c>
      <c r="I67" s="778">
        <f t="shared" si="7"/>
        <v>0.33333333333333331</v>
      </c>
    </row>
    <row r="68" spans="1:9" ht="12" customHeight="1" x14ac:dyDescent="0.2">
      <c r="A68" s="297" t="s">
        <v>88</v>
      </c>
      <c r="B68" s="66">
        <f t="shared" ref="B68:G68" si="12">SUM(B65:B67)</f>
        <v>193</v>
      </c>
      <c r="C68" s="66">
        <f t="shared" si="12"/>
        <v>112</v>
      </c>
      <c r="D68" s="66">
        <f t="shared" si="12"/>
        <v>305</v>
      </c>
      <c r="E68" s="776">
        <f t="shared" si="9"/>
        <v>0.63278688524590165</v>
      </c>
      <c r="F68" s="66">
        <f t="shared" si="12"/>
        <v>11</v>
      </c>
      <c r="G68" s="66">
        <f t="shared" si="12"/>
        <v>15</v>
      </c>
      <c r="H68" s="66">
        <f>SUM(H65:H67)</f>
        <v>26</v>
      </c>
      <c r="I68" s="776">
        <f t="shared" si="7"/>
        <v>0.42307692307692307</v>
      </c>
    </row>
    <row r="69" spans="1:9" ht="12" customHeight="1" thickBot="1" x14ac:dyDescent="0.25">
      <c r="A69" s="249" t="s">
        <v>8</v>
      </c>
      <c r="B69" s="68">
        <f>B14+B40+B64+B68</f>
        <v>4098</v>
      </c>
      <c r="C69" s="68">
        <f>C14+C40+C64+C68</f>
        <v>4698</v>
      </c>
      <c r="D69" s="69">
        <f>D14+D40+D64+D68</f>
        <v>8796</v>
      </c>
      <c r="E69" s="779">
        <f t="shared" si="9"/>
        <v>0.465893587994543</v>
      </c>
      <c r="F69" s="68">
        <f>F14+F40+F64+F68</f>
        <v>734</v>
      </c>
      <c r="G69" s="69">
        <f>G14+G40+G64+G68</f>
        <v>1426</v>
      </c>
      <c r="H69" s="69">
        <f>H14+H40+H64+H68</f>
        <v>2160</v>
      </c>
      <c r="I69" s="779">
        <f t="shared" si="7"/>
        <v>0.33981481481481479</v>
      </c>
    </row>
    <row r="70" spans="1:9" ht="24.75" customHeight="1" x14ac:dyDescent="0.2">
      <c r="A70" s="1089" t="str">
        <f>'fiche technique'!B4</f>
        <v>Source: MENESR-DGRH A1-1, ANTARES, campagne qualification 2015, données au 20/11/2015          Remarque: La table des sections CNU est en page 30.</v>
      </c>
      <c r="B70" s="1089"/>
      <c r="C70" s="1089"/>
      <c r="D70" s="1089"/>
      <c r="E70" s="1089"/>
      <c r="F70" s="1089"/>
      <c r="G70" s="1089"/>
      <c r="H70" s="1089"/>
      <c r="I70" s="1089"/>
    </row>
    <row r="71" spans="1:9" x14ac:dyDescent="0.2">
      <c r="A71" s="27"/>
    </row>
    <row r="72" spans="1:9" x14ac:dyDescent="0.2">
      <c r="A72" s="693"/>
    </row>
    <row r="73" spans="1:9" x14ac:dyDescent="0.2">
      <c r="A73" s="473"/>
    </row>
    <row r="76" spans="1:9" x14ac:dyDescent="0.2">
      <c r="C76" s="70"/>
    </row>
    <row r="154" spans="1:1" x14ac:dyDescent="0.2">
      <c r="A154" s="53"/>
    </row>
  </sheetData>
  <sheetProtection selectLockedCells="1" selectUnlockedCells="1"/>
  <mergeCells count="7">
    <mergeCell ref="D1:E1"/>
    <mergeCell ref="B6:E6"/>
    <mergeCell ref="A70:I70"/>
    <mergeCell ref="A3:I3"/>
    <mergeCell ref="A4:I4"/>
    <mergeCell ref="A6:A7"/>
    <mergeCell ref="F6:I6"/>
  </mergeCells>
  <printOptions horizontalCentered="1"/>
  <pageMargins left="0" right="0" top="0.39374999999999999" bottom="0.39305555555555555" header="0.51180555555555551" footer="0.19652777777777777"/>
  <pageSetup paperSize="9" scale="90" firstPageNumber="0" orientation="portrait" r:id="rId1"/>
  <headerFooter alignWithMargins="0">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80"/>
  <sheetViews>
    <sheetView showZeros="0" topLeftCell="B1" zoomScale="90" zoomScaleNormal="90" workbookViewId="0">
      <selection activeCell="B3" sqref="B3:I3"/>
    </sheetView>
  </sheetViews>
  <sheetFormatPr baseColWidth="10" defaultColWidth="13.33203125" defaultRowHeight="12.75" x14ac:dyDescent="0.2"/>
  <cols>
    <col min="1" max="1" width="3.83203125" style="71" customWidth="1"/>
    <col min="2" max="2" width="28.5" style="72" customWidth="1"/>
    <col min="3" max="11" width="13.33203125" style="72" customWidth="1"/>
    <col min="12" max="16384" width="13.33203125" style="72"/>
  </cols>
  <sheetData>
    <row r="1" spans="1:27" ht="20.25" x14ac:dyDescent="0.3">
      <c r="B1" s="73" t="s">
        <v>0</v>
      </c>
      <c r="C1" s="1"/>
      <c r="D1" s="1"/>
      <c r="G1" s="1060">
        <v>0</v>
      </c>
      <c r="H1" s="1060"/>
      <c r="I1" s="429"/>
      <c r="J1" s="429"/>
      <c r="K1" s="429"/>
      <c r="L1" s="429"/>
    </row>
    <row r="2" spans="1:27" ht="22.5" customHeight="1" x14ac:dyDescent="0.3">
      <c r="A2" s="74"/>
      <c r="B2" s="1103" t="str">
        <f>'fiche technique'!B3</f>
        <v>Campagne de qualification pour l'année 2015</v>
      </c>
      <c r="C2" s="1103"/>
      <c r="D2" s="1103"/>
      <c r="E2" s="1103"/>
      <c r="F2" s="1104"/>
      <c r="G2" s="1104"/>
      <c r="H2" s="1104"/>
      <c r="I2" s="1105"/>
      <c r="J2" s="1105"/>
      <c r="K2" s="1105"/>
      <c r="L2" s="430"/>
    </row>
    <row r="3" spans="1:27" s="215" customFormat="1" ht="22.5" customHeight="1" x14ac:dyDescent="0.2">
      <c r="A3" s="348"/>
      <c r="B3" s="1106" t="s">
        <v>252</v>
      </c>
      <c r="C3" s="1106"/>
      <c r="D3" s="1106"/>
      <c r="E3" s="1106"/>
      <c r="F3" s="1106"/>
      <c r="G3" s="1106"/>
      <c r="H3" s="1107"/>
      <c r="I3" s="1107"/>
      <c r="J3" s="349"/>
      <c r="K3" s="349" t="s">
        <v>92</v>
      </c>
      <c r="L3" s="349"/>
    </row>
    <row r="4" spans="1:27" s="215" customFormat="1" ht="22.5" customHeight="1" x14ac:dyDescent="0.2">
      <c r="A4" s="348"/>
      <c r="B4" s="1108" t="s">
        <v>253</v>
      </c>
      <c r="C4" s="1108"/>
      <c r="D4" s="1108"/>
      <c r="E4" s="1108"/>
      <c r="F4" s="1108"/>
      <c r="G4" s="1108"/>
      <c r="H4" s="1107"/>
      <c r="I4" s="1107"/>
      <c r="J4" s="350"/>
      <c r="K4" s="350"/>
      <c r="L4" s="350"/>
    </row>
    <row r="5" spans="1:27" s="215" customFormat="1" ht="54" customHeight="1" x14ac:dyDescent="0.2">
      <c r="A5" s="211"/>
    </row>
    <row r="6" spans="1:27" s="215" customFormat="1" ht="18.75" x14ac:dyDescent="0.25">
      <c r="A6" s="211"/>
      <c r="B6" s="75" t="str">
        <f>"Le CNU a délivré "&amp;K36&amp;" qualifications à "&amp;K37&amp;" personnes."</f>
        <v>Le CNU a délivré 10956 qualifications à 8243 personnes.</v>
      </c>
      <c r="C6" s="351"/>
      <c r="D6" s="351"/>
      <c r="E6" s="352"/>
      <c r="F6" s="352"/>
      <c r="G6" s="352"/>
      <c r="H6" s="353"/>
      <c r="I6" s="353"/>
      <c r="J6" s="353"/>
      <c r="K6" s="353"/>
      <c r="L6" s="353"/>
    </row>
    <row r="7" spans="1:27" s="215" customFormat="1" ht="18.75" x14ac:dyDescent="0.2">
      <c r="A7" s="211"/>
      <c r="B7" s="351"/>
      <c r="C7" s="351"/>
      <c r="D7" s="351"/>
      <c r="E7" s="352"/>
      <c r="F7" s="352"/>
      <c r="G7" s="352"/>
      <c r="H7" s="353"/>
      <c r="I7" s="353"/>
      <c r="J7" s="353"/>
      <c r="K7" s="353"/>
      <c r="L7" s="353"/>
    </row>
    <row r="8" spans="1:27" s="215" customFormat="1" ht="18.75" x14ac:dyDescent="0.2">
      <c r="A8" s="211"/>
      <c r="B8" s="656" t="s">
        <v>93</v>
      </c>
      <c r="C8" s="351"/>
      <c r="D8" s="351"/>
      <c r="E8" s="352"/>
      <c r="F8" s="352"/>
      <c r="G8" s="352"/>
      <c r="H8" s="353"/>
      <c r="I8" s="353"/>
      <c r="J8" s="353"/>
      <c r="K8" s="353"/>
      <c r="L8" s="353"/>
    </row>
    <row r="9" spans="1:27" s="215" customFormat="1" ht="19.5" thickBot="1" x14ac:dyDescent="0.25">
      <c r="A9" s="211"/>
      <c r="B9" s="352"/>
      <c r="C9" s="352"/>
      <c r="D9" s="352"/>
      <c r="E9" s="352"/>
      <c r="F9" s="352"/>
      <c r="G9" s="352"/>
      <c r="H9" s="353"/>
      <c r="I9" s="353"/>
      <c r="J9" s="353"/>
      <c r="K9" s="353"/>
      <c r="L9" s="353"/>
      <c r="AA9" s="215">
        <f>Z9/11</f>
        <v>0</v>
      </c>
    </row>
    <row r="10" spans="1:27" s="215" customFormat="1" ht="32.25" customHeight="1" x14ac:dyDescent="0.2">
      <c r="A10" s="211"/>
      <c r="B10" s="1109" t="s">
        <v>94</v>
      </c>
      <c r="C10" s="1113" t="s">
        <v>254</v>
      </c>
      <c r="D10" s="1114"/>
      <c r="E10" s="1113" t="s">
        <v>255</v>
      </c>
      <c r="F10" s="1115"/>
      <c r="G10" s="1116" t="s">
        <v>95</v>
      </c>
      <c r="H10" s="1118" t="s">
        <v>96</v>
      </c>
      <c r="I10" s="436"/>
      <c r="J10" s="436"/>
      <c r="K10" s="436"/>
      <c r="L10" s="436"/>
      <c r="AA10" s="215">
        <f>Z10/11</f>
        <v>0</v>
      </c>
    </row>
    <row r="11" spans="1:27" s="215" customFormat="1" ht="22.5" customHeight="1" x14ac:dyDescent="0.2">
      <c r="A11" s="211"/>
      <c r="B11" s="1110"/>
      <c r="C11" s="354" t="s">
        <v>30</v>
      </c>
      <c r="D11" s="355" t="s">
        <v>31</v>
      </c>
      <c r="E11" s="354" t="s">
        <v>30</v>
      </c>
      <c r="F11" s="356" t="s">
        <v>31</v>
      </c>
      <c r="G11" s="1117"/>
      <c r="H11" s="1119"/>
      <c r="I11" s="437"/>
      <c r="J11" s="437"/>
      <c r="K11" s="437"/>
      <c r="L11" s="437"/>
    </row>
    <row r="12" spans="1:27" s="215" customFormat="1" ht="18.75" x14ac:dyDescent="0.2">
      <c r="A12" s="211"/>
      <c r="B12" s="357" t="s">
        <v>97</v>
      </c>
      <c r="C12" s="387">
        <v>2078</v>
      </c>
      <c r="D12" s="388">
        <v>2548</v>
      </c>
      <c r="E12" s="389">
        <v>506</v>
      </c>
      <c r="F12" s="390">
        <v>922</v>
      </c>
      <c r="G12" s="191">
        <f>SUM(C12:F12)</f>
        <v>6054</v>
      </c>
      <c r="H12" s="426">
        <f>G12/$G$18</f>
        <v>0.73748325009136317</v>
      </c>
      <c r="I12" s="438"/>
      <c r="J12" s="438"/>
      <c r="K12" s="438"/>
      <c r="L12" s="438"/>
    </row>
    <row r="13" spans="1:27" s="215" customFormat="1" ht="18.75" x14ac:dyDescent="0.2">
      <c r="A13" s="211"/>
      <c r="B13" s="358" t="s">
        <v>98</v>
      </c>
      <c r="C13" s="391">
        <v>699</v>
      </c>
      <c r="D13" s="392">
        <v>748</v>
      </c>
      <c r="E13" s="393">
        <v>88</v>
      </c>
      <c r="F13" s="394">
        <v>196</v>
      </c>
      <c r="G13" s="193">
        <f t="shared" ref="G13:G16" si="0">SUM(C13:F13)</f>
        <v>1731</v>
      </c>
      <c r="H13" s="427">
        <f t="shared" ref="H13:H16" si="1">G13/$G$18</f>
        <v>0.21086612254842246</v>
      </c>
      <c r="I13" s="438"/>
      <c r="J13" s="438"/>
      <c r="K13" s="438"/>
      <c r="L13" s="438"/>
    </row>
    <row r="14" spans="1:27" s="215" customFormat="1" ht="18.75" x14ac:dyDescent="0.2">
      <c r="A14" s="211"/>
      <c r="B14" s="358" t="s">
        <v>99</v>
      </c>
      <c r="C14" s="391">
        <v>158</v>
      </c>
      <c r="D14" s="392">
        <v>166</v>
      </c>
      <c r="E14" s="393">
        <v>11</v>
      </c>
      <c r="F14" s="394">
        <v>24</v>
      </c>
      <c r="G14" s="193">
        <f t="shared" si="0"/>
        <v>359</v>
      </c>
      <c r="H14" s="427">
        <f t="shared" si="1"/>
        <v>4.3732488731879647E-2</v>
      </c>
      <c r="I14" s="438"/>
      <c r="J14" s="438"/>
      <c r="K14" s="438"/>
      <c r="L14" s="438"/>
    </row>
    <row r="15" spans="1:27" s="215" customFormat="1" ht="18.75" x14ac:dyDescent="0.2">
      <c r="A15" s="211"/>
      <c r="B15" s="358" t="s">
        <v>100</v>
      </c>
      <c r="C15" s="391">
        <v>26</v>
      </c>
      <c r="D15" s="392">
        <v>27</v>
      </c>
      <c r="E15" s="704">
        <v>1</v>
      </c>
      <c r="F15" s="394">
        <v>2</v>
      </c>
      <c r="G15" s="193">
        <f t="shared" si="0"/>
        <v>56</v>
      </c>
      <c r="H15" s="427">
        <f t="shared" si="1"/>
        <v>6.8217809721037885E-3</v>
      </c>
      <c r="I15" s="438"/>
      <c r="J15" s="438"/>
      <c r="K15" s="438"/>
      <c r="L15" s="438"/>
    </row>
    <row r="16" spans="1:27" s="215" customFormat="1" ht="18.75" x14ac:dyDescent="0.2">
      <c r="A16" s="211"/>
      <c r="B16" s="359" t="s">
        <v>101</v>
      </c>
      <c r="C16" s="393">
        <v>6</v>
      </c>
      <c r="D16" s="392">
        <v>3</v>
      </c>
      <c r="E16" s="396"/>
      <c r="F16" s="397"/>
      <c r="G16" s="193">
        <f t="shared" si="0"/>
        <v>9</v>
      </c>
      <c r="H16" s="427">
        <f t="shared" si="1"/>
        <v>1.0963576562309661E-3</v>
      </c>
      <c r="I16" s="438"/>
      <c r="J16" s="438"/>
      <c r="K16" s="438"/>
      <c r="L16" s="438"/>
    </row>
    <row r="17" spans="1:12" s="215" customFormat="1" ht="19.5" thickBot="1" x14ac:dyDescent="0.25">
      <c r="A17" s="211"/>
      <c r="B17" s="360" t="s">
        <v>248</v>
      </c>
      <c r="C17" s="395"/>
      <c r="D17" s="705"/>
      <c r="E17" s="398"/>
      <c r="F17" s="399"/>
      <c r="G17" s="706"/>
      <c r="H17" s="626"/>
      <c r="I17" s="438"/>
      <c r="J17" s="438"/>
      <c r="K17" s="438"/>
      <c r="L17" s="438"/>
    </row>
    <row r="18" spans="1:12" s="215" customFormat="1" ht="19.5" thickBot="1" x14ac:dyDescent="0.25">
      <c r="A18" s="211"/>
      <c r="B18" s="352"/>
      <c r="C18" s="88">
        <f>SUM(C12:C17)</f>
        <v>2967</v>
      </c>
      <c r="D18" s="400">
        <f>SUM(D12:D17)</f>
        <v>3492</v>
      </c>
      <c r="E18" s="88">
        <f>SUM(E12:E17)</f>
        <v>606</v>
      </c>
      <c r="F18" s="400">
        <f>SUM(F12:F17)</f>
        <v>1144</v>
      </c>
      <c r="G18" s="88">
        <f>SUM(G12:G17)</f>
        <v>8209</v>
      </c>
      <c r="H18" s="428">
        <v>1</v>
      </c>
      <c r="I18" s="438"/>
      <c r="J18" s="438"/>
      <c r="K18" s="438"/>
      <c r="L18" s="438"/>
    </row>
    <row r="19" spans="1:12" s="215" customFormat="1" ht="66" customHeight="1" x14ac:dyDescent="0.25">
      <c r="A19" s="211"/>
      <c r="B19" s="657" t="s">
        <v>102</v>
      </c>
      <c r="C19" s="352"/>
      <c r="D19" s="352"/>
      <c r="E19" s="352"/>
      <c r="F19" s="352"/>
      <c r="G19" s="352"/>
      <c r="H19" s="353"/>
      <c r="I19" s="353"/>
      <c r="J19" s="353"/>
      <c r="K19" s="353"/>
      <c r="L19" s="353"/>
    </row>
    <row r="20" spans="1:12" s="215" customFormat="1" ht="9.75" customHeight="1" thickBot="1" x14ac:dyDescent="0.25">
      <c r="A20" s="211"/>
      <c r="B20" s="352"/>
      <c r="C20" s="352"/>
      <c r="D20" s="352"/>
      <c r="E20" s="352"/>
      <c r="F20" s="352"/>
      <c r="G20" s="352"/>
      <c r="H20" s="353"/>
      <c r="I20" s="353"/>
      <c r="J20" s="353"/>
      <c r="K20" s="353"/>
      <c r="L20" s="353"/>
    </row>
    <row r="21" spans="1:12" s="215" customFormat="1" ht="33" customHeight="1" x14ac:dyDescent="0.2">
      <c r="A21" s="211"/>
      <c r="B21" s="1109" t="s">
        <v>94</v>
      </c>
      <c r="C21" s="1094" t="s">
        <v>256</v>
      </c>
      <c r="D21" s="1111"/>
      <c r="E21" s="1094" t="s">
        <v>416</v>
      </c>
      <c r="F21" s="1095"/>
      <c r="G21" s="1098" t="s">
        <v>95</v>
      </c>
      <c r="H21" s="1099"/>
      <c r="I21" s="439"/>
      <c r="J21" s="439"/>
      <c r="K21" s="439"/>
      <c r="L21" s="439"/>
    </row>
    <row r="22" spans="1:12" s="215" customFormat="1" ht="15.75" x14ac:dyDescent="0.2">
      <c r="A22" s="211"/>
      <c r="B22" s="1110"/>
      <c r="C22" s="1096"/>
      <c r="D22" s="1112"/>
      <c r="E22" s="1096"/>
      <c r="F22" s="1097"/>
      <c r="G22" s="361" t="s">
        <v>30</v>
      </c>
      <c r="H22" s="362" t="s">
        <v>31</v>
      </c>
      <c r="I22" s="439"/>
      <c r="J22" s="439"/>
      <c r="K22" s="439"/>
      <c r="L22" s="439"/>
    </row>
    <row r="23" spans="1:12" s="215" customFormat="1" ht="18.75" x14ac:dyDescent="0.2">
      <c r="A23" s="211"/>
      <c r="B23" s="357" t="s">
        <v>98</v>
      </c>
      <c r="C23" s="1100">
        <v>1</v>
      </c>
      <c r="D23" s="1101"/>
      <c r="E23" s="1100">
        <v>1</v>
      </c>
      <c r="F23" s="1102"/>
      <c r="G23" s="363">
        <v>4</v>
      </c>
      <c r="H23" s="364">
        <v>15</v>
      </c>
      <c r="I23" s="439"/>
      <c r="J23" s="439"/>
      <c r="K23" s="439"/>
      <c r="L23" s="439"/>
    </row>
    <row r="24" spans="1:12" s="215" customFormat="1" ht="18.75" x14ac:dyDescent="0.2">
      <c r="A24" s="211"/>
      <c r="B24" s="358" t="s">
        <v>99</v>
      </c>
      <c r="C24" s="1134">
        <v>2</v>
      </c>
      <c r="D24" s="1132"/>
      <c r="E24" s="1134">
        <v>1</v>
      </c>
      <c r="F24" s="1133"/>
      <c r="G24" s="367"/>
      <c r="H24" s="366">
        <v>3</v>
      </c>
      <c r="I24" s="439"/>
      <c r="J24" s="439"/>
      <c r="K24" s="439"/>
      <c r="L24" s="439"/>
    </row>
    <row r="25" spans="1:12" s="215" customFormat="1" ht="18.75" x14ac:dyDescent="0.2">
      <c r="A25" s="211"/>
      <c r="B25" s="358" t="s">
        <v>99</v>
      </c>
      <c r="C25" s="1131">
        <v>1</v>
      </c>
      <c r="D25" s="1132"/>
      <c r="E25" s="1131">
        <v>2</v>
      </c>
      <c r="F25" s="1133"/>
      <c r="G25" s="401">
        <v>1</v>
      </c>
      <c r="H25" s="366">
        <v>3</v>
      </c>
      <c r="I25" s="439"/>
      <c r="J25" s="439"/>
      <c r="K25" s="439"/>
      <c r="L25" s="439"/>
    </row>
    <row r="26" spans="1:12" s="215" customFormat="1" ht="18.75" x14ac:dyDescent="0.2">
      <c r="A26" s="211"/>
      <c r="B26" s="358" t="s">
        <v>100</v>
      </c>
      <c r="C26" s="1131">
        <v>3</v>
      </c>
      <c r="D26" s="1132"/>
      <c r="E26" s="1131">
        <v>1</v>
      </c>
      <c r="F26" s="1133"/>
      <c r="G26" s="367"/>
      <c r="H26" s="722"/>
      <c r="I26" s="439"/>
      <c r="J26" s="439"/>
      <c r="K26" s="439"/>
      <c r="L26" s="439"/>
    </row>
    <row r="27" spans="1:12" s="215" customFormat="1" ht="18.75" x14ac:dyDescent="0.2">
      <c r="A27" s="211"/>
      <c r="B27" s="358" t="s">
        <v>100</v>
      </c>
      <c r="C27" s="1131">
        <v>2</v>
      </c>
      <c r="D27" s="1132"/>
      <c r="E27" s="1131">
        <v>2</v>
      </c>
      <c r="F27" s="1133"/>
      <c r="G27" s="365">
        <v>3</v>
      </c>
      <c r="H27" s="366">
        <v>3</v>
      </c>
      <c r="I27" s="439"/>
      <c r="J27" s="439"/>
      <c r="K27" s="439"/>
      <c r="L27" s="439"/>
    </row>
    <row r="28" spans="1:12" s="215" customFormat="1" ht="18.75" x14ac:dyDescent="0.2">
      <c r="A28" s="211"/>
      <c r="B28" s="359" t="s">
        <v>101</v>
      </c>
      <c r="C28" s="1131">
        <v>3</v>
      </c>
      <c r="D28" s="1132"/>
      <c r="E28" s="1131">
        <v>2</v>
      </c>
      <c r="F28" s="1133"/>
      <c r="G28" s="707"/>
      <c r="H28" s="402">
        <v>1</v>
      </c>
      <c r="I28" s="439"/>
      <c r="J28" s="439"/>
      <c r="K28" s="439"/>
      <c r="L28" s="439"/>
    </row>
    <row r="29" spans="1:12" s="215" customFormat="1" ht="19.5" thickBot="1" x14ac:dyDescent="0.25">
      <c r="A29" s="211"/>
      <c r="B29" s="360" t="s">
        <v>248</v>
      </c>
      <c r="C29" s="1120">
        <v>3</v>
      </c>
      <c r="D29" s="1121"/>
      <c r="E29" s="1120">
        <v>3</v>
      </c>
      <c r="F29" s="1122"/>
      <c r="G29" s="721">
        <v>1</v>
      </c>
      <c r="H29" s="708"/>
      <c r="I29" s="439"/>
      <c r="J29" s="439"/>
      <c r="K29" s="439"/>
      <c r="L29" s="439"/>
    </row>
    <row r="30" spans="1:12" s="215" customFormat="1" ht="30.75" customHeight="1" thickBot="1" x14ac:dyDescent="0.25">
      <c r="A30" s="211"/>
      <c r="G30" s="403">
        <f>SUM(G23:G29)</f>
        <v>9</v>
      </c>
      <c r="H30" s="404">
        <f>SUM(H23:H29)</f>
        <v>25</v>
      </c>
      <c r="I30" s="439"/>
      <c r="J30" s="780"/>
      <c r="K30" s="439"/>
      <c r="L30" s="439"/>
    </row>
    <row r="31" spans="1:12" s="215" customFormat="1" x14ac:dyDescent="0.2">
      <c r="A31" s="211"/>
      <c r="B31" s="368"/>
      <c r="C31" s="368"/>
      <c r="D31" s="368"/>
      <c r="E31" s="368"/>
      <c r="F31" s="368"/>
      <c r="H31" s="353">
        <v>0</v>
      </c>
      <c r="I31" s="439"/>
      <c r="J31" s="439"/>
      <c r="K31" s="439"/>
      <c r="L31" s="439"/>
    </row>
    <row r="32" spans="1:12" s="215" customFormat="1" ht="18.75" x14ac:dyDescent="0.2">
      <c r="A32" s="211"/>
      <c r="B32" s="656" t="s">
        <v>103</v>
      </c>
      <c r="C32" s="352"/>
      <c r="D32" s="352"/>
      <c r="E32" s="352"/>
      <c r="F32" s="352"/>
      <c r="G32" s="352"/>
      <c r="H32" s="353"/>
      <c r="I32" s="353"/>
      <c r="J32" s="353"/>
      <c r="K32" s="353"/>
      <c r="L32" s="353"/>
    </row>
    <row r="33" spans="1:12" s="215" customFormat="1" ht="13.5" thickBot="1" x14ac:dyDescent="0.25">
      <c r="A33" s="211"/>
      <c r="G33" s="368"/>
    </row>
    <row r="34" spans="1:12" s="215" customFormat="1" ht="18.75" x14ac:dyDescent="0.2">
      <c r="A34" s="211"/>
      <c r="B34" s="368"/>
      <c r="C34" s="1123" t="s">
        <v>6</v>
      </c>
      <c r="D34" s="1124"/>
      <c r="E34" s="1125"/>
      <c r="F34" s="1126" t="s">
        <v>7</v>
      </c>
      <c r="G34" s="1127"/>
      <c r="H34" s="1128"/>
      <c r="I34" s="1126" t="s">
        <v>8</v>
      </c>
      <c r="J34" s="1129"/>
      <c r="K34" s="1130"/>
      <c r="L34" s="439"/>
    </row>
    <row r="35" spans="1:12" s="215" customFormat="1" ht="16.5" thickBot="1" x14ac:dyDescent="0.25">
      <c r="A35" s="211"/>
      <c r="B35" s="368"/>
      <c r="C35" s="384" t="s">
        <v>30</v>
      </c>
      <c r="D35" s="385" t="s">
        <v>31</v>
      </c>
      <c r="E35" s="386" t="s">
        <v>9</v>
      </c>
      <c r="F35" s="384" t="s">
        <v>30</v>
      </c>
      <c r="G35" s="405" t="s">
        <v>31</v>
      </c>
      <c r="H35" s="406" t="s">
        <v>9</v>
      </c>
      <c r="I35" s="384" t="s">
        <v>30</v>
      </c>
      <c r="J35" s="405" t="s">
        <v>31</v>
      </c>
      <c r="K35" s="406" t="s">
        <v>9</v>
      </c>
      <c r="L35" s="439"/>
    </row>
    <row r="36" spans="1:12" s="215" customFormat="1" ht="18.75" x14ac:dyDescent="0.3">
      <c r="A36" s="211"/>
      <c r="B36" s="382" t="s">
        <v>104</v>
      </c>
      <c r="C36" s="407">
        <f>C12+(C13*2)+(C14*3)+(C15*4)+(C16*5)+(C17*6)+(G23*1)+(G24*2)+(G25*1)+(G26*3)+(G27*2)+(G28*3)+(G29*3)</f>
        <v>4098</v>
      </c>
      <c r="D36" s="408">
        <f>D12+(D13*2)+(D14*3)+(D15*4)+(D16*5)+(D17*6)+(H23*1)+(H24*2)+(H25*1)+(H26*3)+(H27*2)+(H28*3)+(H29*3)</f>
        <v>4698</v>
      </c>
      <c r="E36" s="409">
        <f>SUM(C36:D36)</f>
        <v>8796</v>
      </c>
      <c r="F36" s="407">
        <f>E12+(E13*2)+(E14*3)+(E15*4)+(E16*5)+(E17*6)+(G23*1)+(G24*1)+(G25*2)+(G26*1)+(G27*2)+(G28*2)+(G29*3)</f>
        <v>734</v>
      </c>
      <c r="G36" s="410">
        <f>F12+(F13*2)+(F14*3)+(F15*4)+(F16*5)+(F17*6)+(H23*1)+(H24*1)+(H25*2)+(H26*1)+(H27*2)+(H28*2)+(H29*3)</f>
        <v>1426</v>
      </c>
      <c r="H36" s="409">
        <f>F36+G36</f>
        <v>2160</v>
      </c>
      <c r="I36" s="411">
        <f>C36+F36</f>
        <v>4832</v>
      </c>
      <c r="J36" s="423">
        <f>D36+G36</f>
        <v>6124</v>
      </c>
      <c r="K36" s="412">
        <f>I36+J36</f>
        <v>10956</v>
      </c>
      <c r="L36" s="439"/>
    </row>
    <row r="37" spans="1:12" s="215" customFormat="1" ht="48" thickBot="1" x14ac:dyDescent="0.25">
      <c r="A37" s="211"/>
      <c r="B37" s="383" t="s">
        <v>105</v>
      </c>
      <c r="C37" s="370">
        <f>C18+G30</f>
        <v>2976</v>
      </c>
      <c r="D37" s="369">
        <f>D18+H30</f>
        <v>3517</v>
      </c>
      <c r="E37" s="371">
        <f>SUM(C37:D37)</f>
        <v>6493</v>
      </c>
      <c r="F37" s="370">
        <f>E18+G30</f>
        <v>615</v>
      </c>
      <c r="G37" s="413">
        <f>F18+H30</f>
        <v>1169</v>
      </c>
      <c r="H37" s="414">
        <f>F37+G37</f>
        <v>1784</v>
      </c>
      <c r="I37" s="419">
        <f>C37+F37-G30</f>
        <v>3582</v>
      </c>
      <c r="J37" s="424">
        <f>D37+G37-H30</f>
        <v>4661</v>
      </c>
      <c r="K37" s="420">
        <f>I37+J37</f>
        <v>8243</v>
      </c>
      <c r="L37" s="439"/>
    </row>
    <row r="38" spans="1:12" ht="21" customHeight="1" x14ac:dyDescent="0.2">
      <c r="B38" s="382" t="s">
        <v>106</v>
      </c>
      <c r="C38" s="372">
        <v>4735</v>
      </c>
      <c r="D38" s="415">
        <v>5811</v>
      </c>
      <c r="E38" s="416">
        <f>C38+D38</f>
        <v>10546</v>
      </c>
      <c r="F38" s="373">
        <v>1064</v>
      </c>
      <c r="G38" s="417">
        <v>1867</v>
      </c>
      <c r="H38" s="418">
        <f>SUM(F38:G38)</f>
        <v>2931</v>
      </c>
      <c r="I38" s="421">
        <f>C38+F38-58</f>
        <v>5741</v>
      </c>
      <c r="J38" s="425">
        <f>D38+G38-91</f>
        <v>7587</v>
      </c>
      <c r="K38" s="422">
        <f>I38+J38</f>
        <v>13328</v>
      </c>
      <c r="L38" s="439"/>
    </row>
    <row r="39" spans="1:12" ht="19.5" thickBot="1" x14ac:dyDescent="0.25">
      <c r="B39" s="383" t="s">
        <v>107</v>
      </c>
      <c r="C39" s="440">
        <f>C37/C38</f>
        <v>0.62851108764519537</v>
      </c>
      <c r="D39" s="441">
        <f t="shared" ref="D39:J39" si="2">D37/D38</f>
        <v>0.60523145758045083</v>
      </c>
      <c r="E39" s="442">
        <f t="shared" si="2"/>
        <v>0.61568367153423098</v>
      </c>
      <c r="F39" s="443">
        <f t="shared" si="2"/>
        <v>0.57800751879699253</v>
      </c>
      <c r="G39" s="441">
        <f t="shared" si="2"/>
        <v>0.62613818960899836</v>
      </c>
      <c r="H39" s="442">
        <f>H37/H38</f>
        <v>0.60866598430569774</v>
      </c>
      <c r="I39" s="443">
        <f t="shared" si="2"/>
        <v>0.62393311269813623</v>
      </c>
      <c r="J39" s="441">
        <f t="shared" si="2"/>
        <v>0.61434031896665353</v>
      </c>
      <c r="K39" s="442">
        <f>K37/K38</f>
        <v>0.61847238895558221</v>
      </c>
      <c r="L39" s="439"/>
    </row>
    <row r="40" spans="1:12" x14ac:dyDescent="0.2">
      <c r="B40" s="12" t="str">
        <f>'fiche technique'!B5</f>
        <v xml:space="preserve">Source: MENESR-DGRH A1-1, ANTARES, campagne qualification 2015, données au 20/11/2015           </v>
      </c>
      <c r="C40"/>
      <c r="D40"/>
      <c r="E40"/>
      <c r="F40"/>
      <c r="L40" s="439"/>
    </row>
    <row r="41" spans="1:12" x14ac:dyDescent="0.2">
      <c r="B41" s="98" t="s">
        <v>490</v>
      </c>
      <c r="C41"/>
      <c r="D41"/>
      <c r="L41" s="439"/>
    </row>
    <row r="42" spans="1:12" x14ac:dyDescent="0.2">
      <c r="B42" s="98" t="s">
        <v>257</v>
      </c>
      <c r="C42"/>
      <c r="D42"/>
    </row>
    <row r="43" spans="1:12" x14ac:dyDescent="0.2">
      <c r="B43" s="889" t="s">
        <v>403</v>
      </c>
      <c r="C43"/>
      <c r="D43"/>
      <c r="E43"/>
      <c r="F43"/>
    </row>
    <row r="44" spans="1:12" x14ac:dyDescent="0.2">
      <c r="B44" s="890" t="s">
        <v>258</v>
      </c>
      <c r="C44"/>
      <c r="D44"/>
      <c r="E44"/>
      <c r="F44"/>
    </row>
    <row r="45" spans="1:12" x14ac:dyDescent="0.2">
      <c r="B45"/>
      <c r="C45"/>
      <c r="D45"/>
      <c r="E45"/>
      <c r="F45"/>
    </row>
    <row r="46" spans="1:12" x14ac:dyDescent="0.2">
      <c r="B46" s="98"/>
      <c r="C46"/>
      <c r="D46"/>
      <c r="E46"/>
      <c r="F46"/>
    </row>
    <row r="47" spans="1:12" x14ac:dyDescent="0.2">
      <c r="B47"/>
      <c r="C47"/>
      <c r="D47"/>
      <c r="E47"/>
      <c r="F47"/>
    </row>
    <row r="48" spans="1:12" x14ac:dyDescent="0.2">
      <c r="B48"/>
      <c r="C48" s="99"/>
      <c r="D48" s="99"/>
      <c r="E48" s="99"/>
      <c r="F48" s="99"/>
    </row>
    <row r="49" spans="2:6" x14ac:dyDescent="0.2">
      <c r="B49"/>
      <c r="C49"/>
      <c r="D49"/>
      <c r="E49"/>
      <c r="F49"/>
    </row>
    <row r="50" spans="2:6" x14ac:dyDescent="0.2">
      <c r="B50"/>
      <c r="C50"/>
      <c r="D50"/>
      <c r="E50"/>
      <c r="F50"/>
    </row>
    <row r="51" spans="2:6" x14ac:dyDescent="0.2">
      <c r="B51"/>
      <c r="C51"/>
      <c r="D51"/>
      <c r="E51"/>
      <c r="F51"/>
    </row>
    <row r="52" spans="2:6" x14ac:dyDescent="0.2">
      <c r="B52"/>
      <c r="C52"/>
      <c r="D52"/>
      <c r="E52"/>
      <c r="F52"/>
    </row>
    <row r="53" spans="2:6" x14ac:dyDescent="0.2">
      <c r="B53"/>
      <c r="C53"/>
      <c r="D53"/>
      <c r="E53"/>
      <c r="F53"/>
    </row>
    <row r="54" spans="2:6" x14ac:dyDescent="0.2">
      <c r="B54"/>
      <c r="C54"/>
      <c r="D54"/>
      <c r="E54"/>
      <c r="F54"/>
    </row>
    <row r="55" spans="2:6" x14ac:dyDescent="0.2">
      <c r="B55"/>
      <c r="C55"/>
      <c r="D55"/>
      <c r="E55"/>
      <c r="F55"/>
    </row>
    <row r="56" spans="2:6" x14ac:dyDescent="0.2">
      <c r="B56"/>
      <c r="C56"/>
      <c r="D56"/>
      <c r="E56"/>
      <c r="F56"/>
    </row>
    <row r="57" spans="2:6" x14ac:dyDescent="0.2">
      <c r="B57"/>
      <c r="C57"/>
      <c r="D57"/>
      <c r="E57"/>
      <c r="F57"/>
    </row>
    <row r="58" spans="2:6" x14ac:dyDescent="0.2">
      <c r="B58"/>
      <c r="C58"/>
      <c r="D58"/>
      <c r="E58"/>
      <c r="F58"/>
    </row>
    <row r="59" spans="2:6" x14ac:dyDescent="0.2">
      <c r="B59"/>
      <c r="C59"/>
      <c r="D59"/>
      <c r="E59"/>
      <c r="F59"/>
    </row>
    <row r="60" spans="2:6" x14ac:dyDescent="0.2">
      <c r="B60"/>
      <c r="C60"/>
      <c r="D60"/>
      <c r="E60"/>
      <c r="F60"/>
    </row>
    <row r="61" spans="2:6" x14ac:dyDescent="0.2">
      <c r="B61"/>
      <c r="C61"/>
      <c r="D61"/>
      <c r="E61"/>
      <c r="F61"/>
    </row>
    <row r="62" spans="2:6" x14ac:dyDescent="0.2">
      <c r="B62"/>
      <c r="C62"/>
      <c r="D62"/>
      <c r="E62"/>
      <c r="F62"/>
    </row>
    <row r="63" spans="2:6" x14ac:dyDescent="0.2">
      <c r="B63"/>
      <c r="C63"/>
      <c r="D63"/>
      <c r="E63"/>
      <c r="F63"/>
    </row>
    <row r="64" spans="2:6" x14ac:dyDescent="0.2">
      <c r="B64"/>
      <c r="C64"/>
      <c r="D64"/>
      <c r="E64"/>
      <c r="F64"/>
    </row>
    <row r="65" spans="2:6" x14ac:dyDescent="0.2">
      <c r="B65"/>
      <c r="C65"/>
      <c r="D65"/>
      <c r="E65"/>
      <c r="F65"/>
    </row>
    <row r="66" spans="2:6" x14ac:dyDescent="0.2">
      <c r="B66"/>
      <c r="C66"/>
      <c r="D66"/>
      <c r="E66"/>
      <c r="F66"/>
    </row>
    <row r="67" spans="2:6" x14ac:dyDescent="0.2">
      <c r="B67"/>
      <c r="C67"/>
      <c r="D67"/>
      <c r="E67"/>
      <c r="F67"/>
    </row>
    <row r="68" spans="2:6" x14ac:dyDescent="0.2">
      <c r="B68"/>
      <c r="C68"/>
      <c r="D68"/>
      <c r="E68"/>
      <c r="F68"/>
    </row>
    <row r="69" spans="2:6" x14ac:dyDescent="0.2">
      <c r="B69"/>
      <c r="C69"/>
      <c r="D69"/>
      <c r="E69"/>
      <c r="F69"/>
    </row>
    <row r="70" spans="2:6" x14ac:dyDescent="0.2">
      <c r="B70"/>
      <c r="C70"/>
      <c r="D70"/>
      <c r="E70"/>
      <c r="F70"/>
    </row>
    <row r="71" spans="2:6" x14ac:dyDescent="0.2">
      <c r="B71"/>
      <c r="C71"/>
      <c r="D71"/>
      <c r="E71"/>
      <c r="F71"/>
    </row>
    <row r="72" spans="2:6" x14ac:dyDescent="0.2">
      <c r="B72"/>
      <c r="C72"/>
      <c r="D72"/>
      <c r="E72"/>
      <c r="F72"/>
    </row>
    <row r="73" spans="2:6" x14ac:dyDescent="0.2">
      <c r="B73"/>
      <c r="C73"/>
      <c r="D73"/>
      <c r="E73"/>
      <c r="F73"/>
    </row>
    <row r="74" spans="2:6" x14ac:dyDescent="0.2">
      <c r="B74"/>
      <c r="C74"/>
      <c r="D74"/>
      <c r="E74"/>
      <c r="F74"/>
    </row>
    <row r="75" spans="2:6" x14ac:dyDescent="0.2">
      <c r="B75"/>
      <c r="C75"/>
      <c r="D75"/>
      <c r="E75"/>
      <c r="F75"/>
    </row>
    <row r="76" spans="2:6" x14ac:dyDescent="0.2">
      <c r="B76"/>
      <c r="C76"/>
      <c r="D76"/>
      <c r="E76"/>
      <c r="F76"/>
    </row>
    <row r="77" spans="2:6" x14ac:dyDescent="0.2">
      <c r="B77"/>
      <c r="C77"/>
      <c r="D77"/>
      <c r="E77"/>
      <c r="F77"/>
    </row>
    <row r="78" spans="2:6" x14ac:dyDescent="0.2">
      <c r="B78"/>
      <c r="C78"/>
      <c r="D78"/>
      <c r="E78"/>
      <c r="F78"/>
    </row>
    <row r="79" spans="2:6" x14ac:dyDescent="0.2">
      <c r="B79"/>
      <c r="C79"/>
      <c r="D79"/>
      <c r="E79"/>
      <c r="F79"/>
    </row>
    <row r="80" spans="2:6" x14ac:dyDescent="0.2">
      <c r="B80"/>
      <c r="C80"/>
      <c r="D80"/>
      <c r="E80"/>
      <c r="F80"/>
    </row>
  </sheetData>
  <sheetProtection selectLockedCells="1" selectUnlockedCells="1"/>
  <mergeCells count="30">
    <mergeCell ref="C26:D26"/>
    <mergeCell ref="C28:D28"/>
    <mergeCell ref="E26:F26"/>
    <mergeCell ref="E28:F28"/>
    <mergeCell ref="C24:D24"/>
    <mergeCell ref="E24:F24"/>
    <mergeCell ref="C25:D25"/>
    <mergeCell ref="E25:F25"/>
    <mergeCell ref="C27:D27"/>
    <mergeCell ref="E27:F27"/>
    <mergeCell ref="C29:D29"/>
    <mergeCell ref="E29:F29"/>
    <mergeCell ref="C34:E34"/>
    <mergeCell ref="F34:H34"/>
    <mergeCell ref="I34:K34"/>
    <mergeCell ref="E21:F22"/>
    <mergeCell ref="G21:H21"/>
    <mergeCell ref="C23:D23"/>
    <mergeCell ref="E23:F23"/>
    <mergeCell ref="G1:H1"/>
    <mergeCell ref="B2:K2"/>
    <mergeCell ref="B3:I3"/>
    <mergeCell ref="B4:I4"/>
    <mergeCell ref="B21:B22"/>
    <mergeCell ref="C21:D22"/>
    <mergeCell ref="B10:B11"/>
    <mergeCell ref="C10:D10"/>
    <mergeCell ref="E10:F10"/>
    <mergeCell ref="G10:G11"/>
    <mergeCell ref="H10:H11"/>
  </mergeCells>
  <printOptions horizontalCentered="1" verticalCentered="1"/>
  <pageMargins left="0.19685039370078741" right="0.19685039370078741" top="0.39370078740157483" bottom="0.39370078740157483" header="0.51181102362204722" footer="0.19685039370078741"/>
  <pageSetup paperSize="9" scale="70" firstPageNumber="0" orientation="portrait" r:id="rId1"/>
  <headerFooter alignWithMargins="0">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tabColor rgb="FF92D050"/>
    <pageSetUpPr fitToPage="1"/>
  </sheetPr>
  <dimension ref="A2:P315"/>
  <sheetViews>
    <sheetView showZeros="0" zoomScale="75" zoomScaleNormal="75" workbookViewId="0">
      <selection activeCell="J11" sqref="J11"/>
    </sheetView>
  </sheetViews>
  <sheetFormatPr baseColWidth="10" defaultColWidth="12" defaultRowHeight="15.75" x14ac:dyDescent="0.2"/>
  <cols>
    <col min="1" max="1" width="12" style="100"/>
    <col min="2" max="2" width="22.1640625" style="100" customWidth="1"/>
    <col min="3" max="5" width="13.83203125" style="100" customWidth="1"/>
    <col min="6" max="6" width="15.1640625" style="100" customWidth="1"/>
    <col min="7" max="7" width="9.6640625" style="100" customWidth="1"/>
    <col min="8" max="8" width="18.33203125" style="101" customWidth="1"/>
    <col min="9" max="10" width="18.33203125" style="102" customWidth="1"/>
    <col min="11" max="11" width="14.6640625" style="100" customWidth="1"/>
    <col min="12" max="16384" width="12" style="100"/>
  </cols>
  <sheetData>
    <row r="2" spans="1:11" ht="18.75" x14ac:dyDescent="0.2">
      <c r="F2" s="279"/>
    </row>
    <row r="3" spans="1:11" ht="20.25" x14ac:dyDescent="0.2">
      <c r="C3" s="683"/>
      <c r="D3" s="939" t="str">
        <f>'fiche technique'!B3</f>
        <v>Campagne de qualification pour l'année 2015</v>
      </c>
      <c r="E3" s="683"/>
      <c r="F3" s="684"/>
      <c r="G3" s="684"/>
      <c r="H3" s="685"/>
      <c r="J3" s="100"/>
    </row>
    <row r="4" spans="1:11" ht="10.9" customHeight="1" x14ac:dyDescent="0.2"/>
    <row r="5" spans="1:11" s="105" customFormat="1" ht="59.25" customHeight="1" x14ac:dyDescent="0.2">
      <c r="A5" s="1142" t="s">
        <v>402</v>
      </c>
      <c r="B5" s="1142"/>
      <c r="C5" s="1142"/>
      <c r="D5" s="1142"/>
      <c r="E5" s="1142"/>
      <c r="F5" s="1142"/>
      <c r="G5" s="1142"/>
      <c r="H5" s="1142"/>
      <c r="I5" s="1142"/>
      <c r="J5" s="1142"/>
      <c r="K5" s="1142"/>
    </row>
    <row r="6" spans="1:11" s="105" customFormat="1" ht="14.25" customHeight="1" x14ac:dyDescent="0.2">
      <c r="A6" s="633"/>
      <c r="B6" s="633"/>
      <c r="C6" s="633"/>
      <c r="D6" s="633"/>
      <c r="E6" s="633"/>
      <c r="F6" s="633"/>
      <c r="G6" s="633"/>
      <c r="H6" s="633"/>
      <c r="I6" s="633"/>
      <c r="J6" s="14" t="s">
        <v>570</v>
      </c>
    </row>
    <row r="7" spans="1:11" s="105" customFormat="1" ht="14.25" customHeight="1" x14ac:dyDescent="0.2">
      <c r="A7" s="633"/>
      <c r="B7" s="633"/>
      <c r="C7" s="633"/>
      <c r="D7" s="633"/>
      <c r="E7" s="633"/>
      <c r="F7" s="633"/>
      <c r="G7" s="633"/>
      <c r="H7" s="633"/>
      <c r="I7" s="633"/>
      <c r="J7" s="633"/>
      <c r="K7" s="633"/>
    </row>
    <row r="8" spans="1:11" s="105" customFormat="1" ht="14.25" customHeight="1" x14ac:dyDescent="0.2">
      <c r="A8" s="106"/>
      <c r="B8" s="106"/>
      <c r="C8" s="106"/>
      <c r="D8" s="106"/>
      <c r="E8" s="106"/>
      <c r="F8" s="106"/>
      <c r="G8" s="106"/>
      <c r="H8" s="106"/>
      <c r="I8" s="106"/>
      <c r="J8" s="106"/>
      <c r="K8" s="106"/>
    </row>
    <row r="9" spans="1:11" s="105" customFormat="1" ht="14.25" customHeight="1" x14ac:dyDescent="0.2">
      <c r="A9" s="106"/>
      <c r="B9" s="106"/>
      <c r="C9" s="106"/>
      <c r="D9" s="106"/>
      <c r="E9" s="106"/>
      <c r="F9" s="106"/>
      <c r="G9" s="106"/>
      <c r="H9" s="106"/>
      <c r="I9" s="106"/>
      <c r="J9" s="106"/>
      <c r="K9" s="106"/>
    </row>
    <row r="10" spans="1:11" s="107" customFormat="1" ht="14.25" customHeight="1" x14ac:dyDescent="0.2">
      <c r="B10" s="108"/>
      <c r="C10" s="108"/>
      <c r="D10" s="108"/>
      <c r="E10" s="108"/>
      <c r="F10" s="108"/>
      <c r="G10" s="108"/>
      <c r="H10" s="108"/>
      <c r="I10" s="108"/>
      <c r="J10" s="108"/>
    </row>
    <row r="11" spans="1:11" ht="32.25" customHeight="1" x14ac:dyDescent="0.2">
      <c r="C11" s="1135" t="s">
        <v>221</v>
      </c>
      <c r="D11" s="1136"/>
      <c r="E11" s="1136"/>
      <c r="F11" s="1137"/>
      <c r="G11" s="110"/>
    </row>
    <row r="12" spans="1:11" ht="29.1" customHeight="1" x14ac:dyDescent="0.2">
      <c r="B12" s="112" t="s">
        <v>109</v>
      </c>
      <c r="C12" s="113" t="s">
        <v>31</v>
      </c>
      <c r="D12" s="113" t="s">
        <v>30</v>
      </c>
      <c r="E12" s="113" t="s">
        <v>9</v>
      </c>
      <c r="F12" s="276" t="s">
        <v>222</v>
      </c>
      <c r="G12" s="114"/>
    </row>
    <row r="13" spans="1:11" ht="30.75" customHeight="1" x14ac:dyDescent="0.2">
      <c r="B13" s="115" t="s">
        <v>110</v>
      </c>
      <c r="C13" s="116">
        <v>2</v>
      </c>
      <c r="D13" s="116"/>
      <c r="E13" s="116">
        <f>C13+D13</f>
        <v>2</v>
      </c>
      <c r="F13" s="277">
        <f t="shared" ref="F13:F22" si="0">E13/$E$22</f>
        <v>1.1210762331838565E-3</v>
      </c>
      <c r="G13" s="117"/>
      <c r="H13" s="1138" t="s">
        <v>221</v>
      </c>
      <c r="I13" s="1139"/>
      <c r="J13" s="1139"/>
    </row>
    <row r="14" spans="1:11" ht="30.75" customHeight="1" x14ac:dyDescent="0.2">
      <c r="B14" s="115" t="s">
        <v>111</v>
      </c>
      <c r="C14" s="116">
        <v>46</v>
      </c>
      <c r="D14" s="116">
        <v>12</v>
      </c>
      <c r="E14" s="116">
        <f>C14+D14</f>
        <v>58</v>
      </c>
      <c r="F14" s="277">
        <f t="shared" si="0"/>
        <v>3.2511210762331835E-2</v>
      </c>
      <c r="G14" s="117"/>
      <c r="H14" s="109" t="s">
        <v>112</v>
      </c>
      <c r="I14" s="109" t="s">
        <v>113</v>
      </c>
      <c r="J14" s="109" t="s">
        <v>9</v>
      </c>
    </row>
    <row r="15" spans="1:11" ht="30.75" customHeight="1" x14ac:dyDescent="0.2">
      <c r="B15" s="115" t="s">
        <v>114</v>
      </c>
      <c r="C15" s="116">
        <v>304</v>
      </c>
      <c r="D15" s="116">
        <v>92</v>
      </c>
      <c r="E15" s="116">
        <f t="shared" ref="E15:E21" si="1">C15+D15</f>
        <v>396</v>
      </c>
      <c r="F15" s="277">
        <f t="shared" si="0"/>
        <v>0.22197309417040359</v>
      </c>
      <c r="G15" s="117"/>
      <c r="H15" s="118">
        <f>C22/$E$22</f>
        <v>0.65526905829596416</v>
      </c>
      <c r="I15" s="118">
        <f>D22/$E$22</f>
        <v>0.3447309417040359</v>
      </c>
      <c r="J15" s="118">
        <f>E22/$E$22</f>
        <v>1</v>
      </c>
    </row>
    <row r="16" spans="1:11" ht="30.75" customHeight="1" x14ac:dyDescent="0.2">
      <c r="B16" s="115" t="s">
        <v>115</v>
      </c>
      <c r="C16" s="116">
        <v>350</v>
      </c>
      <c r="D16" s="116">
        <v>194</v>
      </c>
      <c r="E16" s="116">
        <f t="shared" si="1"/>
        <v>544</v>
      </c>
      <c r="F16" s="277">
        <f t="shared" si="0"/>
        <v>0.30493273542600896</v>
      </c>
      <c r="G16" s="117"/>
      <c r="H16" s="1140" t="s">
        <v>116</v>
      </c>
      <c r="I16" s="1140"/>
      <c r="J16" s="1140"/>
      <c r="K16" s="111"/>
    </row>
    <row r="17" spans="2:16" ht="30.75" customHeight="1" x14ac:dyDescent="0.2">
      <c r="B17" s="115" t="s">
        <v>117</v>
      </c>
      <c r="C17" s="116">
        <v>240</v>
      </c>
      <c r="D17" s="116">
        <v>153</v>
      </c>
      <c r="E17" s="116">
        <f t="shared" si="1"/>
        <v>393</v>
      </c>
      <c r="F17" s="277">
        <f t="shared" si="0"/>
        <v>0.2202914798206278</v>
      </c>
      <c r="G17" s="117"/>
      <c r="H17" s="109" t="s">
        <v>31</v>
      </c>
      <c r="I17" s="109" t="s">
        <v>30</v>
      </c>
      <c r="J17" s="109" t="s">
        <v>9</v>
      </c>
      <c r="K17" s="111"/>
    </row>
    <row r="18" spans="2:16" ht="30.75" customHeight="1" x14ac:dyDescent="0.2">
      <c r="B18" s="115" t="s">
        <v>118</v>
      </c>
      <c r="C18" s="116">
        <v>126</v>
      </c>
      <c r="D18" s="116">
        <v>107</v>
      </c>
      <c r="E18" s="116">
        <f t="shared" si="1"/>
        <v>233</v>
      </c>
      <c r="F18" s="277">
        <f t="shared" si="0"/>
        <v>0.13060538116591927</v>
      </c>
      <c r="G18" s="117"/>
      <c r="H18" s="109" t="s">
        <v>422</v>
      </c>
      <c r="I18" s="109" t="s">
        <v>423</v>
      </c>
      <c r="J18" s="109" t="s">
        <v>424</v>
      </c>
    </row>
    <row r="19" spans="2:16" ht="30.75" customHeight="1" x14ac:dyDescent="0.2">
      <c r="B19" s="115" t="s">
        <v>119</v>
      </c>
      <c r="C19" s="116">
        <v>72</v>
      </c>
      <c r="D19" s="116">
        <v>42</v>
      </c>
      <c r="E19" s="116">
        <f t="shared" si="1"/>
        <v>114</v>
      </c>
      <c r="F19" s="277">
        <f t="shared" si="0"/>
        <v>6.3901345291479825E-2</v>
      </c>
      <c r="G19" s="117"/>
      <c r="H19" s="1141" t="s">
        <v>120</v>
      </c>
      <c r="I19" s="1141"/>
      <c r="J19" s="1141"/>
      <c r="K19" s="111"/>
      <c r="M19" s="781"/>
      <c r="N19" s="781"/>
      <c r="O19" s="781"/>
      <c r="P19" s="786"/>
    </row>
    <row r="20" spans="2:16" ht="30.75" customHeight="1" x14ac:dyDescent="0.2">
      <c r="B20" s="115" t="s">
        <v>121</v>
      </c>
      <c r="C20" s="116">
        <v>27</v>
      </c>
      <c r="D20" s="116">
        <v>14</v>
      </c>
      <c r="E20" s="116">
        <f t="shared" si="1"/>
        <v>41</v>
      </c>
      <c r="F20" s="277">
        <f t="shared" si="0"/>
        <v>2.2982062780269059E-2</v>
      </c>
      <c r="G20" s="117"/>
      <c r="H20" s="109" t="s">
        <v>31</v>
      </c>
      <c r="I20" s="109" t="s">
        <v>30</v>
      </c>
      <c r="J20" s="109" t="s">
        <v>9</v>
      </c>
      <c r="N20" s="781"/>
      <c r="O20" s="781"/>
      <c r="P20" s="781"/>
    </row>
    <row r="21" spans="2:16" ht="30.75" customHeight="1" x14ac:dyDescent="0.2">
      <c r="B21" s="119" t="s">
        <v>122</v>
      </c>
      <c r="C21" s="116">
        <v>2</v>
      </c>
      <c r="D21" s="116">
        <v>1</v>
      </c>
      <c r="E21" s="116">
        <f t="shared" si="1"/>
        <v>3</v>
      </c>
      <c r="F21" s="277">
        <f t="shared" si="0"/>
        <v>1.6816143497757848E-3</v>
      </c>
      <c r="G21" s="117"/>
      <c r="H21" s="109" t="s">
        <v>425</v>
      </c>
      <c r="I21" s="109" t="s">
        <v>426</v>
      </c>
      <c r="J21" s="109" t="s">
        <v>427</v>
      </c>
    </row>
    <row r="22" spans="2:16" ht="29.1" customHeight="1" x14ac:dyDescent="0.2">
      <c r="B22" s="120" t="s">
        <v>9</v>
      </c>
      <c r="C22" s="121">
        <f>SUM(C13:C21)</f>
        <v>1169</v>
      </c>
      <c r="D22" s="121">
        <f>SUM(D13:D21)</f>
        <v>615</v>
      </c>
      <c r="E22" s="121">
        <f>SUM(E13:E21)</f>
        <v>1784</v>
      </c>
      <c r="F22" s="278">
        <f t="shared" si="0"/>
        <v>1</v>
      </c>
      <c r="G22" s="117"/>
      <c r="H22" s="122"/>
      <c r="I22" s="122"/>
      <c r="J22" s="122"/>
    </row>
    <row r="23" spans="2:16" ht="29.1" customHeight="1" x14ac:dyDescent="0.2">
      <c r="B23" s="103"/>
      <c r="C23" s="103"/>
      <c r="D23" s="103"/>
      <c r="E23" s="103"/>
      <c r="F23" s="103"/>
      <c r="G23" s="103"/>
      <c r="H23" s="122"/>
      <c r="I23" s="122"/>
      <c r="J23" s="122"/>
    </row>
    <row r="24" spans="2:16" ht="33.75" customHeight="1" x14ac:dyDescent="0.2">
      <c r="C24" s="1135" t="s">
        <v>491</v>
      </c>
      <c r="D24" s="1136"/>
      <c r="E24" s="1136"/>
      <c r="F24" s="1137"/>
      <c r="G24" s="110"/>
    </row>
    <row r="25" spans="2:16" ht="30.75" customHeight="1" x14ac:dyDescent="0.2">
      <c r="B25" s="112" t="s">
        <v>109</v>
      </c>
      <c r="C25" s="109" t="s">
        <v>31</v>
      </c>
      <c r="D25" s="109" t="s">
        <v>30</v>
      </c>
      <c r="E25" s="109" t="s">
        <v>9</v>
      </c>
      <c r="F25" s="276" t="s">
        <v>222</v>
      </c>
      <c r="G25" s="114"/>
      <c r="H25" s="1138" t="s">
        <v>491</v>
      </c>
      <c r="I25" s="1139"/>
      <c r="J25" s="1139"/>
    </row>
    <row r="26" spans="2:16" ht="30.75" customHeight="1" x14ac:dyDescent="0.2">
      <c r="B26" s="115" t="s">
        <v>110</v>
      </c>
      <c r="C26" s="116">
        <v>1035</v>
      </c>
      <c r="D26" s="116">
        <v>742</v>
      </c>
      <c r="E26" s="116">
        <f>C26+D26</f>
        <v>1777</v>
      </c>
      <c r="F26" s="277">
        <f t="shared" ref="F26:F35" si="2">E26/$E$35</f>
        <v>0.27367934698906515</v>
      </c>
      <c r="G26" s="117"/>
      <c r="H26" s="109" t="s">
        <v>112</v>
      </c>
      <c r="I26" s="109" t="s">
        <v>113</v>
      </c>
      <c r="J26" s="109" t="s">
        <v>9</v>
      </c>
      <c r="M26"/>
      <c r="N26"/>
      <c r="O26"/>
    </row>
    <row r="27" spans="2:16" ht="30.75" customHeight="1" x14ac:dyDescent="0.2">
      <c r="B27" s="115" t="s">
        <v>111</v>
      </c>
      <c r="C27" s="116">
        <v>1377</v>
      </c>
      <c r="D27" s="116">
        <v>1205</v>
      </c>
      <c r="E27" s="116">
        <f t="shared" ref="E27:E34" si="3">C27+D27</f>
        <v>2582</v>
      </c>
      <c r="F27" s="277">
        <f t="shared" si="2"/>
        <v>0.39765901740335746</v>
      </c>
      <c r="G27" s="117"/>
      <c r="H27" s="118">
        <f>C35/$E$35</f>
        <v>0.54166024949946101</v>
      </c>
      <c r="I27" s="118">
        <f>D35/$E$35</f>
        <v>0.45833975050053904</v>
      </c>
      <c r="J27" s="118">
        <f>E35/$E$35</f>
        <v>1</v>
      </c>
    </row>
    <row r="28" spans="2:16" ht="30.75" customHeight="1" x14ac:dyDescent="0.2">
      <c r="B28" s="115" t="s">
        <v>114</v>
      </c>
      <c r="C28" s="116">
        <v>620</v>
      </c>
      <c r="D28" s="116">
        <v>575</v>
      </c>
      <c r="E28" s="116">
        <f t="shared" si="3"/>
        <v>1195</v>
      </c>
      <c r="F28" s="277">
        <f t="shared" si="2"/>
        <v>0.18404435545972586</v>
      </c>
      <c r="G28" s="117"/>
      <c r="H28" s="1140" t="s">
        <v>116</v>
      </c>
      <c r="I28" s="1140"/>
      <c r="J28" s="1140"/>
    </row>
    <row r="29" spans="2:16" ht="30.75" customHeight="1" x14ac:dyDescent="0.2">
      <c r="B29" s="115" t="s">
        <v>115</v>
      </c>
      <c r="C29" s="116">
        <v>266</v>
      </c>
      <c r="D29" s="116">
        <v>247</v>
      </c>
      <c r="E29" s="116">
        <f t="shared" si="3"/>
        <v>513</v>
      </c>
      <c r="F29" s="277">
        <f t="shared" si="2"/>
        <v>7.9008162636685655E-2</v>
      </c>
      <c r="G29" s="117"/>
      <c r="H29" s="109" t="s">
        <v>31</v>
      </c>
      <c r="I29" s="109" t="s">
        <v>30</v>
      </c>
      <c r="J29" s="109" t="s">
        <v>9</v>
      </c>
    </row>
    <row r="30" spans="2:16" ht="30.75" customHeight="1" x14ac:dyDescent="0.2">
      <c r="B30" s="115" t="s">
        <v>117</v>
      </c>
      <c r="C30" s="116">
        <v>121</v>
      </c>
      <c r="D30" s="116">
        <v>108</v>
      </c>
      <c r="E30" s="116">
        <f t="shared" si="3"/>
        <v>229</v>
      </c>
      <c r="F30" s="277">
        <f t="shared" si="2"/>
        <v>3.5268750962575084E-2</v>
      </c>
      <c r="G30" s="117"/>
      <c r="H30" s="109" t="s">
        <v>420</v>
      </c>
      <c r="I30" s="109" t="s">
        <v>419</v>
      </c>
      <c r="J30" s="109" t="s">
        <v>421</v>
      </c>
      <c r="M30" s="781"/>
      <c r="N30" s="781"/>
      <c r="O30" s="781"/>
    </row>
    <row r="31" spans="2:16" ht="30.75" customHeight="1" x14ac:dyDescent="0.2">
      <c r="B31" s="115" t="s">
        <v>118</v>
      </c>
      <c r="C31" s="116">
        <v>65</v>
      </c>
      <c r="D31" s="116">
        <v>68</v>
      </c>
      <c r="E31" s="116">
        <f t="shared" si="3"/>
        <v>133</v>
      </c>
      <c r="F31" s="277">
        <f t="shared" si="2"/>
        <v>2.0483597720622207E-2</v>
      </c>
      <c r="G31" s="117"/>
      <c r="H31" s="1141" t="s">
        <v>120</v>
      </c>
      <c r="I31" s="1141"/>
      <c r="J31" s="1141"/>
      <c r="M31" s="781"/>
      <c r="N31" s="781"/>
      <c r="O31" s="781"/>
    </row>
    <row r="32" spans="2:16" ht="30.75" customHeight="1" x14ac:dyDescent="0.2">
      <c r="B32" s="115" t="s">
        <v>119</v>
      </c>
      <c r="C32" s="116">
        <v>24</v>
      </c>
      <c r="D32" s="116">
        <v>25</v>
      </c>
      <c r="E32" s="116">
        <f t="shared" si="3"/>
        <v>49</v>
      </c>
      <c r="F32" s="277">
        <f t="shared" si="2"/>
        <v>7.5465886339134451E-3</v>
      </c>
      <c r="G32" s="117"/>
      <c r="H32" s="109" t="s">
        <v>31</v>
      </c>
      <c r="I32" s="109" t="s">
        <v>30</v>
      </c>
      <c r="J32" s="109" t="s">
        <v>9</v>
      </c>
      <c r="L32" s="124"/>
    </row>
    <row r="33" spans="2:10" ht="30.75" customHeight="1" x14ac:dyDescent="0.2">
      <c r="B33" s="115" t="s">
        <v>121</v>
      </c>
      <c r="C33" s="116">
        <v>9</v>
      </c>
      <c r="D33" s="116">
        <v>6</v>
      </c>
      <c r="E33" s="116">
        <f t="shared" si="3"/>
        <v>15</v>
      </c>
      <c r="F33" s="277">
        <f t="shared" si="2"/>
        <v>2.3101801940551363E-3</v>
      </c>
      <c r="G33" s="117"/>
      <c r="H33" s="109" t="s">
        <v>428</v>
      </c>
      <c r="I33" s="109" t="s">
        <v>429</v>
      </c>
      <c r="J33" s="109" t="s">
        <v>430</v>
      </c>
    </row>
    <row r="34" spans="2:10" ht="30.75" customHeight="1" x14ac:dyDescent="0.2">
      <c r="B34" s="119" t="s">
        <v>122</v>
      </c>
      <c r="C34" s="116"/>
      <c r="D34" s="116"/>
      <c r="E34" s="116">
        <f t="shared" si="3"/>
        <v>0</v>
      </c>
      <c r="F34" s="277">
        <f t="shared" si="2"/>
        <v>0</v>
      </c>
      <c r="G34" s="117"/>
      <c r="H34" s="122"/>
      <c r="I34" s="122"/>
      <c r="J34" s="122"/>
    </row>
    <row r="35" spans="2:10" ht="29.1" customHeight="1" x14ac:dyDescent="0.2">
      <c r="B35" s="120" t="s">
        <v>9</v>
      </c>
      <c r="C35" s="121">
        <f>SUM(C26:C34)</f>
        <v>3517</v>
      </c>
      <c r="D35" s="121">
        <f>SUM(D26:D34)</f>
        <v>2976</v>
      </c>
      <c r="E35" s="121">
        <f>SUM(E26:E34)</f>
        <v>6493</v>
      </c>
      <c r="F35" s="278">
        <f t="shared" si="2"/>
        <v>1</v>
      </c>
      <c r="G35" s="117"/>
      <c r="H35" s="682"/>
      <c r="I35" s="682"/>
      <c r="J35" s="122"/>
    </row>
    <row r="36" spans="2:10" ht="29.1" customHeight="1" x14ac:dyDescent="0.2">
      <c r="B36" s="123" t="str">
        <f>'fiche technique'!B5</f>
        <v xml:space="preserve">Source: MENESR-DGRH A1-1, ANTARES, campagne qualification 2015, données au 20/11/2015           </v>
      </c>
      <c r="C36" s="123"/>
      <c r="D36" s="123"/>
      <c r="E36" s="123"/>
      <c r="F36" s="123"/>
      <c r="G36" s="108"/>
      <c r="H36" s="122"/>
      <c r="I36" s="122"/>
      <c r="J36" s="122"/>
    </row>
    <row r="37" spans="2:10" ht="29.1" customHeight="1" x14ac:dyDescent="0.2">
      <c r="B37" s="689" t="s">
        <v>386</v>
      </c>
      <c r="C37" s="690"/>
      <c r="D37" s="690"/>
      <c r="E37" s="690"/>
      <c r="F37" s="690"/>
      <c r="G37" s="691"/>
      <c r="H37" s="692"/>
      <c r="I37" s="692"/>
      <c r="J37" s="692"/>
    </row>
    <row r="38" spans="2:10" ht="29.1" customHeight="1" x14ac:dyDescent="0.2">
      <c r="B38" s="123"/>
      <c r="C38" s="123"/>
      <c r="D38" s="123"/>
      <c r="E38" s="123"/>
      <c r="F38" s="123"/>
      <c r="G38" s="108"/>
      <c r="H38" s="122"/>
      <c r="I38" s="122"/>
      <c r="J38" s="122"/>
    </row>
    <row r="39" spans="2:10" ht="29.1" customHeight="1" x14ac:dyDescent="0.2">
      <c r="B39" s="123"/>
      <c r="C39" s="123"/>
      <c r="D39" s="123"/>
      <c r="E39" s="123"/>
      <c r="F39" s="123"/>
      <c r="G39" s="108"/>
      <c r="H39" s="122"/>
      <c r="I39" s="122"/>
      <c r="J39" s="122"/>
    </row>
    <row r="40" spans="2:10" ht="29.1" customHeight="1" x14ac:dyDescent="0.2">
      <c r="B40" s="123"/>
      <c r="C40" s="123"/>
      <c r="D40" s="123"/>
      <c r="E40" s="123"/>
      <c r="F40" s="123"/>
      <c r="G40" s="108"/>
      <c r="H40" s="122"/>
      <c r="I40" s="122"/>
      <c r="J40" s="122"/>
    </row>
    <row r="41" spans="2:10" ht="29.1" customHeight="1" x14ac:dyDescent="0.2">
      <c r="B41" s="123"/>
      <c r="C41" s="123"/>
      <c r="D41" s="123"/>
      <c r="E41" s="123"/>
      <c r="F41" s="123"/>
      <c r="G41" s="108"/>
      <c r="H41" s="122"/>
      <c r="I41" s="122"/>
      <c r="J41" s="122"/>
    </row>
    <row r="42" spans="2:10" ht="29.1" customHeight="1" x14ac:dyDescent="0.2">
      <c r="B42" s="123"/>
      <c r="C42" s="123"/>
      <c r="D42" s="123"/>
      <c r="E42" s="123"/>
      <c r="F42" s="123"/>
      <c r="G42" s="108"/>
      <c r="H42" s="122"/>
      <c r="I42" s="122"/>
      <c r="J42" s="122"/>
    </row>
    <row r="43" spans="2:10" ht="29.1" customHeight="1" x14ac:dyDescent="0.2">
      <c r="B43" s="123"/>
      <c r="C43" s="123"/>
      <c r="D43" s="123"/>
      <c r="E43" s="123"/>
      <c r="F43" s="123"/>
      <c r="G43" s="108"/>
      <c r="H43" s="122"/>
      <c r="I43" s="122"/>
      <c r="J43" s="122"/>
    </row>
    <row r="44" spans="2:10" ht="29.1" customHeight="1" x14ac:dyDescent="0.2">
      <c r="B44" s="123"/>
      <c r="C44" s="123"/>
      <c r="D44" s="123"/>
      <c r="E44" s="123"/>
      <c r="F44" s="123"/>
      <c r="G44" s="108"/>
      <c r="H44" s="122"/>
      <c r="I44" s="122"/>
      <c r="J44" s="122"/>
    </row>
    <row r="45" spans="2:10" ht="29.1" customHeight="1" x14ac:dyDescent="0.2">
      <c r="B45" s="123"/>
      <c r="C45" s="123"/>
      <c r="D45" s="123"/>
      <c r="E45" s="123"/>
      <c r="F45" s="123"/>
      <c r="G45" s="108"/>
      <c r="H45" s="122"/>
      <c r="I45" s="122"/>
      <c r="J45" s="122"/>
    </row>
    <row r="46" spans="2:10" ht="29.1" customHeight="1" x14ac:dyDescent="0.2">
      <c r="B46" s="123"/>
      <c r="C46" s="123"/>
      <c r="D46" s="123"/>
      <c r="E46" s="123"/>
      <c r="F46" s="123"/>
      <c r="G46" s="108"/>
      <c r="H46" s="122"/>
      <c r="I46" s="122"/>
      <c r="J46" s="122"/>
    </row>
    <row r="47" spans="2:10" ht="29.1" customHeight="1" x14ac:dyDescent="0.2">
      <c r="B47" s="123"/>
      <c r="C47" s="123"/>
      <c r="D47" s="123"/>
      <c r="E47" s="123"/>
      <c r="F47" s="123"/>
      <c r="G47" s="108"/>
      <c r="H47" s="122"/>
      <c r="I47" s="122"/>
      <c r="J47" s="122"/>
    </row>
    <row r="48" spans="2:10" ht="29.1" customHeight="1" x14ac:dyDescent="0.2">
      <c r="B48" s="123"/>
      <c r="C48" s="123"/>
      <c r="D48" s="123"/>
      <c r="E48" s="123"/>
      <c r="F48" s="123"/>
      <c r="G48" s="108"/>
      <c r="H48" s="122"/>
      <c r="I48" s="122"/>
      <c r="J48" s="122"/>
    </row>
    <row r="49" spans="2:10" ht="33.75" customHeight="1" x14ac:dyDescent="0.2">
      <c r="B49" s="123" t="s">
        <v>385</v>
      </c>
      <c r="C49" s="123"/>
      <c r="D49" s="123"/>
      <c r="E49" s="123"/>
      <c r="F49" s="123"/>
      <c r="G49" s="108"/>
      <c r="H49" s="122"/>
      <c r="I49" s="122"/>
      <c r="J49" s="122"/>
    </row>
    <row r="50" spans="2:10" ht="33.75" customHeight="1" x14ac:dyDescent="0.2">
      <c r="B50" s="123"/>
      <c r="C50" s="123"/>
      <c r="D50" s="123"/>
      <c r="E50" s="123"/>
      <c r="F50" s="123"/>
      <c r="G50" s="108"/>
      <c r="H50" s="122"/>
      <c r="I50" s="122"/>
      <c r="J50" s="122"/>
    </row>
    <row r="51" spans="2:10" ht="33.75" customHeight="1" x14ac:dyDescent="0.2">
      <c r="B51" s="123"/>
      <c r="C51" s="123"/>
      <c r="D51" s="123"/>
      <c r="E51" s="123"/>
      <c r="F51" s="123"/>
      <c r="G51" s="108"/>
      <c r="H51" s="122"/>
      <c r="I51" s="122"/>
      <c r="J51" s="122"/>
    </row>
    <row r="52" spans="2:10" ht="15" customHeight="1" x14ac:dyDescent="0.2">
      <c r="B52" s="123"/>
      <c r="C52" s="123"/>
      <c r="D52" s="123"/>
      <c r="E52" s="123"/>
      <c r="F52" s="123"/>
      <c r="G52" s="108"/>
      <c r="H52" s="122"/>
      <c r="I52" s="122"/>
      <c r="J52" s="122"/>
    </row>
    <row r="53" spans="2:10" ht="21" customHeight="1" x14ac:dyDescent="0.2">
      <c r="B53" s="686" t="s">
        <v>388</v>
      </c>
      <c r="C53" s="123"/>
      <c r="D53" s="123"/>
      <c r="E53" s="123"/>
      <c r="F53" s="123"/>
      <c r="G53" s="108"/>
      <c r="H53" s="122"/>
      <c r="I53" s="122"/>
      <c r="J53" s="122"/>
    </row>
    <row r="54" spans="2:10" ht="21" customHeight="1" x14ac:dyDescent="0.2">
      <c r="B54" s="686" t="s">
        <v>387</v>
      </c>
      <c r="C54" s="123"/>
      <c r="D54" s="123"/>
      <c r="E54" s="123"/>
      <c r="F54" s="123"/>
      <c r="G54" s="108"/>
      <c r="H54" s="122"/>
      <c r="I54" s="122"/>
      <c r="J54" s="122"/>
    </row>
    <row r="55" spans="2:10" ht="21" customHeight="1" x14ac:dyDescent="0.2">
      <c r="B55" s="686"/>
      <c r="C55" s="123"/>
      <c r="D55" s="123"/>
      <c r="E55" s="123"/>
      <c r="F55" s="123"/>
      <c r="G55" s="108"/>
      <c r="H55" s="122"/>
      <c r="I55" s="122"/>
      <c r="J55" s="122"/>
    </row>
    <row r="56" spans="2:10" ht="33.75" customHeight="1" x14ac:dyDescent="0.2">
      <c r="B56" s="123"/>
      <c r="C56" s="123"/>
      <c r="D56" s="123"/>
      <c r="E56" s="123"/>
      <c r="F56" s="123"/>
      <c r="G56" s="108"/>
      <c r="H56" s="122"/>
      <c r="I56" s="122"/>
      <c r="J56" s="122"/>
    </row>
    <row r="57" spans="2:10" ht="33.75" customHeight="1" x14ac:dyDescent="0.2">
      <c r="B57" s="123"/>
      <c r="C57" s="123"/>
      <c r="D57" s="123"/>
      <c r="E57" s="123"/>
      <c r="F57" s="123"/>
      <c r="G57" s="108"/>
      <c r="H57" s="122"/>
      <c r="I57" s="122"/>
      <c r="J57" s="122"/>
    </row>
    <row r="58" spans="2:10" ht="29.25" customHeight="1" x14ac:dyDescent="0.2">
      <c r="B58" s="123"/>
      <c r="C58" s="123"/>
      <c r="D58" s="123"/>
      <c r="E58" s="123"/>
      <c r="F58" s="123"/>
      <c r="G58" s="108"/>
      <c r="H58" s="122"/>
      <c r="I58" s="122"/>
      <c r="J58" s="122"/>
    </row>
    <row r="59" spans="2:10" ht="29.25" customHeight="1" x14ac:dyDescent="0.2">
      <c r="B59" s="123"/>
      <c r="C59" s="123"/>
      <c r="D59" s="123"/>
      <c r="E59" s="123"/>
      <c r="F59" s="123"/>
      <c r="G59" s="108"/>
      <c r="H59" s="122"/>
      <c r="I59" s="122"/>
      <c r="J59" s="122"/>
    </row>
    <row r="60" spans="2:10" ht="29.25" customHeight="1" x14ac:dyDescent="0.2">
      <c r="B60" s="123"/>
      <c r="C60" s="123"/>
      <c r="D60" s="123"/>
      <c r="E60" s="123"/>
      <c r="F60" s="123"/>
      <c r="G60" s="108"/>
      <c r="H60" s="122"/>
      <c r="I60" s="122"/>
      <c r="J60" s="122"/>
    </row>
    <row r="61" spans="2:10" ht="29.25" customHeight="1" x14ac:dyDescent="0.2">
      <c r="B61" s="123"/>
      <c r="C61" s="123"/>
      <c r="D61" s="123"/>
      <c r="E61" s="123"/>
      <c r="F61" s="123"/>
      <c r="G61" s="108"/>
      <c r="H61" s="122"/>
      <c r="I61" s="122"/>
      <c r="J61" s="122"/>
    </row>
    <row r="62" spans="2:10" ht="21" customHeight="1" x14ac:dyDescent="0.2">
      <c r="B62" s="123"/>
      <c r="C62" s="123"/>
      <c r="D62" s="123"/>
      <c r="E62" s="123"/>
      <c r="F62" s="123"/>
      <c r="G62" s="108"/>
      <c r="H62" s="122"/>
      <c r="I62" s="122"/>
      <c r="J62" s="122"/>
    </row>
    <row r="63" spans="2:10" ht="21" customHeight="1" x14ac:dyDescent="0.2">
      <c r="B63" s="123"/>
      <c r="C63" s="123"/>
      <c r="D63" s="123"/>
      <c r="E63" s="123"/>
      <c r="F63" s="123"/>
      <c r="G63" s="108"/>
      <c r="H63" s="122"/>
      <c r="I63" s="122"/>
      <c r="J63" s="122"/>
    </row>
    <row r="64" spans="2:10" ht="21" customHeight="1" x14ac:dyDescent="0.2">
      <c r="B64" s="123"/>
      <c r="C64" s="123"/>
      <c r="D64" s="123"/>
      <c r="E64" s="123"/>
      <c r="F64" s="123"/>
      <c r="G64" s="108"/>
      <c r="H64" s="122"/>
      <c r="I64" s="122"/>
      <c r="J64" s="122"/>
    </row>
    <row r="65" spans="1:11" ht="21" customHeight="1" x14ac:dyDescent="0.2">
      <c r="B65" s="123"/>
      <c r="C65" s="123"/>
      <c r="D65" s="123"/>
      <c r="E65" s="123"/>
      <c r="F65" s="123"/>
      <c r="G65" s="108"/>
      <c r="H65" s="122"/>
      <c r="I65" s="122"/>
      <c r="J65" s="122"/>
    </row>
    <row r="66" spans="1:11" ht="21" customHeight="1" x14ac:dyDescent="0.2">
      <c r="B66" s="123"/>
      <c r="C66" s="123"/>
      <c r="D66" s="123"/>
      <c r="E66" s="123"/>
      <c r="F66" s="123"/>
      <c r="G66" s="108"/>
      <c r="H66" s="122"/>
      <c r="I66" s="122"/>
      <c r="J66" s="122"/>
    </row>
    <row r="67" spans="1:11" ht="21" customHeight="1" x14ac:dyDescent="0.2">
      <c r="B67" s="123"/>
      <c r="C67" s="123"/>
      <c r="D67" s="123"/>
      <c r="E67" s="123"/>
      <c r="F67" s="123"/>
      <c r="G67" s="108"/>
      <c r="H67" s="122"/>
      <c r="I67" s="122"/>
      <c r="J67" s="122"/>
    </row>
    <row r="68" spans="1:11" ht="21" customHeight="1" x14ac:dyDescent="0.2">
      <c r="B68" s="123"/>
      <c r="C68" s="123"/>
      <c r="D68" s="123"/>
      <c r="E68" s="123"/>
      <c r="F68" s="123"/>
      <c r="G68" s="108"/>
      <c r="H68" s="122"/>
      <c r="I68" s="122"/>
      <c r="J68" s="122"/>
    </row>
    <row r="69" spans="1:11" ht="21" customHeight="1" x14ac:dyDescent="0.2">
      <c r="B69" s="123"/>
      <c r="C69" s="123"/>
      <c r="D69" s="123"/>
      <c r="E69" s="123"/>
      <c r="F69" s="123"/>
      <c r="G69" s="108"/>
      <c r="H69" s="122"/>
      <c r="I69" s="122"/>
      <c r="J69" s="122"/>
    </row>
    <row r="70" spans="1:11" ht="21" customHeight="1" x14ac:dyDescent="0.2">
      <c r="B70" s="123"/>
      <c r="C70" s="123"/>
      <c r="D70" s="123"/>
      <c r="E70" s="123"/>
      <c r="F70" s="123"/>
      <c r="G70" s="108"/>
      <c r="H70" s="122"/>
      <c r="I70" s="122"/>
      <c r="J70" s="122"/>
    </row>
    <row r="71" spans="1:11" ht="21" customHeight="1" x14ac:dyDescent="0.2">
      <c r="B71" s="123"/>
      <c r="C71" s="123"/>
      <c r="D71" s="123"/>
      <c r="E71" s="123"/>
      <c r="F71" s="123"/>
      <c r="G71" s="108"/>
      <c r="H71" s="122"/>
      <c r="I71" s="122"/>
      <c r="J71" s="122"/>
    </row>
    <row r="72" spans="1:11" ht="21" customHeight="1" x14ac:dyDescent="0.2">
      <c r="B72" s="123"/>
      <c r="C72" s="123"/>
      <c r="D72" s="123"/>
      <c r="E72" s="123"/>
      <c r="F72" s="123"/>
      <c r="G72" s="108"/>
      <c r="H72" s="122"/>
      <c r="I72" s="122"/>
      <c r="J72" s="122"/>
    </row>
    <row r="73" spans="1:11" s="104" customFormat="1" ht="21" customHeight="1" x14ac:dyDescent="0.2">
      <c r="A73" s="100"/>
      <c r="B73" s="123"/>
      <c r="C73" s="123"/>
      <c r="D73" s="123"/>
      <c r="E73" s="123"/>
      <c r="F73" s="123"/>
      <c r="G73" s="108"/>
      <c r="H73" s="122"/>
      <c r="I73" s="122"/>
      <c r="J73" s="122"/>
      <c r="K73" s="100"/>
    </row>
    <row r="74" spans="1:11" s="104" customFormat="1" ht="21" customHeight="1" x14ac:dyDescent="0.2">
      <c r="A74" s="100"/>
      <c r="B74" s="123"/>
      <c r="C74" s="123"/>
      <c r="D74" s="123"/>
      <c r="E74" s="123"/>
      <c r="F74" s="123"/>
      <c r="G74" s="108"/>
      <c r="H74" s="122"/>
      <c r="I74" s="122"/>
      <c r="J74" s="122"/>
      <c r="K74" s="100"/>
    </row>
    <row r="75" spans="1:11" s="104" customFormat="1" ht="21" customHeight="1" x14ac:dyDescent="0.2">
      <c r="A75" s="100"/>
      <c r="B75" s="123"/>
      <c r="C75" s="123"/>
      <c r="D75" s="123"/>
      <c r="E75" s="123"/>
      <c r="F75" s="123"/>
      <c r="G75" s="108"/>
      <c r="H75" s="122"/>
      <c r="I75" s="122"/>
      <c r="J75" s="122"/>
      <c r="K75" s="100"/>
    </row>
    <row r="76" spans="1:11" s="104" customFormat="1" ht="21" customHeight="1" x14ac:dyDescent="0.2">
      <c r="A76" s="100"/>
      <c r="B76" s="123"/>
      <c r="C76" s="123"/>
      <c r="D76" s="123"/>
      <c r="E76" s="123"/>
      <c r="F76" s="123"/>
      <c r="G76" s="108"/>
      <c r="H76" s="122"/>
      <c r="I76" s="122"/>
      <c r="J76" s="122"/>
      <c r="K76" s="100"/>
    </row>
    <row r="77" spans="1:11" s="104" customFormat="1" ht="21" customHeight="1" x14ac:dyDescent="0.2">
      <c r="A77" s="100"/>
      <c r="B77" s="123"/>
      <c r="C77" s="123"/>
      <c r="D77" s="123"/>
      <c r="E77" s="123"/>
      <c r="F77" s="123"/>
      <c r="G77" s="108"/>
      <c r="H77" s="122"/>
      <c r="I77" s="122"/>
      <c r="J77" s="122"/>
      <c r="K77" s="100"/>
    </row>
    <row r="78" spans="1:11" s="104" customFormat="1" ht="21" customHeight="1" x14ac:dyDescent="0.2">
      <c r="A78" s="100"/>
      <c r="B78" s="123"/>
      <c r="C78" s="123"/>
      <c r="D78" s="123"/>
      <c r="E78" s="123"/>
      <c r="F78" s="123"/>
      <c r="G78" s="108"/>
      <c r="H78" s="122"/>
      <c r="I78" s="122"/>
      <c r="J78" s="122"/>
      <c r="K78" s="100"/>
    </row>
    <row r="79" spans="1:11" s="104" customFormat="1" ht="21" customHeight="1" x14ac:dyDescent="0.2"/>
    <row r="80" spans="1:11" s="104" customFormat="1" ht="21" customHeight="1" x14ac:dyDescent="0.2"/>
    <row r="81" s="104" customFormat="1" ht="21" customHeight="1" x14ac:dyDescent="0.2"/>
    <row r="82" s="104" customFormat="1" ht="21" customHeight="1" x14ac:dyDescent="0.2"/>
    <row r="83" s="104" customFormat="1" ht="21" customHeight="1" x14ac:dyDescent="0.2"/>
    <row r="84" s="104" customFormat="1" ht="21" customHeight="1" x14ac:dyDescent="0.2"/>
    <row r="85" s="104" customFormat="1" ht="21" customHeight="1" x14ac:dyDescent="0.2"/>
    <row r="86" s="104" customFormat="1" ht="21" customHeight="1" x14ac:dyDescent="0.2"/>
    <row r="87" s="104" customFormat="1" ht="21" customHeight="1" x14ac:dyDescent="0.2"/>
    <row r="88" s="104" customFormat="1" ht="21" customHeight="1" x14ac:dyDescent="0.2"/>
    <row r="89" s="104" customFormat="1" ht="21" customHeight="1" x14ac:dyDescent="0.2"/>
    <row r="90" s="104" customFormat="1" ht="21" customHeight="1" x14ac:dyDescent="0.2"/>
    <row r="91" s="104" customFormat="1" ht="21" customHeight="1" x14ac:dyDescent="0.2"/>
    <row r="92" s="104" customFormat="1" ht="21" customHeight="1" x14ac:dyDescent="0.2"/>
    <row r="93" s="104" customFormat="1" ht="21" customHeight="1" x14ac:dyDescent="0.2"/>
    <row r="94" s="104" customFormat="1" ht="21" customHeight="1" x14ac:dyDescent="0.2"/>
    <row r="95" s="104" customFormat="1" ht="21" customHeight="1" x14ac:dyDescent="0.2"/>
    <row r="96" s="104" customFormat="1" ht="21" customHeight="1" x14ac:dyDescent="0.2"/>
    <row r="97" s="104" customFormat="1" ht="21" customHeight="1" x14ac:dyDescent="0.2"/>
    <row r="98" s="104" customFormat="1" ht="21" customHeight="1" x14ac:dyDescent="0.2"/>
    <row r="99" s="104" customFormat="1" ht="21" customHeight="1" x14ac:dyDescent="0.2"/>
    <row r="100" s="104" customFormat="1" ht="21" customHeight="1" x14ac:dyDescent="0.2"/>
    <row r="101" s="104" customFormat="1" ht="21" customHeight="1" x14ac:dyDescent="0.2"/>
    <row r="102" s="104" customFormat="1" ht="21" customHeight="1" x14ac:dyDescent="0.2"/>
    <row r="103" s="104" customFormat="1" ht="21" customHeight="1" x14ac:dyDescent="0.2"/>
    <row r="104" s="104" customFormat="1" ht="21" customHeight="1" x14ac:dyDescent="0.2"/>
    <row r="105" s="104" customFormat="1" ht="21" customHeight="1" x14ac:dyDescent="0.2"/>
    <row r="106" s="104" customFormat="1" ht="21" customHeight="1" x14ac:dyDescent="0.2"/>
    <row r="107" s="104" customFormat="1" ht="21" customHeight="1" x14ac:dyDescent="0.2"/>
    <row r="108" s="104" customFormat="1" ht="21" customHeight="1" x14ac:dyDescent="0.2"/>
    <row r="109" s="104" customFormat="1" ht="21" customHeight="1" x14ac:dyDescent="0.2"/>
    <row r="110" s="104" customFormat="1" ht="21" customHeight="1" x14ac:dyDescent="0.2"/>
    <row r="111" s="104" customFormat="1" ht="21" customHeight="1" x14ac:dyDescent="0.2"/>
    <row r="112" s="104" customFormat="1" ht="21" customHeight="1" x14ac:dyDescent="0.2"/>
    <row r="113" s="104" customFormat="1" ht="21" customHeight="1" x14ac:dyDescent="0.2"/>
    <row r="114" s="104" customFormat="1" ht="21" customHeight="1" x14ac:dyDescent="0.2"/>
    <row r="115" s="104" customFormat="1" ht="21" customHeight="1" x14ac:dyDescent="0.2"/>
    <row r="116" s="104" customFormat="1" ht="21" customHeight="1" x14ac:dyDescent="0.2"/>
    <row r="117" s="104" customFormat="1" ht="21" customHeight="1" x14ac:dyDescent="0.2"/>
    <row r="118" s="104" customFormat="1" ht="21" customHeight="1" x14ac:dyDescent="0.2"/>
    <row r="119" s="104" customFormat="1" ht="21" customHeight="1" x14ac:dyDescent="0.2"/>
    <row r="120" s="104" customFormat="1" ht="21" customHeight="1" x14ac:dyDescent="0.2"/>
    <row r="121" s="104" customFormat="1" ht="21" customHeight="1" x14ac:dyDescent="0.2"/>
    <row r="122" s="104" customFormat="1" ht="21" customHeight="1" x14ac:dyDescent="0.2"/>
    <row r="123" s="104" customFormat="1" ht="21" customHeight="1" x14ac:dyDescent="0.2"/>
    <row r="124" s="104" customFormat="1" ht="21" customHeight="1" x14ac:dyDescent="0.2"/>
    <row r="125" s="104" customFormat="1" ht="21" customHeight="1" x14ac:dyDescent="0.2"/>
    <row r="126" s="104" customFormat="1" ht="21" customHeight="1" x14ac:dyDescent="0.2"/>
    <row r="127" s="104" customFormat="1" ht="21" customHeight="1" x14ac:dyDescent="0.2"/>
    <row r="128" s="104" customFormat="1" ht="21" customHeight="1" x14ac:dyDescent="0.2"/>
    <row r="129" s="104" customFormat="1" ht="21" customHeight="1" x14ac:dyDescent="0.2"/>
    <row r="130" s="104" customFormat="1" ht="21" customHeight="1" x14ac:dyDescent="0.2"/>
    <row r="131" s="104" customFormat="1" ht="21" customHeight="1" x14ac:dyDescent="0.2"/>
    <row r="132" s="104" customFormat="1" ht="21" customHeight="1" x14ac:dyDescent="0.2"/>
    <row r="133" s="104" customFormat="1" ht="21" customHeight="1" x14ac:dyDescent="0.2"/>
    <row r="134" s="104" customFormat="1" ht="21" customHeight="1" x14ac:dyDescent="0.2"/>
    <row r="135" s="104" customFormat="1" ht="21" customHeight="1" x14ac:dyDescent="0.2"/>
    <row r="136" s="104" customFormat="1" ht="21" customHeight="1" x14ac:dyDescent="0.2"/>
    <row r="137" s="104" customFormat="1" ht="21" customHeight="1" x14ac:dyDescent="0.2"/>
    <row r="138" s="104" customFormat="1" ht="21" customHeight="1" x14ac:dyDescent="0.2"/>
    <row r="139" s="104" customFormat="1" ht="21" customHeight="1" x14ac:dyDescent="0.2"/>
    <row r="140" s="104" customFormat="1" ht="21" customHeight="1" x14ac:dyDescent="0.2"/>
    <row r="141" s="104" customFormat="1" ht="21" customHeight="1" x14ac:dyDescent="0.2"/>
    <row r="142" s="104" customFormat="1" ht="21" customHeight="1" x14ac:dyDescent="0.2"/>
    <row r="143" s="104" customFormat="1" ht="21" customHeight="1" x14ac:dyDescent="0.2"/>
    <row r="144" s="104" customFormat="1" ht="21" customHeight="1" x14ac:dyDescent="0.2"/>
    <row r="145" s="104" customFormat="1" ht="21" customHeight="1" x14ac:dyDescent="0.2"/>
    <row r="146" s="104" customFormat="1" ht="21" customHeight="1" x14ac:dyDescent="0.2"/>
    <row r="147" s="104" customFormat="1" ht="21" customHeight="1" x14ac:dyDescent="0.2"/>
    <row r="148" s="104" customFormat="1" ht="21" customHeight="1" x14ac:dyDescent="0.2"/>
    <row r="149" s="104" customFormat="1" ht="21" customHeight="1" x14ac:dyDescent="0.2"/>
    <row r="150" s="104" customFormat="1" ht="21" customHeight="1" x14ac:dyDescent="0.2"/>
    <row r="151" s="104" customFormat="1" ht="21" customHeight="1" x14ac:dyDescent="0.2"/>
    <row r="152" s="104" customFormat="1" ht="21" customHeight="1" x14ac:dyDescent="0.2"/>
    <row r="153" s="104" customFormat="1" ht="21" customHeight="1" x14ac:dyDescent="0.2"/>
    <row r="154" s="104" customFormat="1" ht="21" customHeight="1" x14ac:dyDescent="0.2"/>
    <row r="155" s="104" customFormat="1" ht="21" customHeight="1" x14ac:dyDescent="0.2"/>
    <row r="156" s="104" customFormat="1" ht="21" customHeight="1" x14ac:dyDescent="0.2"/>
    <row r="157" s="104" customFormat="1" ht="21" customHeight="1" x14ac:dyDescent="0.2"/>
    <row r="158" s="104" customFormat="1" ht="21" customHeight="1" x14ac:dyDescent="0.2"/>
    <row r="159" s="104" customFormat="1" ht="21" customHeight="1" x14ac:dyDescent="0.2"/>
    <row r="160" s="104" customFormat="1" ht="21" customHeight="1" x14ac:dyDescent="0.2"/>
    <row r="161" s="104" customFormat="1" ht="21" customHeight="1" x14ac:dyDescent="0.2"/>
    <row r="162" s="104" customFormat="1" ht="21" customHeight="1" x14ac:dyDescent="0.2"/>
    <row r="163" s="104" customFormat="1" ht="21" customHeight="1" x14ac:dyDescent="0.2"/>
    <row r="164" s="104" customFormat="1" ht="21" customHeight="1" x14ac:dyDescent="0.2"/>
    <row r="165" s="104" customFormat="1" ht="21" customHeight="1" x14ac:dyDescent="0.2"/>
    <row r="166" s="104" customFormat="1" ht="21" customHeight="1" x14ac:dyDescent="0.2"/>
    <row r="167" s="104" customFormat="1" ht="21" customHeight="1" x14ac:dyDescent="0.2"/>
    <row r="168" s="104" customFormat="1" ht="21" customHeight="1" x14ac:dyDescent="0.2"/>
    <row r="169" s="104" customFormat="1" ht="21" customHeight="1" x14ac:dyDescent="0.2"/>
    <row r="170" s="104" customFormat="1" ht="21" customHeight="1" x14ac:dyDescent="0.2"/>
    <row r="171" s="104" customFormat="1" ht="21" customHeight="1" x14ac:dyDescent="0.2"/>
    <row r="172" s="104" customFormat="1" ht="21" customHeight="1" x14ac:dyDescent="0.2"/>
    <row r="173" s="104" customFormat="1" ht="21" customHeight="1" x14ac:dyDescent="0.2"/>
    <row r="174" s="104" customFormat="1" ht="21" customHeight="1" x14ac:dyDescent="0.2"/>
    <row r="175" s="104" customFormat="1" ht="21" customHeight="1" x14ac:dyDescent="0.2"/>
    <row r="176" s="104" customFormat="1" ht="21" customHeight="1" x14ac:dyDescent="0.2"/>
    <row r="177" s="104" customFormat="1" ht="21" customHeight="1" x14ac:dyDescent="0.2"/>
    <row r="178" s="104" customFormat="1" ht="21" customHeight="1" x14ac:dyDescent="0.2"/>
    <row r="179" s="104" customFormat="1" ht="21" customHeight="1" x14ac:dyDescent="0.2"/>
    <row r="180" s="104" customFormat="1" ht="21" customHeight="1" x14ac:dyDescent="0.2"/>
    <row r="181" s="104" customFormat="1" ht="21" customHeight="1" x14ac:dyDescent="0.2"/>
    <row r="182" s="104" customFormat="1" ht="21" customHeight="1" x14ac:dyDescent="0.2"/>
    <row r="183" s="104" customFormat="1" ht="21" customHeight="1" x14ac:dyDescent="0.2"/>
    <row r="184" s="104" customFormat="1" ht="21" customHeight="1" x14ac:dyDescent="0.2"/>
    <row r="185" s="104" customFormat="1" ht="21" customHeight="1" x14ac:dyDescent="0.2"/>
    <row r="186" s="104" customFormat="1" ht="21" customHeight="1" x14ac:dyDescent="0.2"/>
    <row r="187" s="104" customFormat="1" ht="21" customHeight="1" x14ac:dyDescent="0.2"/>
    <row r="188" s="104" customFormat="1" ht="21" customHeight="1" x14ac:dyDescent="0.2"/>
    <row r="189" s="104" customFormat="1" ht="21" customHeight="1" x14ac:dyDescent="0.2"/>
    <row r="190" s="104" customFormat="1" ht="21" customHeight="1" x14ac:dyDescent="0.2"/>
    <row r="191" s="104" customFormat="1" ht="21" customHeight="1" x14ac:dyDescent="0.2"/>
    <row r="192" s="104" customFormat="1" ht="21" customHeight="1" x14ac:dyDescent="0.2"/>
    <row r="193" s="104" customFormat="1" ht="21" customHeight="1" x14ac:dyDescent="0.2"/>
    <row r="194" s="104" customFormat="1" ht="21" customHeight="1" x14ac:dyDescent="0.2"/>
    <row r="195" s="104" customFormat="1" ht="21" customHeight="1" x14ac:dyDescent="0.2"/>
    <row r="196" s="104" customFormat="1" ht="21" customHeight="1" x14ac:dyDescent="0.2"/>
    <row r="197" s="104" customFormat="1" ht="21" customHeight="1" x14ac:dyDescent="0.2"/>
    <row r="198" s="104" customFormat="1" ht="21" customHeight="1" x14ac:dyDescent="0.2"/>
    <row r="199" s="104" customFormat="1" ht="21" customHeight="1" x14ac:dyDescent="0.2"/>
    <row r="200" s="104" customFormat="1" ht="21" customHeight="1" x14ac:dyDescent="0.2"/>
    <row r="201" s="104" customFormat="1" ht="21" customHeight="1" x14ac:dyDescent="0.2"/>
    <row r="202" s="104" customFormat="1" ht="21" customHeight="1" x14ac:dyDescent="0.2"/>
    <row r="203" s="104" customFormat="1" ht="21" customHeight="1" x14ac:dyDescent="0.2"/>
    <row r="204" s="104" customFormat="1" ht="21" customHeight="1" x14ac:dyDescent="0.2"/>
    <row r="205" s="104" customFormat="1" ht="21" customHeight="1" x14ac:dyDescent="0.2"/>
    <row r="206" s="104" customFormat="1" ht="21" customHeight="1" x14ac:dyDescent="0.2"/>
    <row r="207" s="104" customFormat="1" ht="21" customHeight="1" x14ac:dyDescent="0.2"/>
    <row r="208" s="104" customFormat="1" ht="21" customHeight="1" x14ac:dyDescent="0.2"/>
    <row r="209" s="104" customFormat="1" ht="21" customHeight="1" x14ac:dyDescent="0.2"/>
    <row r="210" s="104" customFormat="1" ht="21" customHeight="1" x14ac:dyDescent="0.2"/>
    <row r="211" s="104" customFormat="1" ht="21" customHeight="1" x14ac:dyDescent="0.2"/>
    <row r="212" s="104" customFormat="1" ht="21" customHeight="1" x14ac:dyDescent="0.2"/>
    <row r="213" s="104" customFormat="1" ht="21" customHeight="1" x14ac:dyDescent="0.2"/>
    <row r="214" s="104" customFormat="1" ht="21" customHeight="1" x14ac:dyDescent="0.2"/>
    <row r="215" s="104" customFormat="1" ht="21" customHeight="1" x14ac:dyDescent="0.2"/>
    <row r="216" s="104" customFormat="1" ht="21" customHeight="1" x14ac:dyDescent="0.2"/>
    <row r="217" s="104" customFormat="1" ht="21" customHeight="1" x14ac:dyDescent="0.2"/>
    <row r="218" s="104" customFormat="1" ht="21" customHeight="1" x14ac:dyDescent="0.2"/>
    <row r="219" s="104" customFormat="1" ht="21" customHeight="1" x14ac:dyDescent="0.2"/>
    <row r="220" s="104" customFormat="1" ht="21" customHeight="1" x14ac:dyDescent="0.2"/>
    <row r="221" s="104" customFormat="1" ht="21" customHeight="1" x14ac:dyDescent="0.2"/>
    <row r="222" s="104" customFormat="1" ht="21" customHeight="1" x14ac:dyDescent="0.2"/>
    <row r="223" s="104" customFormat="1" ht="21" customHeight="1" x14ac:dyDescent="0.2"/>
    <row r="224" s="104" customFormat="1" ht="21" customHeight="1" x14ac:dyDescent="0.2"/>
    <row r="225" s="104" customFormat="1" ht="21" customHeight="1" x14ac:dyDescent="0.2"/>
    <row r="226" s="104" customFormat="1" ht="21" customHeight="1" x14ac:dyDescent="0.2"/>
    <row r="227" s="104" customFormat="1" ht="21" customHeight="1" x14ac:dyDescent="0.2"/>
    <row r="228" s="104" customFormat="1" ht="21" customHeight="1" x14ac:dyDescent="0.2"/>
    <row r="229" s="104" customFormat="1" ht="21" customHeight="1" x14ac:dyDescent="0.2"/>
    <row r="230" s="104" customFormat="1" ht="21" customHeight="1" x14ac:dyDescent="0.2"/>
    <row r="231" s="104" customFormat="1" ht="21" customHeight="1" x14ac:dyDescent="0.2"/>
    <row r="232" s="104" customFormat="1" ht="21" customHeight="1" x14ac:dyDescent="0.2"/>
    <row r="233" s="104" customFormat="1" ht="21" customHeight="1" x14ac:dyDescent="0.2"/>
    <row r="234" s="104" customFormat="1" ht="21" customHeight="1" x14ac:dyDescent="0.2"/>
    <row r="235" s="104" customFormat="1" ht="21" customHeight="1" x14ac:dyDescent="0.2"/>
    <row r="236" s="104" customFormat="1" ht="21" customHeight="1" x14ac:dyDescent="0.2"/>
    <row r="237" s="104" customFormat="1" ht="21" customHeight="1" x14ac:dyDescent="0.2"/>
    <row r="238" s="104" customFormat="1" ht="21" customHeight="1" x14ac:dyDescent="0.2"/>
    <row r="239" s="104" customFormat="1" ht="21" customHeight="1" x14ac:dyDescent="0.2"/>
    <row r="240" s="104" customFormat="1" ht="21" customHeight="1" x14ac:dyDescent="0.2"/>
    <row r="241" spans="8:10" s="104" customFormat="1" ht="21" customHeight="1" x14ac:dyDescent="0.2"/>
    <row r="242" spans="8:10" s="104" customFormat="1" ht="21" customHeight="1" x14ac:dyDescent="0.2"/>
    <row r="243" spans="8:10" s="104" customFormat="1" ht="21" customHeight="1" x14ac:dyDescent="0.2"/>
    <row r="244" spans="8:10" s="104" customFormat="1" ht="21" customHeight="1" x14ac:dyDescent="0.2"/>
    <row r="245" spans="8:10" s="104" customFormat="1" ht="21" customHeight="1" x14ac:dyDescent="0.2"/>
    <row r="246" spans="8:10" s="104" customFormat="1" ht="21" customHeight="1" x14ac:dyDescent="0.2"/>
    <row r="247" spans="8:10" s="104" customFormat="1" ht="21" customHeight="1" x14ac:dyDescent="0.2"/>
    <row r="248" spans="8:10" s="104" customFormat="1" ht="21" customHeight="1" x14ac:dyDescent="0.2"/>
    <row r="249" spans="8:10" s="104" customFormat="1" ht="21" customHeight="1" x14ac:dyDescent="0.2"/>
    <row r="250" spans="8:10" s="104" customFormat="1" ht="21" customHeight="1" x14ac:dyDescent="0.2"/>
    <row r="251" spans="8:10" ht="21" customHeight="1" x14ac:dyDescent="0.2">
      <c r="H251" s="100"/>
      <c r="I251" s="100"/>
      <c r="J251" s="100"/>
    </row>
    <row r="252" spans="8:10" ht="21" customHeight="1" x14ac:dyDescent="0.2">
      <c r="H252" s="100"/>
      <c r="I252" s="100"/>
      <c r="J252" s="100"/>
    </row>
    <row r="253" spans="8:10" ht="21" customHeight="1" x14ac:dyDescent="0.2">
      <c r="H253" s="100"/>
      <c r="I253" s="100"/>
      <c r="J253" s="100"/>
    </row>
    <row r="254" spans="8:10" ht="21" customHeight="1" x14ac:dyDescent="0.2">
      <c r="H254" s="100"/>
      <c r="I254" s="100"/>
      <c r="J254" s="100"/>
    </row>
    <row r="255" spans="8:10" ht="21" customHeight="1" x14ac:dyDescent="0.2">
      <c r="H255" s="100"/>
      <c r="I255" s="100"/>
      <c r="J255" s="100"/>
    </row>
    <row r="256" spans="8:10" ht="21" customHeight="1" x14ac:dyDescent="0.2">
      <c r="H256" s="100"/>
      <c r="I256" s="100"/>
      <c r="J256" s="100"/>
    </row>
    <row r="257" spans="8:10" ht="21" customHeight="1" x14ac:dyDescent="0.2">
      <c r="H257" s="100"/>
      <c r="I257" s="100"/>
      <c r="J257" s="100"/>
    </row>
    <row r="258" spans="8:10" ht="21" customHeight="1" x14ac:dyDescent="0.2">
      <c r="H258" s="100"/>
      <c r="I258" s="100"/>
      <c r="J258" s="100"/>
    </row>
    <row r="259" spans="8:10" ht="21" customHeight="1" x14ac:dyDescent="0.2">
      <c r="H259" s="100"/>
      <c r="I259" s="100"/>
      <c r="J259" s="100"/>
    </row>
    <row r="260" spans="8:10" ht="21" customHeight="1" x14ac:dyDescent="0.2">
      <c r="H260" s="100"/>
      <c r="I260" s="100"/>
      <c r="J260" s="100"/>
    </row>
    <row r="261" spans="8:10" ht="21" customHeight="1" x14ac:dyDescent="0.2">
      <c r="H261" s="100"/>
      <c r="I261" s="100"/>
      <c r="J261" s="100"/>
    </row>
    <row r="262" spans="8:10" ht="21" customHeight="1" x14ac:dyDescent="0.2">
      <c r="H262" s="100"/>
      <c r="I262" s="100"/>
      <c r="J262" s="100"/>
    </row>
    <row r="263" spans="8:10" ht="21" customHeight="1" x14ac:dyDescent="0.2">
      <c r="H263" s="100"/>
      <c r="I263" s="100"/>
      <c r="J263" s="100"/>
    </row>
    <row r="264" spans="8:10" ht="21" customHeight="1" x14ac:dyDescent="0.2">
      <c r="H264" s="100"/>
      <c r="I264" s="100"/>
      <c r="J264" s="100"/>
    </row>
    <row r="265" spans="8:10" ht="21" customHeight="1" x14ac:dyDescent="0.2">
      <c r="H265" s="100"/>
      <c r="I265" s="100"/>
      <c r="J265" s="100"/>
    </row>
    <row r="266" spans="8:10" ht="21" customHeight="1" x14ac:dyDescent="0.2">
      <c r="H266" s="100"/>
      <c r="I266" s="100"/>
      <c r="J266" s="100"/>
    </row>
    <row r="267" spans="8:10" ht="21" customHeight="1" x14ac:dyDescent="0.2">
      <c r="H267" s="100"/>
      <c r="I267" s="100"/>
      <c r="J267" s="100"/>
    </row>
    <row r="268" spans="8:10" ht="21" customHeight="1" x14ac:dyDescent="0.2">
      <c r="H268" s="100"/>
      <c r="I268" s="100"/>
      <c r="J268" s="100"/>
    </row>
    <row r="269" spans="8:10" ht="21" customHeight="1" x14ac:dyDescent="0.2">
      <c r="H269" s="100"/>
      <c r="I269" s="100"/>
      <c r="J269" s="100"/>
    </row>
    <row r="270" spans="8:10" ht="21" customHeight="1" x14ac:dyDescent="0.2">
      <c r="H270" s="100"/>
      <c r="I270" s="100"/>
      <c r="J270" s="100"/>
    </row>
    <row r="271" spans="8:10" ht="21" customHeight="1" x14ac:dyDescent="0.2">
      <c r="H271" s="100"/>
      <c r="I271" s="100"/>
      <c r="J271" s="100"/>
    </row>
    <row r="272" spans="8:10" ht="21" customHeight="1" x14ac:dyDescent="0.2">
      <c r="H272" s="100"/>
      <c r="I272" s="100"/>
      <c r="J272" s="100"/>
    </row>
    <row r="273" spans="8:10" ht="21" customHeight="1" x14ac:dyDescent="0.2">
      <c r="H273" s="100"/>
      <c r="I273" s="100"/>
      <c r="J273" s="100"/>
    </row>
    <row r="274" spans="8:10" ht="21" customHeight="1" x14ac:dyDescent="0.2">
      <c r="H274" s="100"/>
      <c r="I274" s="100"/>
      <c r="J274" s="100"/>
    </row>
    <row r="275" spans="8:10" ht="21" customHeight="1" x14ac:dyDescent="0.2">
      <c r="H275" s="100"/>
      <c r="I275" s="100"/>
      <c r="J275" s="100"/>
    </row>
    <row r="276" spans="8:10" ht="21" customHeight="1" x14ac:dyDescent="0.2">
      <c r="H276" s="100"/>
      <c r="I276" s="100"/>
      <c r="J276" s="100"/>
    </row>
    <row r="277" spans="8:10" ht="21" customHeight="1" x14ac:dyDescent="0.2">
      <c r="H277" s="100"/>
      <c r="I277" s="100"/>
      <c r="J277" s="100"/>
    </row>
    <row r="278" spans="8:10" ht="21" customHeight="1" x14ac:dyDescent="0.2">
      <c r="H278" s="100"/>
      <c r="I278" s="100"/>
      <c r="J278" s="100"/>
    </row>
    <row r="279" spans="8:10" ht="21" customHeight="1" x14ac:dyDescent="0.2">
      <c r="H279" s="100"/>
      <c r="I279" s="100"/>
      <c r="J279" s="100"/>
    </row>
    <row r="280" spans="8:10" ht="21" customHeight="1" x14ac:dyDescent="0.2">
      <c r="H280" s="100"/>
      <c r="I280" s="100"/>
      <c r="J280" s="100"/>
    </row>
    <row r="281" spans="8:10" ht="21" customHeight="1" x14ac:dyDescent="0.2">
      <c r="H281" s="100"/>
      <c r="I281" s="100"/>
      <c r="J281" s="100"/>
    </row>
    <row r="282" spans="8:10" ht="21" customHeight="1" x14ac:dyDescent="0.2">
      <c r="H282" s="100"/>
      <c r="I282" s="100"/>
      <c r="J282" s="100"/>
    </row>
    <row r="283" spans="8:10" ht="21" customHeight="1" x14ac:dyDescent="0.2">
      <c r="H283" s="100"/>
      <c r="I283" s="100"/>
      <c r="J283" s="100"/>
    </row>
    <row r="284" spans="8:10" ht="21" customHeight="1" x14ac:dyDescent="0.2">
      <c r="H284" s="100"/>
      <c r="I284" s="100"/>
      <c r="J284" s="100"/>
    </row>
    <row r="285" spans="8:10" ht="21" customHeight="1" x14ac:dyDescent="0.2">
      <c r="H285" s="100"/>
      <c r="I285" s="100"/>
      <c r="J285" s="100"/>
    </row>
    <row r="286" spans="8:10" ht="21" customHeight="1" x14ac:dyDescent="0.2">
      <c r="H286" s="100"/>
      <c r="I286" s="100"/>
      <c r="J286" s="100"/>
    </row>
    <row r="287" spans="8:10" ht="21" customHeight="1" x14ac:dyDescent="0.2">
      <c r="H287" s="100"/>
      <c r="I287" s="100"/>
      <c r="J287" s="100"/>
    </row>
    <row r="288" spans="8:10" ht="21" customHeight="1" x14ac:dyDescent="0.2">
      <c r="H288" s="100"/>
      <c r="I288" s="100"/>
      <c r="J288" s="100"/>
    </row>
    <row r="289" spans="8:10" ht="21" customHeight="1" x14ac:dyDescent="0.2">
      <c r="H289" s="100"/>
      <c r="I289" s="100"/>
      <c r="J289" s="100"/>
    </row>
    <row r="290" spans="8:10" ht="21" customHeight="1" x14ac:dyDescent="0.2">
      <c r="H290" s="100"/>
      <c r="I290" s="100"/>
      <c r="J290" s="100"/>
    </row>
    <row r="291" spans="8:10" ht="21" customHeight="1" x14ac:dyDescent="0.2">
      <c r="H291" s="100"/>
      <c r="I291" s="100"/>
      <c r="J291" s="100"/>
    </row>
    <row r="292" spans="8:10" ht="21" customHeight="1" x14ac:dyDescent="0.2">
      <c r="H292" s="100"/>
      <c r="I292" s="100"/>
      <c r="J292" s="100"/>
    </row>
    <row r="293" spans="8:10" ht="21" customHeight="1" x14ac:dyDescent="0.2">
      <c r="H293" s="100"/>
      <c r="I293" s="100"/>
      <c r="J293" s="100"/>
    </row>
    <row r="294" spans="8:10" ht="21" customHeight="1" x14ac:dyDescent="0.2">
      <c r="H294" s="100"/>
      <c r="I294" s="100"/>
      <c r="J294" s="100"/>
    </row>
    <row r="295" spans="8:10" ht="21" customHeight="1" x14ac:dyDescent="0.2">
      <c r="H295" s="100"/>
      <c r="I295" s="100"/>
      <c r="J295" s="100"/>
    </row>
    <row r="296" spans="8:10" ht="21" customHeight="1" x14ac:dyDescent="0.2">
      <c r="H296" s="100"/>
      <c r="I296" s="100"/>
      <c r="J296" s="100"/>
    </row>
    <row r="297" spans="8:10" ht="21" customHeight="1" x14ac:dyDescent="0.2">
      <c r="H297" s="100"/>
      <c r="I297" s="100"/>
      <c r="J297" s="100"/>
    </row>
    <row r="298" spans="8:10" ht="21" customHeight="1" x14ac:dyDescent="0.2">
      <c r="H298" s="100"/>
      <c r="I298" s="100"/>
      <c r="J298" s="100"/>
    </row>
    <row r="299" spans="8:10" ht="21" customHeight="1" x14ac:dyDescent="0.2">
      <c r="H299" s="100"/>
      <c r="I299" s="100"/>
      <c r="J299" s="100"/>
    </row>
    <row r="300" spans="8:10" ht="21" customHeight="1" x14ac:dyDescent="0.2">
      <c r="H300" s="100"/>
      <c r="I300" s="100"/>
      <c r="J300" s="100"/>
    </row>
    <row r="301" spans="8:10" ht="21" customHeight="1" x14ac:dyDescent="0.2">
      <c r="H301" s="100"/>
      <c r="I301" s="100"/>
      <c r="J301" s="100"/>
    </row>
    <row r="302" spans="8:10" ht="21" customHeight="1" x14ac:dyDescent="0.2">
      <c r="H302" s="100"/>
      <c r="I302" s="100"/>
      <c r="J302" s="100"/>
    </row>
    <row r="303" spans="8:10" ht="21" customHeight="1" x14ac:dyDescent="0.2">
      <c r="H303" s="100"/>
      <c r="I303" s="100"/>
      <c r="J303" s="100"/>
    </row>
    <row r="304" spans="8:10" ht="21" customHeight="1" x14ac:dyDescent="0.2">
      <c r="H304" s="100"/>
      <c r="I304" s="100"/>
      <c r="J304" s="100"/>
    </row>
    <row r="305" spans="8:10" ht="21" customHeight="1" x14ac:dyDescent="0.2">
      <c r="H305" s="100"/>
      <c r="I305" s="100"/>
      <c r="J305" s="100"/>
    </row>
    <row r="306" spans="8:10" ht="21" customHeight="1" x14ac:dyDescent="0.2">
      <c r="H306" s="100"/>
      <c r="I306" s="100"/>
      <c r="J306" s="100"/>
    </row>
    <row r="307" spans="8:10" ht="21" customHeight="1" x14ac:dyDescent="0.2">
      <c r="H307" s="100"/>
      <c r="I307" s="100"/>
      <c r="J307" s="100"/>
    </row>
    <row r="308" spans="8:10" ht="21" customHeight="1" x14ac:dyDescent="0.2">
      <c r="H308" s="100"/>
      <c r="I308" s="100"/>
      <c r="J308" s="100"/>
    </row>
    <row r="309" spans="8:10" ht="21" customHeight="1" x14ac:dyDescent="0.2">
      <c r="H309" s="100"/>
      <c r="I309" s="100"/>
      <c r="J309" s="100"/>
    </row>
    <row r="310" spans="8:10" ht="21" customHeight="1" x14ac:dyDescent="0.2"/>
    <row r="311" spans="8:10" ht="21" customHeight="1" x14ac:dyDescent="0.2"/>
    <row r="312" spans="8:10" ht="21" customHeight="1" x14ac:dyDescent="0.2"/>
    <row r="313" spans="8:10" ht="21" customHeight="1" x14ac:dyDescent="0.2"/>
    <row r="314" spans="8:10" ht="21" customHeight="1" x14ac:dyDescent="0.2"/>
    <row r="315" spans="8:10" ht="21" customHeight="1" x14ac:dyDescent="0.2"/>
  </sheetData>
  <sheetProtection selectLockedCells="1" selectUnlockedCells="1"/>
  <mergeCells count="9">
    <mergeCell ref="C24:F24"/>
    <mergeCell ref="H25:J25"/>
    <mergeCell ref="H28:J28"/>
    <mergeCell ref="H31:J31"/>
    <mergeCell ref="A5:K5"/>
    <mergeCell ref="H13:J13"/>
    <mergeCell ref="H16:J16"/>
    <mergeCell ref="H19:J19"/>
    <mergeCell ref="C11:F11"/>
  </mergeCells>
  <printOptions horizontalCentered="1" verticalCentered="1"/>
  <pageMargins left="0.39370078740157483" right="0.39370078740157483" top="0.74803149606299213" bottom="0.39370078740157483" header="0.74803149606299213" footer="0.23622047244094491"/>
  <pageSetup paperSize="9" scale="48" firstPageNumber="0" orientation="portrait" r:id="rId1"/>
  <headerFooter alignWithMargins="0">
    <oddHeader>&amp;L&amp;"Times New Roman,Negreta"&amp;14DGRH A1-1</oddHeader>
    <oddFooter>&amp;Cpage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0"/>
  <sheetViews>
    <sheetView topLeftCell="A5" workbookViewId="0">
      <selection activeCell="M14" sqref="M14"/>
    </sheetView>
  </sheetViews>
  <sheetFormatPr baseColWidth="10" defaultRowHeight="12.75" x14ac:dyDescent="0.2"/>
  <sheetData>
    <row r="1" spans="1:7" x14ac:dyDescent="0.2">
      <c r="A1" s="107"/>
      <c r="B1" s="107" t="s">
        <v>7</v>
      </c>
      <c r="C1" s="107"/>
      <c r="D1" s="107"/>
      <c r="E1" s="107"/>
      <c r="F1" s="107" t="s">
        <v>6</v>
      </c>
      <c r="G1" s="107"/>
    </row>
    <row r="2" spans="1:7" x14ac:dyDescent="0.2">
      <c r="A2" s="100" t="s">
        <v>108</v>
      </c>
      <c r="B2" s="100" t="s">
        <v>31</v>
      </c>
      <c r="C2" s="100" t="s">
        <v>30</v>
      </c>
      <c r="D2" s="100"/>
      <c r="E2" s="100" t="s">
        <v>108</v>
      </c>
      <c r="F2" s="100" t="s">
        <v>31</v>
      </c>
      <c r="G2" s="100" t="s">
        <v>30</v>
      </c>
    </row>
    <row r="3" spans="1:7" x14ac:dyDescent="0.2">
      <c r="A3">
        <v>19</v>
      </c>
      <c r="D3" s="100"/>
      <c r="E3" s="100">
        <v>19</v>
      </c>
      <c r="F3" s="100"/>
      <c r="G3" s="100">
        <v>1</v>
      </c>
    </row>
    <row r="4" spans="1:7" x14ac:dyDescent="0.2">
      <c r="A4">
        <v>20</v>
      </c>
      <c r="D4" s="100"/>
      <c r="E4">
        <v>20</v>
      </c>
    </row>
    <row r="5" spans="1:7" x14ac:dyDescent="0.2">
      <c r="A5">
        <v>21</v>
      </c>
      <c r="D5" s="100"/>
      <c r="E5">
        <v>21</v>
      </c>
    </row>
    <row r="6" spans="1:7" x14ac:dyDescent="0.2">
      <c r="A6">
        <v>22</v>
      </c>
      <c r="D6" s="100"/>
      <c r="E6">
        <v>22</v>
      </c>
    </row>
    <row r="7" spans="1:7" x14ac:dyDescent="0.2">
      <c r="A7">
        <v>23</v>
      </c>
      <c r="D7" s="100"/>
      <c r="E7">
        <v>23</v>
      </c>
    </row>
    <row r="8" spans="1:7" x14ac:dyDescent="0.2">
      <c r="A8">
        <v>24</v>
      </c>
      <c r="E8" s="100">
        <v>24</v>
      </c>
      <c r="F8" s="100">
        <v>-2</v>
      </c>
      <c r="G8" s="100"/>
    </row>
    <row r="9" spans="1:7" x14ac:dyDescent="0.2">
      <c r="A9">
        <v>25</v>
      </c>
      <c r="E9" s="100">
        <v>25</v>
      </c>
      <c r="F9" s="100">
        <v>-6</v>
      </c>
      <c r="G9" s="100">
        <v>4</v>
      </c>
    </row>
    <row r="10" spans="1:7" x14ac:dyDescent="0.2">
      <c r="A10">
        <v>26</v>
      </c>
      <c r="E10" s="100">
        <v>26</v>
      </c>
      <c r="F10" s="100">
        <v>-79</v>
      </c>
      <c r="G10" s="100">
        <v>57</v>
      </c>
    </row>
    <row r="11" spans="1:7" x14ac:dyDescent="0.2">
      <c r="A11">
        <v>27</v>
      </c>
      <c r="E11" s="100">
        <v>27</v>
      </c>
      <c r="F11" s="100">
        <v>-241</v>
      </c>
      <c r="G11" s="100">
        <v>149</v>
      </c>
    </row>
    <row r="12" spans="1:7" x14ac:dyDescent="0.2">
      <c r="A12" s="100">
        <v>28</v>
      </c>
      <c r="B12" s="100">
        <v>-1</v>
      </c>
      <c r="C12" s="100"/>
      <c r="D12" s="100"/>
      <c r="E12" s="100">
        <v>28</v>
      </c>
      <c r="F12" s="100">
        <v>-331</v>
      </c>
      <c r="G12" s="100">
        <v>255</v>
      </c>
    </row>
    <row r="13" spans="1:7" x14ac:dyDescent="0.2">
      <c r="A13" s="100">
        <v>29</v>
      </c>
      <c r="B13" s="100">
        <v>-1</v>
      </c>
      <c r="C13" s="100"/>
      <c r="D13" s="100"/>
      <c r="E13" s="100">
        <v>29</v>
      </c>
      <c r="F13" s="100">
        <v>-376</v>
      </c>
      <c r="G13" s="100">
        <v>276</v>
      </c>
    </row>
    <row r="14" spans="1:7" x14ac:dyDescent="0.2">
      <c r="A14">
        <v>30</v>
      </c>
      <c r="D14" s="100"/>
      <c r="E14" s="100">
        <v>30</v>
      </c>
      <c r="F14" s="100">
        <v>-319</v>
      </c>
      <c r="G14" s="100">
        <v>271</v>
      </c>
    </row>
    <row r="15" spans="1:7" x14ac:dyDescent="0.2">
      <c r="A15" s="100">
        <v>31</v>
      </c>
      <c r="B15" s="100">
        <v>-5</v>
      </c>
      <c r="C15" s="100"/>
      <c r="D15" s="100"/>
      <c r="E15" s="100">
        <v>31</v>
      </c>
      <c r="F15" s="100">
        <v>-316</v>
      </c>
      <c r="G15" s="100">
        <v>299</v>
      </c>
    </row>
    <row r="16" spans="1:7" x14ac:dyDescent="0.2">
      <c r="A16" s="100">
        <v>32</v>
      </c>
      <c r="B16" s="100">
        <v>-9</v>
      </c>
      <c r="C16" s="100">
        <v>1</v>
      </c>
      <c r="D16" s="100"/>
      <c r="E16" s="100">
        <v>32</v>
      </c>
      <c r="F16" s="100">
        <v>-262</v>
      </c>
      <c r="G16" s="100">
        <v>236</v>
      </c>
    </row>
    <row r="17" spans="1:7" x14ac:dyDescent="0.2">
      <c r="A17" s="100">
        <v>33</v>
      </c>
      <c r="B17" s="100">
        <v>-11</v>
      </c>
      <c r="C17" s="100">
        <v>3</v>
      </c>
      <c r="D17" s="100"/>
      <c r="E17" s="100">
        <v>33</v>
      </c>
      <c r="F17" s="100">
        <v>-241</v>
      </c>
      <c r="G17" s="100">
        <v>202</v>
      </c>
    </row>
    <row r="18" spans="1:7" x14ac:dyDescent="0.2">
      <c r="A18" s="100">
        <v>34</v>
      </c>
      <c r="B18" s="100">
        <v>-21</v>
      </c>
      <c r="C18" s="100">
        <v>8</v>
      </c>
      <c r="D18" s="100"/>
      <c r="E18" s="100">
        <v>34</v>
      </c>
      <c r="F18" s="100">
        <v>-239</v>
      </c>
      <c r="G18" s="100">
        <v>197</v>
      </c>
    </row>
    <row r="19" spans="1:7" x14ac:dyDescent="0.2">
      <c r="A19" s="100">
        <v>35</v>
      </c>
      <c r="B19" s="100">
        <v>-44</v>
      </c>
      <c r="C19" s="100">
        <v>5</v>
      </c>
      <c r="D19" s="100"/>
      <c r="E19" s="100">
        <v>35</v>
      </c>
      <c r="F19" s="100">
        <v>-161</v>
      </c>
      <c r="G19" s="100">
        <v>154</v>
      </c>
    </row>
    <row r="20" spans="1:7" x14ac:dyDescent="0.2">
      <c r="A20" s="100">
        <v>36</v>
      </c>
      <c r="B20" s="100">
        <v>-53</v>
      </c>
      <c r="C20" s="100">
        <v>14</v>
      </c>
      <c r="D20" s="100"/>
      <c r="E20" s="100">
        <v>36</v>
      </c>
      <c r="F20" s="100">
        <v>-149</v>
      </c>
      <c r="G20" s="100">
        <v>135</v>
      </c>
    </row>
    <row r="21" spans="1:7" x14ac:dyDescent="0.2">
      <c r="A21" s="100">
        <v>37</v>
      </c>
      <c r="B21" s="100">
        <v>-52</v>
      </c>
      <c r="C21" s="100">
        <v>22</v>
      </c>
      <c r="D21" s="100"/>
      <c r="E21" s="100">
        <v>37</v>
      </c>
      <c r="F21" s="100">
        <v>-135</v>
      </c>
      <c r="G21" s="100">
        <v>132</v>
      </c>
    </row>
    <row r="22" spans="1:7" x14ac:dyDescent="0.2">
      <c r="A22" s="100">
        <v>38</v>
      </c>
      <c r="B22" s="100">
        <v>-80</v>
      </c>
      <c r="C22" s="100">
        <v>23</v>
      </c>
      <c r="D22" s="100"/>
      <c r="E22" s="100">
        <v>38</v>
      </c>
      <c r="F22" s="100">
        <v>-100</v>
      </c>
      <c r="G22" s="100">
        <v>89</v>
      </c>
    </row>
    <row r="23" spans="1:7" x14ac:dyDescent="0.2">
      <c r="A23" s="100">
        <v>39</v>
      </c>
      <c r="B23" s="100">
        <v>-75</v>
      </c>
      <c r="C23" s="100">
        <v>28</v>
      </c>
      <c r="D23" s="100"/>
      <c r="E23" s="100">
        <v>39</v>
      </c>
      <c r="F23" s="100">
        <v>-75</v>
      </c>
      <c r="G23" s="100">
        <v>65</v>
      </c>
    </row>
    <row r="24" spans="1:7" x14ac:dyDescent="0.2">
      <c r="A24" s="100">
        <v>40</v>
      </c>
      <c r="B24" s="100">
        <v>-74</v>
      </c>
      <c r="C24" s="100">
        <v>36</v>
      </c>
      <c r="D24" s="100"/>
      <c r="E24" s="100">
        <v>40</v>
      </c>
      <c r="F24" s="100">
        <v>-67</v>
      </c>
      <c r="G24" s="100">
        <v>76</v>
      </c>
    </row>
    <row r="25" spans="1:7" x14ac:dyDescent="0.2">
      <c r="A25" s="100">
        <v>41</v>
      </c>
      <c r="B25" s="100">
        <v>-73</v>
      </c>
      <c r="C25" s="100">
        <v>29</v>
      </c>
      <c r="D25" s="100"/>
      <c r="E25" s="100">
        <v>41</v>
      </c>
      <c r="F25" s="100">
        <v>-52</v>
      </c>
      <c r="G25" s="100">
        <v>60</v>
      </c>
    </row>
    <row r="26" spans="1:7" x14ac:dyDescent="0.2">
      <c r="A26" s="100">
        <v>42</v>
      </c>
      <c r="B26" s="100">
        <v>-70</v>
      </c>
      <c r="C26" s="100">
        <v>38</v>
      </c>
      <c r="D26" s="100"/>
      <c r="E26" s="100">
        <v>42</v>
      </c>
      <c r="F26" s="100">
        <v>-48</v>
      </c>
      <c r="G26" s="100">
        <v>40</v>
      </c>
    </row>
    <row r="27" spans="1:7" x14ac:dyDescent="0.2">
      <c r="A27" s="100">
        <v>43</v>
      </c>
      <c r="B27" s="100">
        <v>-61</v>
      </c>
      <c r="C27" s="100">
        <v>43</v>
      </c>
      <c r="D27" s="100"/>
      <c r="E27" s="100">
        <v>43</v>
      </c>
      <c r="F27" s="100">
        <v>-52</v>
      </c>
      <c r="G27" s="100">
        <v>46</v>
      </c>
    </row>
    <row r="28" spans="1:7" x14ac:dyDescent="0.2">
      <c r="A28" s="100">
        <v>44</v>
      </c>
      <c r="B28" s="100">
        <v>-72</v>
      </c>
      <c r="C28" s="100">
        <v>48</v>
      </c>
      <c r="D28" s="100"/>
      <c r="E28" s="100">
        <v>44</v>
      </c>
      <c r="F28" s="100">
        <v>-47</v>
      </c>
      <c r="G28" s="100">
        <v>25</v>
      </c>
    </row>
    <row r="29" spans="1:7" x14ac:dyDescent="0.2">
      <c r="A29" s="100">
        <v>45</v>
      </c>
      <c r="B29" s="100">
        <v>-48</v>
      </c>
      <c r="C29" s="100">
        <v>28</v>
      </c>
      <c r="D29" s="100"/>
      <c r="E29" s="100">
        <v>45</v>
      </c>
      <c r="F29" s="100">
        <v>-32</v>
      </c>
      <c r="G29" s="100">
        <v>24</v>
      </c>
    </row>
    <row r="30" spans="1:7" x14ac:dyDescent="0.2">
      <c r="A30" s="100">
        <v>46</v>
      </c>
      <c r="B30" s="100">
        <v>-59</v>
      </c>
      <c r="C30" s="100">
        <v>36</v>
      </c>
      <c r="D30" s="100"/>
      <c r="E30" s="100">
        <v>46</v>
      </c>
      <c r="F30" s="100">
        <v>-34</v>
      </c>
      <c r="G30" s="100">
        <v>20</v>
      </c>
    </row>
    <row r="31" spans="1:7" x14ac:dyDescent="0.2">
      <c r="A31" s="100">
        <v>47</v>
      </c>
      <c r="B31" s="100">
        <v>-49</v>
      </c>
      <c r="C31" s="100">
        <v>25</v>
      </c>
      <c r="D31" s="100"/>
      <c r="E31" s="100">
        <v>47</v>
      </c>
      <c r="F31" s="100">
        <v>-26</v>
      </c>
      <c r="G31" s="100">
        <v>28</v>
      </c>
    </row>
    <row r="32" spans="1:7" x14ac:dyDescent="0.2">
      <c r="A32" s="100">
        <v>48</v>
      </c>
      <c r="B32" s="100">
        <v>-47</v>
      </c>
      <c r="C32" s="100">
        <v>30</v>
      </c>
      <c r="D32" s="100"/>
      <c r="E32" s="100">
        <v>48</v>
      </c>
      <c r="F32" s="100">
        <v>-18</v>
      </c>
      <c r="G32" s="100">
        <v>18</v>
      </c>
    </row>
    <row r="33" spans="1:7" x14ac:dyDescent="0.2">
      <c r="A33" s="100">
        <v>49</v>
      </c>
      <c r="B33" s="100">
        <v>-37</v>
      </c>
      <c r="C33" s="100">
        <v>34</v>
      </c>
      <c r="D33" s="100"/>
      <c r="E33" s="100">
        <v>49</v>
      </c>
      <c r="F33" s="100">
        <v>-11</v>
      </c>
      <c r="G33" s="100">
        <v>18</v>
      </c>
    </row>
    <row r="34" spans="1:7" x14ac:dyDescent="0.2">
      <c r="A34" s="100">
        <v>50</v>
      </c>
      <c r="B34" s="100">
        <v>-23</v>
      </c>
      <c r="C34" s="100">
        <v>28</v>
      </c>
      <c r="D34" s="100"/>
      <c r="E34" s="100">
        <v>50</v>
      </c>
      <c r="F34" s="100">
        <v>-19</v>
      </c>
      <c r="G34" s="100">
        <v>15</v>
      </c>
    </row>
    <row r="35" spans="1:7" x14ac:dyDescent="0.2">
      <c r="A35" s="100">
        <v>51</v>
      </c>
      <c r="B35" s="100">
        <v>-35</v>
      </c>
      <c r="C35" s="100">
        <v>22</v>
      </c>
      <c r="D35" s="100"/>
      <c r="E35" s="100">
        <v>51</v>
      </c>
      <c r="F35" s="100">
        <v>-15</v>
      </c>
      <c r="G35" s="100">
        <v>20</v>
      </c>
    </row>
    <row r="36" spans="1:7" x14ac:dyDescent="0.2">
      <c r="A36" s="100">
        <v>52</v>
      </c>
      <c r="B36" s="100">
        <v>-25</v>
      </c>
      <c r="C36" s="100">
        <v>19</v>
      </c>
      <c r="D36" s="100"/>
      <c r="E36" s="100">
        <v>52</v>
      </c>
      <c r="F36" s="100">
        <v>-12</v>
      </c>
      <c r="G36" s="100">
        <v>9</v>
      </c>
    </row>
    <row r="37" spans="1:7" x14ac:dyDescent="0.2">
      <c r="A37" s="100">
        <v>53</v>
      </c>
      <c r="B37" s="100">
        <v>-21</v>
      </c>
      <c r="C37" s="100">
        <v>20</v>
      </c>
      <c r="D37" s="100"/>
      <c r="E37" s="100">
        <v>53</v>
      </c>
      <c r="F37" s="100">
        <v>-10</v>
      </c>
      <c r="G37" s="100">
        <v>9</v>
      </c>
    </row>
    <row r="38" spans="1:7" x14ac:dyDescent="0.2">
      <c r="A38" s="100">
        <v>54</v>
      </c>
      <c r="B38" s="100">
        <v>-22</v>
      </c>
      <c r="C38" s="100">
        <v>18</v>
      </c>
      <c r="D38" s="100"/>
      <c r="E38" s="100">
        <v>54</v>
      </c>
      <c r="F38" s="100">
        <v>-9</v>
      </c>
      <c r="G38" s="100">
        <v>15</v>
      </c>
    </row>
    <row r="39" spans="1:7" x14ac:dyDescent="0.2">
      <c r="A39" s="100">
        <v>55</v>
      </c>
      <c r="B39" s="100">
        <v>-20</v>
      </c>
      <c r="C39" s="100">
        <v>14</v>
      </c>
      <c r="D39" s="100"/>
      <c r="E39" s="100">
        <v>55</v>
      </c>
      <c r="F39" s="100">
        <v>-10</v>
      </c>
      <c r="G39" s="100">
        <v>11</v>
      </c>
    </row>
    <row r="40" spans="1:7" x14ac:dyDescent="0.2">
      <c r="A40" s="100">
        <v>56</v>
      </c>
      <c r="B40" s="100">
        <v>-13</v>
      </c>
      <c r="C40" s="100">
        <v>9</v>
      </c>
      <c r="D40" s="100"/>
      <c r="E40" s="100">
        <v>56</v>
      </c>
      <c r="F40" s="100">
        <v>-3</v>
      </c>
      <c r="G40" s="100">
        <v>4</v>
      </c>
    </row>
    <row r="41" spans="1:7" x14ac:dyDescent="0.2">
      <c r="A41" s="100">
        <v>57</v>
      </c>
      <c r="B41" s="100">
        <v>-15</v>
      </c>
      <c r="C41" s="100">
        <v>11</v>
      </c>
      <c r="D41" s="100"/>
      <c r="E41" s="100">
        <v>57</v>
      </c>
      <c r="F41" s="100">
        <v>-5</v>
      </c>
      <c r="G41" s="100">
        <v>3</v>
      </c>
    </row>
    <row r="42" spans="1:7" x14ac:dyDescent="0.2">
      <c r="A42" s="100">
        <v>58</v>
      </c>
      <c r="B42" s="100">
        <v>-12</v>
      </c>
      <c r="C42" s="100">
        <v>5</v>
      </c>
      <c r="D42" s="100"/>
      <c r="E42" s="100">
        <v>58</v>
      </c>
      <c r="F42" s="100">
        <v>-4</v>
      </c>
      <c r="G42" s="100">
        <v>3</v>
      </c>
    </row>
    <row r="43" spans="1:7" x14ac:dyDescent="0.2">
      <c r="A43" s="100">
        <v>59</v>
      </c>
      <c r="B43" s="100">
        <v>-12</v>
      </c>
      <c r="C43" s="100">
        <v>3</v>
      </c>
      <c r="D43" s="100"/>
      <c r="E43" s="100">
        <v>59</v>
      </c>
      <c r="F43" s="100">
        <v>-2</v>
      </c>
      <c r="G43" s="100">
        <v>4</v>
      </c>
    </row>
    <row r="44" spans="1:7" x14ac:dyDescent="0.2">
      <c r="A44" s="100">
        <v>60</v>
      </c>
      <c r="B44" s="100">
        <v>-11</v>
      </c>
      <c r="C44" s="100">
        <v>5</v>
      </c>
      <c r="D44" s="100"/>
      <c r="E44" s="100">
        <v>60</v>
      </c>
      <c r="F44" s="100">
        <v>-3</v>
      </c>
      <c r="G44" s="100">
        <v>2</v>
      </c>
    </row>
    <row r="45" spans="1:7" x14ac:dyDescent="0.2">
      <c r="A45" s="100">
        <v>61</v>
      </c>
      <c r="B45" s="100">
        <v>-7</v>
      </c>
      <c r="C45" s="100">
        <v>3</v>
      </c>
      <c r="D45" s="100"/>
      <c r="E45" s="100">
        <v>61</v>
      </c>
      <c r="F45" s="100">
        <v>-4</v>
      </c>
      <c r="G45" s="100">
        <v>1</v>
      </c>
    </row>
    <row r="46" spans="1:7" x14ac:dyDescent="0.2">
      <c r="A46" s="100">
        <v>62</v>
      </c>
      <c r="B46" s="100">
        <v>-2</v>
      </c>
      <c r="C46" s="100">
        <v>2</v>
      </c>
      <c r="D46" s="100"/>
      <c r="E46" s="100">
        <v>62</v>
      </c>
      <c r="F46" s="100">
        <v>-1</v>
      </c>
      <c r="G46" s="100">
        <v>1</v>
      </c>
    </row>
    <row r="47" spans="1:7" x14ac:dyDescent="0.2">
      <c r="A47" s="100">
        <v>63</v>
      </c>
      <c r="B47" s="100">
        <v>-5</v>
      </c>
      <c r="C47" s="100">
        <v>1</v>
      </c>
      <c r="D47" s="100"/>
      <c r="E47" s="100">
        <v>63</v>
      </c>
      <c r="F47" s="100">
        <v>-1</v>
      </c>
      <c r="G47" s="100">
        <v>1</v>
      </c>
    </row>
    <row r="48" spans="1:7" x14ac:dyDescent="0.2">
      <c r="A48" s="100">
        <v>64</v>
      </c>
      <c r="B48" s="100">
        <v>-2</v>
      </c>
      <c r="C48" s="100">
        <v>3</v>
      </c>
      <c r="D48" s="100"/>
      <c r="E48" s="100">
        <v>64</v>
      </c>
      <c r="F48" s="100"/>
      <c r="G48" s="100">
        <v>1</v>
      </c>
    </row>
    <row r="49" spans="1:7" x14ac:dyDescent="0.2">
      <c r="A49" s="100">
        <v>65</v>
      </c>
      <c r="B49" s="100">
        <v>-2</v>
      </c>
      <c r="C49" s="100">
        <v>1</v>
      </c>
      <c r="D49" s="100"/>
      <c r="E49" s="100">
        <v>65</v>
      </c>
      <c r="F49" s="100"/>
      <c r="G49" s="100"/>
    </row>
    <row r="50" spans="1:7" x14ac:dyDescent="0.2">
      <c r="A50" s="100"/>
      <c r="B50" s="100"/>
      <c r="C50" s="100"/>
      <c r="D50" s="100"/>
      <c r="E50" s="100"/>
      <c r="F50" s="100"/>
      <c r="G50" s="100"/>
    </row>
  </sheetData>
  <autoFilter ref="E2:G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enableFormatConditionsCalculation="0">
    <tabColor rgb="FF92D050"/>
  </sheetPr>
  <dimension ref="AA9:AA10"/>
  <sheetViews>
    <sheetView showZeros="0" zoomScaleNormal="100" workbookViewId="0">
      <selection activeCell="O12" sqref="O12"/>
    </sheetView>
  </sheetViews>
  <sheetFormatPr baseColWidth="10" defaultColWidth="12.83203125" defaultRowHeight="12.75" x14ac:dyDescent="0.2"/>
  <sheetData>
    <row r="9" spans="27:27" x14ac:dyDescent="0.2">
      <c r="AA9">
        <f>Z9/11</f>
        <v>0</v>
      </c>
    </row>
    <row r="10" spans="27:27" x14ac:dyDescent="0.2">
      <c r="AA10">
        <f>Z10/11</f>
        <v>0</v>
      </c>
    </row>
  </sheetData>
  <sheetProtection selectLockedCells="1" selectUnlockedCells="1"/>
  <pageMargins left="0.19685039370078741" right="0.19685039370078741" top="0.39370078740157483" bottom="0.35433070866141736" header="0.19685039370078741" footer="0.19685039370078741"/>
  <pageSetup paperSize="9" firstPageNumber="0" orientation="landscape" r:id="rId1"/>
  <headerFooter alignWithMargins="0">
    <oddFooter>&amp;C&amp;8Source: MENESR-DGRH A1, GALAXIE-ANTARES, 2015&amp;R&amp;P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tabColor rgb="FF92D050"/>
  </sheetPr>
  <dimension ref="D9:AA24"/>
  <sheetViews>
    <sheetView showZeros="0" zoomScale="116" zoomScaleNormal="116" workbookViewId="0">
      <selection activeCell="O47" sqref="O47"/>
    </sheetView>
  </sheetViews>
  <sheetFormatPr baseColWidth="10" defaultColWidth="12.83203125" defaultRowHeight="12.75" x14ac:dyDescent="0.2"/>
  <sheetData>
    <row r="9" spans="27:27" x14ac:dyDescent="0.2">
      <c r="AA9">
        <f>Z9/11</f>
        <v>0</v>
      </c>
    </row>
    <row r="10" spans="27:27" x14ac:dyDescent="0.2">
      <c r="AA10">
        <f>Z10/11</f>
        <v>0</v>
      </c>
    </row>
    <row r="24" spans="4:5" x14ac:dyDescent="0.2">
      <c r="D24">
        <f>'tableau qualifications'!H37</f>
        <v>1784</v>
      </c>
      <c r="E24">
        <f>'tableau qualifications'!K37</f>
        <v>8243</v>
      </c>
    </row>
  </sheetData>
  <sheetProtection selectLockedCells="1" selectUnlockedCells="1"/>
  <pageMargins left="0.19685039370078741" right="0.19685039370078741" top="0.39370078740157483" bottom="0.35433070866141736" header="0.19685039370078741" footer="0.19685039370078741"/>
  <pageSetup paperSize="9" firstPageNumber="0" orientation="landscape" r:id="rId1"/>
  <headerFooter alignWithMargins="0">
    <oddFooter>&amp;C&amp;8Source:  MENESR-DGRH A1, GALAXIE-ANTARES, 2015&amp;R&amp;P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tabColor rgb="FF92D050"/>
  </sheetPr>
  <dimension ref="A1:AA152"/>
  <sheetViews>
    <sheetView showZeros="0" workbookViewId="0">
      <selection activeCell="A4" sqref="A4:AA4"/>
    </sheetView>
  </sheetViews>
  <sheetFormatPr baseColWidth="10" defaultColWidth="13.33203125" defaultRowHeight="12.75" x14ac:dyDescent="0.2"/>
  <cols>
    <col min="1" max="1" width="13.83203125" style="28" customWidth="1"/>
    <col min="2" max="4" width="8.33203125" style="28" customWidth="1"/>
    <col min="5" max="6" width="8.33203125" style="18" customWidth="1"/>
    <col min="7" max="12" width="8.33203125" style="125" customWidth="1"/>
    <col min="13" max="13" width="8.33203125" style="18" customWidth="1"/>
    <col min="14" max="14" width="9.83203125" style="18" customWidth="1"/>
    <col min="15" max="17" width="8.33203125" style="18" customWidth="1"/>
    <col min="18" max="19" width="8.33203125" style="28" customWidth="1"/>
    <col min="20" max="25" width="8.33203125" style="126" customWidth="1"/>
    <col min="26" max="26" width="8.33203125" style="28" customWidth="1"/>
    <col min="27" max="27" width="9.83203125" style="28" customWidth="1"/>
    <col min="28" max="16384" width="13.33203125" style="18"/>
  </cols>
  <sheetData>
    <row r="1" spans="1:27" ht="15" customHeight="1" x14ac:dyDescent="0.2">
      <c r="A1" s="1067" t="s">
        <v>0</v>
      </c>
      <c r="B1" s="1067"/>
      <c r="C1" s="1067"/>
      <c r="D1" s="18"/>
      <c r="R1" s="18"/>
      <c r="S1" s="18"/>
      <c r="T1" s="125"/>
      <c r="U1" s="125"/>
      <c r="V1" s="125"/>
      <c r="W1" s="125"/>
      <c r="X1" s="125"/>
      <c r="Y1" s="125"/>
      <c r="Z1" s="1060">
        <f>'fiche technique'!B2</f>
        <v>0</v>
      </c>
      <c r="AA1" s="1060"/>
    </row>
    <row r="2" spans="1:27" ht="4.5" customHeight="1" x14ac:dyDescent="0.3">
      <c r="A2" s="29"/>
      <c r="B2" s="18"/>
      <c r="C2" s="18"/>
      <c r="D2" s="18"/>
      <c r="R2" s="18"/>
      <c r="S2" s="18"/>
      <c r="T2" s="125"/>
      <c r="U2" s="125"/>
      <c r="V2" s="125"/>
      <c r="W2" s="125"/>
      <c r="X2" s="125"/>
      <c r="Y2" s="125"/>
      <c r="Z2" s="11"/>
      <c r="AA2" s="11"/>
    </row>
    <row r="3" spans="1:27" ht="13.5" customHeight="1" x14ac:dyDescent="0.2">
      <c r="A3" s="1072" t="str">
        <f>'fiche technique'!B3</f>
        <v>Campagne de qualification pour l'année 2015</v>
      </c>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row>
    <row r="4" spans="1:27" s="30" customFormat="1" ht="15.75" x14ac:dyDescent="0.25">
      <c r="A4" s="1074" t="s">
        <v>393</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row>
    <row r="5" spans="1:27" ht="13.5" customHeight="1" thickBot="1" x14ac:dyDescent="0.25">
      <c r="B5" s="18"/>
      <c r="C5" s="18"/>
      <c r="D5" s="18"/>
      <c r="R5" s="18"/>
      <c r="S5" s="18"/>
      <c r="T5" s="125"/>
      <c r="U5" s="125"/>
      <c r="V5" s="125"/>
      <c r="W5" s="125"/>
      <c r="X5" s="125"/>
      <c r="Y5" s="125"/>
      <c r="Z5" s="18"/>
      <c r="AA5" s="14" t="s">
        <v>126</v>
      </c>
    </row>
    <row r="6" spans="1:27" x14ac:dyDescent="0.2">
      <c r="B6" s="1088" t="s">
        <v>492</v>
      </c>
      <c r="C6" s="1088"/>
      <c r="D6" s="1088"/>
      <c r="E6" s="1088"/>
      <c r="F6" s="1088"/>
      <c r="G6" s="1088"/>
      <c r="H6" s="1088"/>
      <c r="I6" s="1088"/>
      <c r="J6" s="1088"/>
      <c r="K6" s="1088"/>
      <c r="L6" s="1148"/>
      <c r="M6" s="1088"/>
      <c r="N6" s="1088"/>
      <c r="O6" s="1088" t="s">
        <v>127</v>
      </c>
      <c r="P6" s="1088"/>
      <c r="Q6" s="1088"/>
      <c r="R6" s="1088"/>
      <c r="S6" s="1088"/>
      <c r="T6" s="1088"/>
      <c r="U6" s="1088"/>
      <c r="V6" s="1088"/>
      <c r="W6" s="1088"/>
      <c r="X6" s="1088"/>
      <c r="Y6" s="1148"/>
      <c r="Z6" s="1088"/>
      <c r="AA6" s="1088"/>
    </row>
    <row r="7" spans="1:27" ht="12.75" customHeight="1" x14ac:dyDescent="0.2">
      <c r="A7" s="1084" t="s">
        <v>28</v>
      </c>
      <c r="B7" s="1145">
        <v>2005</v>
      </c>
      <c r="C7" s="1078">
        <v>2006</v>
      </c>
      <c r="D7" s="1078">
        <v>2007</v>
      </c>
      <c r="E7" s="1078">
        <v>2008</v>
      </c>
      <c r="F7" s="1144">
        <v>2009</v>
      </c>
      <c r="G7" s="1144">
        <v>2010</v>
      </c>
      <c r="H7" s="1144">
        <v>2011</v>
      </c>
      <c r="I7" s="1146">
        <v>2012</v>
      </c>
      <c r="J7" s="1146">
        <v>2013</v>
      </c>
      <c r="K7" s="1146">
        <v>2014</v>
      </c>
      <c r="L7" s="1146">
        <v>2015</v>
      </c>
      <c r="M7" s="1078" t="s">
        <v>9</v>
      </c>
      <c r="N7" s="1143" t="s">
        <v>128</v>
      </c>
      <c r="O7" s="1145">
        <v>2005</v>
      </c>
      <c r="P7" s="1078">
        <v>2006</v>
      </c>
      <c r="Q7" s="1078">
        <v>2007</v>
      </c>
      <c r="R7" s="1078">
        <v>2008</v>
      </c>
      <c r="S7" s="1144">
        <v>2009</v>
      </c>
      <c r="T7" s="1144">
        <v>2010</v>
      </c>
      <c r="U7" s="1144">
        <v>2011</v>
      </c>
      <c r="V7" s="1144">
        <v>2012</v>
      </c>
      <c r="W7" s="1144">
        <v>2013</v>
      </c>
      <c r="X7" s="1144">
        <v>2014</v>
      </c>
      <c r="Y7" s="1144">
        <v>2015</v>
      </c>
      <c r="Z7" s="1078" t="s">
        <v>9</v>
      </c>
      <c r="AA7" s="1143" t="s">
        <v>128</v>
      </c>
    </row>
    <row r="8" spans="1:27" x14ac:dyDescent="0.2">
      <c r="A8" s="1084"/>
      <c r="B8" s="1145"/>
      <c r="C8" s="1078"/>
      <c r="D8" s="1078"/>
      <c r="E8" s="1078"/>
      <c r="F8" s="1078"/>
      <c r="G8" s="1078"/>
      <c r="H8" s="1078"/>
      <c r="I8" s="1147"/>
      <c r="J8" s="1147"/>
      <c r="K8" s="1147"/>
      <c r="L8" s="1147"/>
      <c r="M8" s="1078"/>
      <c r="N8" s="1143"/>
      <c r="O8" s="1145"/>
      <c r="P8" s="1078"/>
      <c r="Q8" s="1078"/>
      <c r="R8" s="1078"/>
      <c r="S8" s="1078"/>
      <c r="T8" s="1078"/>
      <c r="U8" s="1078"/>
      <c r="V8" s="1078"/>
      <c r="W8" s="1078"/>
      <c r="X8" s="1078"/>
      <c r="Y8" s="1078"/>
      <c r="Z8" s="1078"/>
      <c r="AA8" s="1143"/>
    </row>
    <row r="9" spans="1:27" ht="12.6" customHeight="1" x14ac:dyDescent="0.2">
      <c r="A9" s="55" t="s">
        <v>32</v>
      </c>
      <c r="B9" s="127">
        <v>309</v>
      </c>
      <c r="C9" s="37">
        <v>283</v>
      </c>
      <c r="D9" s="128">
        <v>273</v>
      </c>
      <c r="E9" s="128">
        <v>277</v>
      </c>
      <c r="F9" s="128">
        <v>259</v>
      </c>
      <c r="G9" s="128">
        <v>219</v>
      </c>
      <c r="H9" s="128">
        <v>245</v>
      </c>
      <c r="I9" s="128">
        <v>250</v>
      </c>
      <c r="J9" s="379">
        <v>215</v>
      </c>
      <c r="K9" s="128">
        <v>222</v>
      </c>
      <c r="L9" s="694">
        <f>examinésqualifiésssHS!D9</f>
        <v>255</v>
      </c>
      <c r="M9" s="37">
        <f>SUM(B9:L9)</f>
        <v>2807</v>
      </c>
      <c r="N9" s="129">
        <f>M9/11</f>
        <v>255.18181818181819</v>
      </c>
      <c r="O9" s="127">
        <v>81</v>
      </c>
      <c r="P9" s="37">
        <v>88</v>
      </c>
      <c r="Q9" s="128">
        <v>89</v>
      </c>
      <c r="R9" s="128">
        <v>87</v>
      </c>
      <c r="S9" s="128">
        <v>88</v>
      </c>
      <c r="T9" s="128">
        <v>80</v>
      </c>
      <c r="U9" s="128">
        <v>90</v>
      </c>
      <c r="V9" s="128">
        <v>82</v>
      </c>
      <c r="W9" s="379">
        <v>67</v>
      </c>
      <c r="X9" s="128">
        <v>68</v>
      </c>
      <c r="Y9" s="694">
        <f>examinésqualifiésssHS!G9</f>
        <v>75</v>
      </c>
      <c r="Z9" s="37">
        <f>SUM(O9:Y9)</f>
        <v>895</v>
      </c>
      <c r="AA9" s="129">
        <f>Z9/11</f>
        <v>81.36363636363636</v>
      </c>
    </row>
    <row r="10" spans="1:27" ht="12.6" customHeight="1" x14ac:dyDescent="0.2">
      <c r="A10" s="58" t="s">
        <v>33</v>
      </c>
      <c r="B10" s="130">
        <v>252</v>
      </c>
      <c r="C10" s="41">
        <v>228</v>
      </c>
      <c r="D10" s="131">
        <v>217</v>
      </c>
      <c r="E10" s="131">
        <v>229</v>
      </c>
      <c r="F10" s="131">
        <v>210</v>
      </c>
      <c r="G10" s="131">
        <v>203</v>
      </c>
      <c r="H10" s="131">
        <v>202</v>
      </c>
      <c r="I10" s="131">
        <v>225</v>
      </c>
      <c r="J10" s="380">
        <v>213</v>
      </c>
      <c r="K10" s="131">
        <v>228</v>
      </c>
      <c r="L10" s="375">
        <f>examinésqualifiésssHS!D10</f>
        <v>243</v>
      </c>
      <c r="M10" s="41">
        <f t="shared" ref="M10:M70" si="0">SUM(B10:L10)</f>
        <v>2450</v>
      </c>
      <c r="N10" s="132">
        <f t="shared" ref="N10:N70" si="1">M10/11</f>
        <v>222.72727272727272</v>
      </c>
      <c r="O10" s="130">
        <v>46</v>
      </c>
      <c r="P10" s="41">
        <v>58</v>
      </c>
      <c r="Q10" s="131">
        <v>48</v>
      </c>
      <c r="R10" s="131">
        <v>53</v>
      </c>
      <c r="S10" s="131">
        <v>42</v>
      </c>
      <c r="T10" s="131">
        <v>57</v>
      </c>
      <c r="U10" s="131">
        <v>41</v>
      </c>
      <c r="V10" s="131">
        <v>54</v>
      </c>
      <c r="W10" s="380">
        <v>46</v>
      </c>
      <c r="X10" s="131">
        <v>53</v>
      </c>
      <c r="Y10" s="375">
        <f>examinésqualifiésssHS!G10</f>
        <v>62</v>
      </c>
      <c r="Z10" s="41">
        <f t="shared" ref="Z10:Z70" si="2">SUM(O10:Y10)</f>
        <v>560</v>
      </c>
      <c r="AA10" s="132">
        <f>Z10/11</f>
        <v>50.909090909090907</v>
      </c>
    </row>
    <row r="11" spans="1:27" ht="12.6" customHeight="1" x14ac:dyDescent="0.2">
      <c r="A11" s="58" t="s">
        <v>34</v>
      </c>
      <c r="B11" s="130">
        <v>47</v>
      </c>
      <c r="C11" s="41">
        <v>55</v>
      </c>
      <c r="D11" s="131">
        <v>41</v>
      </c>
      <c r="E11" s="131">
        <v>67</v>
      </c>
      <c r="F11" s="131">
        <v>58</v>
      </c>
      <c r="G11" s="131">
        <v>30</v>
      </c>
      <c r="H11" s="131">
        <v>43</v>
      </c>
      <c r="I11" s="131">
        <v>51</v>
      </c>
      <c r="J11" s="380">
        <v>49</v>
      </c>
      <c r="K11" s="131">
        <v>45</v>
      </c>
      <c r="L11" s="375">
        <f>examinésqualifiésssHS!D11</f>
        <v>35</v>
      </c>
      <c r="M11" s="41">
        <f t="shared" si="0"/>
        <v>521</v>
      </c>
      <c r="N11" s="132">
        <f t="shared" si="1"/>
        <v>47.363636363636367</v>
      </c>
      <c r="O11" s="130">
        <v>22</v>
      </c>
      <c r="P11" s="41">
        <v>19</v>
      </c>
      <c r="Q11" s="131">
        <v>19</v>
      </c>
      <c r="R11" s="131">
        <v>24</v>
      </c>
      <c r="S11" s="131">
        <v>27</v>
      </c>
      <c r="T11" s="131">
        <v>12</v>
      </c>
      <c r="U11" s="131">
        <v>20</v>
      </c>
      <c r="V11" s="131">
        <v>18</v>
      </c>
      <c r="W11" s="380">
        <v>22</v>
      </c>
      <c r="X11" s="131">
        <v>13</v>
      </c>
      <c r="Y11" s="375">
        <f>examinésqualifiésssHS!G11</f>
        <v>15</v>
      </c>
      <c r="Z11" s="41">
        <f t="shared" si="2"/>
        <v>211</v>
      </c>
      <c r="AA11" s="132">
        <f t="shared" ref="AA11:AA70" si="3">Z11/11</f>
        <v>19.181818181818183</v>
      </c>
    </row>
    <row r="12" spans="1:27" ht="12.6" customHeight="1" x14ac:dyDescent="0.2">
      <c r="A12" s="58" t="s">
        <v>35</v>
      </c>
      <c r="B12" s="130">
        <v>211</v>
      </c>
      <c r="C12" s="41">
        <v>191</v>
      </c>
      <c r="D12" s="131">
        <v>216</v>
      </c>
      <c r="E12" s="131">
        <v>196</v>
      </c>
      <c r="F12" s="131">
        <v>269</v>
      </c>
      <c r="G12" s="131">
        <v>192</v>
      </c>
      <c r="H12" s="131">
        <v>254</v>
      </c>
      <c r="I12" s="131">
        <v>253</v>
      </c>
      <c r="J12" s="380">
        <v>295</v>
      </c>
      <c r="K12" s="131">
        <v>242</v>
      </c>
      <c r="L12" s="375">
        <f>examinésqualifiésssHS!D12</f>
        <v>270</v>
      </c>
      <c r="M12" s="41">
        <f t="shared" si="0"/>
        <v>2589</v>
      </c>
      <c r="N12" s="132">
        <f t="shared" si="1"/>
        <v>235.36363636363637</v>
      </c>
      <c r="O12" s="130">
        <v>77</v>
      </c>
      <c r="P12" s="41">
        <v>73</v>
      </c>
      <c r="Q12" s="131">
        <v>98</v>
      </c>
      <c r="R12" s="131">
        <v>86</v>
      </c>
      <c r="S12" s="131">
        <v>101</v>
      </c>
      <c r="T12" s="131">
        <v>66</v>
      </c>
      <c r="U12" s="131">
        <v>98</v>
      </c>
      <c r="V12" s="131">
        <v>105</v>
      </c>
      <c r="W12" s="380">
        <v>100</v>
      </c>
      <c r="X12" s="131">
        <v>102</v>
      </c>
      <c r="Y12" s="375">
        <f>examinésqualifiésssHS!G12</f>
        <v>106</v>
      </c>
      <c r="Z12" s="41">
        <f t="shared" si="2"/>
        <v>1012</v>
      </c>
      <c r="AA12" s="132">
        <f t="shared" si="3"/>
        <v>92</v>
      </c>
    </row>
    <row r="13" spans="1:27" ht="12.6" customHeight="1" x14ac:dyDescent="0.2">
      <c r="A13" s="58" t="s">
        <v>36</v>
      </c>
      <c r="B13" s="130">
        <v>315</v>
      </c>
      <c r="C13" s="41">
        <v>249</v>
      </c>
      <c r="D13" s="131">
        <v>263</v>
      </c>
      <c r="E13" s="131">
        <v>272</v>
      </c>
      <c r="F13" s="131">
        <v>294</v>
      </c>
      <c r="G13" s="131">
        <v>336</v>
      </c>
      <c r="H13" s="131">
        <v>315</v>
      </c>
      <c r="I13" s="131">
        <v>313</v>
      </c>
      <c r="J13" s="380">
        <v>316</v>
      </c>
      <c r="K13" s="131">
        <v>309</v>
      </c>
      <c r="L13" s="375">
        <f>examinésqualifiésssHS!D13</f>
        <v>303</v>
      </c>
      <c r="M13" s="41">
        <f t="shared" si="0"/>
        <v>3285</v>
      </c>
      <c r="N13" s="132">
        <f t="shared" si="1"/>
        <v>298.63636363636363</v>
      </c>
      <c r="O13" s="130">
        <v>135</v>
      </c>
      <c r="P13" s="41">
        <v>121</v>
      </c>
      <c r="Q13" s="131">
        <v>123</v>
      </c>
      <c r="R13" s="131">
        <v>132</v>
      </c>
      <c r="S13" s="131">
        <v>131</v>
      </c>
      <c r="T13" s="131">
        <v>127</v>
      </c>
      <c r="U13" s="131">
        <v>172</v>
      </c>
      <c r="V13" s="131">
        <v>190</v>
      </c>
      <c r="W13" s="380">
        <v>166</v>
      </c>
      <c r="X13" s="131">
        <v>185</v>
      </c>
      <c r="Y13" s="375">
        <f>examinésqualifiésssHS!G13</f>
        <v>178</v>
      </c>
      <c r="Z13" s="41">
        <f t="shared" si="2"/>
        <v>1660</v>
      </c>
      <c r="AA13" s="132">
        <f t="shared" si="3"/>
        <v>150.90909090909091</v>
      </c>
    </row>
    <row r="14" spans="1:27" ht="12.6" customHeight="1" x14ac:dyDescent="0.2">
      <c r="A14" s="61" t="s">
        <v>37</v>
      </c>
      <c r="B14" s="133">
        <v>292</v>
      </c>
      <c r="C14" s="44">
        <v>273</v>
      </c>
      <c r="D14" s="134">
        <v>310</v>
      </c>
      <c r="E14" s="134">
        <v>244</v>
      </c>
      <c r="F14" s="134">
        <v>273</v>
      </c>
      <c r="G14" s="134">
        <v>289</v>
      </c>
      <c r="H14" s="134">
        <v>250</v>
      </c>
      <c r="I14" s="134">
        <v>314</v>
      </c>
      <c r="J14" s="381">
        <v>382</v>
      </c>
      <c r="K14" s="134">
        <v>350</v>
      </c>
      <c r="L14" s="695">
        <f>examinésqualifiésssHS!D14</f>
        <v>409</v>
      </c>
      <c r="M14" s="44">
        <f t="shared" si="0"/>
        <v>3386</v>
      </c>
      <c r="N14" s="135">
        <f t="shared" si="1"/>
        <v>307.81818181818181</v>
      </c>
      <c r="O14" s="133">
        <v>128</v>
      </c>
      <c r="P14" s="44">
        <v>118</v>
      </c>
      <c r="Q14" s="134">
        <v>144</v>
      </c>
      <c r="R14" s="134">
        <v>160</v>
      </c>
      <c r="S14" s="134">
        <v>162</v>
      </c>
      <c r="T14" s="134">
        <v>180</v>
      </c>
      <c r="U14" s="134">
        <v>134</v>
      </c>
      <c r="V14" s="134">
        <v>169</v>
      </c>
      <c r="W14" s="381">
        <v>196</v>
      </c>
      <c r="X14" s="134">
        <v>195</v>
      </c>
      <c r="Y14" s="695">
        <f>examinésqualifiésssHS!G14</f>
        <v>230</v>
      </c>
      <c r="Z14" s="44">
        <f t="shared" si="2"/>
        <v>1816</v>
      </c>
      <c r="AA14" s="135">
        <f t="shared" si="3"/>
        <v>165.09090909090909</v>
      </c>
    </row>
    <row r="15" spans="1:27" ht="12.6" customHeight="1" x14ac:dyDescent="0.2">
      <c r="A15" s="64" t="s">
        <v>38</v>
      </c>
      <c r="B15" s="136">
        <v>1426</v>
      </c>
      <c r="C15" s="47">
        <v>1279</v>
      </c>
      <c r="D15" s="47">
        <v>1320</v>
      </c>
      <c r="E15" s="47">
        <v>1285</v>
      </c>
      <c r="F15" s="47">
        <v>1363</v>
      </c>
      <c r="G15" s="47">
        <v>1269</v>
      </c>
      <c r="H15" s="47">
        <v>1309</v>
      </c>
      <c r="I15" s="47">
        <v>1406</v>
      </c>
      <c r="J15" s="377">
        <v>1470</v>
      </c>
      <c r="K15" s="47">
        <v>1396</v>
      </c>
      <c r="L15" s="696">
        <f>examinésqualifiésssHS!D15</f>
        <v>1515</v>
      </c>
      <c r="M15" s="47">
        <f t="shared" si="0"/>
        <v>15038</v>
      </c>
      <c r="N15" s="137">
        <f t="shared" si="1"/>
        <v>1367.090909090909</v>
      </c>
      <c r="O15" s="136">
        <v>489</v>
      </c>
      <c r="P15" s="47">
        <v>477</v>
      </c>
      <c r="Q15" s="47">
        <v>521</v>
      </c>
      <c r="R15" s="47">
        <v>542</v>
      </c>
      <c r="S15" s="47">
        <f>SUM(S9:S14)</f>
        <v>551</v>
      </c>
      <c r="T15" s="47">
        <v>522</v>
      </c>
      <c r="U15" s="47">
        <v>555</v>
      </c>
      <c r="V15" s="47">
        <v>618</v>
      </c>
      <c r="W15" s="377">
        <v>597</v>
      </c>
      <c r="X15" s="47">
        <v>616</v>
      </c>
      <c r="Y15" s="696">
        <f>examinésqualifiésssHS!G15</f>
        <v>666</v>
      </c>
      <c r="Z15" s="47">
        <f t="shared" si="2"/>
        <v>6154</v>
      </c>
      <c r="AA15" s="137">
        <f t="shared" si="3"/>
        <v>559.4545454545455</v>
      </c>
    </row>
    <row r="16" spans="1:27" ht="12.6" customHeight="1" x14ac:dyDescent="0.2">
      <c r="A16" s="55" t="s">
        <v>39</v>
      </c>
      <c r="B16" s="138">
        <v>255</v>
      </c>
      <c r="C16" s="37">
        <v>248</v>
      </c>
      <c r="D16" s="128">
        <v>226</v>
      </c>
      <c r="E16" s="128">
        <v>271</v>
      </c>
      <c r="F16" s="128">
        <v>312</v>
      </c>
      <c r="G16" s="128">
        <v>253</v>
      </c>
      <c r="H16" s="128">
        <v>239</v>
      </c>
      <c r="I16" s="128">
        <v>279</v>
      </c>
      <c r="J16" s="379">
        <v>308</v>
      </c>
      <c r="K16" s="128">
        <v>273</v>
      </c>
      <c r="L16" s="694">
        <f>examinésqualifiésssHS!D16</f>
        <v>289</v>
      </c>
      <c r="M16" s="37">
        <f t="shared" si="0"/>
        <v>2953</v>
      </c>
      <c r="N16" s="129">
        <f t="shared" si="1"/>
        <v>268.45454545454544</v>
      </c>
      <c r="O16" s="138">
        <v>152</v>
      </c>
      <c r="P16" s="37">
        <v>161</v>
      </c>
      <c r="Q16" s="128">
        <v>158</v>
      </c>
      <c r="R16" s="128">
        <v>165</v>
      </c>
      <c r="S16" s="128">
        <v>190</v>
      </c>
      <c r="T16" s="128">
        <v>171</v>
      </c>
      <c r="U16" s="128">
        <v>150</v>
      </c>
      <c r="V16" s="128">
        <v>191</v>
      </c>
      <c r="W16" s="379">
        <v>202</v>
      </c>
      <c r="X16" s="128">
        <v>182</v>
      </c>
      <c r="Y16" s="694">
        <f>examinésqualifiésssHS!G16</f>
        <v>195</v>
      </c>
      <c r="Z16" s="37">
        <f t="shared" si="2"/>
        <v>1917</v>
      </c>
      <c r="AA16" s="129">
        <f t="shared" si="3"/>
        <v>174.27272727272728</v>
      </c>
    </row>
    <row r="17" spans="1:27" ht="12.6" customHeight="1" x14ac:dyDescent="0.2">
      <c r="A17" s="58" t="s">
        <v>40</v>
      </c>
      <c r="B17" s="139">
        <v>71</v>
      </c>
      <c r="C17" s="41">
        <v>60</v>
      </c>
      <c r="D17" s="131">
        <v>74</v>
      </c>
      <c r="E17" s="131">
        <v>51</v>
      </c>
      <c r="F17" s="131">
        <v>59</v>
      </c>
      <c r="G17" s="131">
        <v>66</v>
      </c>
      <c r="H17" s="131">
        <v>46</v>
      </c>
      <c r="I17" s="131">
        <v>55</v>
      </c>
      <c r="J17" s="380">
        <v>59</v>
      </c>
      <c r="K17" s="131">
        <v>61</v>
      </c>
      <c r="L17" s="375">
        <f>examinésqualifiésssHS!D17</f>
        <v>52</v>
      </c>
      <c r="M17" s="41">
        <f t="shared" si="0"/>
        <v>654</v>
      </c>
      <c r="N17" s="132">
        <f t="shared" si="1"/>
        <v>59.454545454545453</v>
      </c>
      <c r="O17" s="139">
        <v>54</v>
      </c>
      <c r="P17" s="41">
        <v>39</v>
      </c>
      <c r="Q17" s="131">
        <v>55</v>
      </c>
      <c r="R17" s="131">
        <v>35</v>
      </c>
      <c r="S17" s="131">
        <v>47</v>
      </c>
      <c r="T17" s="131">
        <v>49</v>
      </c>
      <c r="U17" s="131">
        <v>36</v>
      </c>
      <c r="V17" s="131">
        <v>46</v>
      </c>
      <c r="W17" s="380">
        <v>45</v>
      </c>
      <c r="X17" s="131">
        <v>45</v>
      </c>
      <c r="Y17" s="375">
        <f>examinésqualifiésssHS!G17</f>
        <v>42</v>
      </c>
      <c r="Z17" s="41">
        <f t="shared" si="2"/>
        <v>493</v>
      </c>
      <c r="AA17" s="132">
        <f t="shared" si="3"/>
        <v>44.81818181818182</v>
      </c>
    </row>
    <row r="18" spans="1:27" ht="12.6" customHeight="1" x14ac:dyDescent="0.2">
      <c r="A18" s="58" t="s">
        <v>41</v>
      </c>
      <c r="B18" s="139">
        <v>291</v>
      </c>
      <c r="C18" s="41">
        <v>265</v>
      </c>
      <c r="D18" s="131">
        <v>289</v>
      </c>
      <c r="E18" s="131">
        <v>244</v>
      </c>
      <c r="F18" s="131">
        <v>313</v>
      </c>
      <c r="G18" s="131">
        <v>229</v>
      </c>
      <c r="H18" s="131">
        <v>210</v>
      </c>
      <c r="I18" s="131">
        <v>224</v>
      </c>
      <c r="J18" s="380">
        <v>257</v>
      </c>
      <c r="K18" s="131">
        <v>236</v>
      </c>
      <c r="L18" s="375">
        <f>examinésqualifiésssHS!D18</f>
        <v>216</v>
      </c>
      <c r="M18" s="41">
        <f t="shared" si="0"/>
        <v>2774</v>
      </c>
      <c r="N18" s="132">
        <f t="shared" si="1"/>
        <v>252.18181818181819</v>
      </c>
      <c r="O18" s="139">
        <v>138</v>
      </c>
      <c r="P18" s="41">
        <v>123</v>
      </c>
      <c r="Q18" s="131">
        <v>144</v>
      </c>
      <c r="R18" s="131">
        <v>135</v>
      </c>
      <c r="S18" s="131">
        <v>155</v>
      </c>
      <c r="T18" s="131">
        <v>106</v>
      </c>
      <c r="U18" s="131">
        <v>99</v>
      </c>
      <c r="V18" s="131">
        <v>135</v>
      </c>
      <c r="W18" s="380">
        <v>132</v>
      </c>
      <c r="X18" s="131">
        <v>146</v>
      </c>
      <c r="Y18" s="375">
        <f>examinésqualifiésssHS!G18</f>
        <v>128</v>
      </c>
      <c r="Z18" s="41">
        <f t="shared" si="2"/>
        <v>1441</v>
      </c>
      <c r="AA18" s="132">
        <f t="shared" si="3"/>
        <v>131</v>
      </c>
    </row>
    <row r="19" spans="1:27" ht="12.6" customHeight="1" x14ac:dyDescent="0.2">
      <c r="A19" s="58" t="s">
        <v>42</v>
      </c>
      <c r="B19" s="139">
        <v>145</v>
      </c>
      <c r="C19" s="41">
        <v>128</v>
      </c>
      <c r="D19" s="131">
        <v>132</v>
      </c>
      <c r="E19" s="131">
        <v>147</v>
      </c>
      <c r="F19" s="131">
        <v>140</v>
      </c>
      <c r="G19" s="131">
        <v>108</v>
      </c>
      <c r="H19" s="131">
        <v>75</v>
      </c>
      <c r="I19" s="131">
        <v>120</v>
      </c>
      <c r="J19" s="380">
        <v>139</v>
      </c>
      <c r="K19" s="131">
        <v>99</v>
      </c>
      <c r="L19" s="375">
        <f>examinésqualifiésssHS!D19</f>
        <v>108</v>
      </c>
      <c r="M19" s="41">
        <f t="shared" si="0"/>
        <v>1341</v>
      </c>
      <c r="N19" s="132">
        <f t="shared" si="1"/>
        <v>121.90909090909091</v>
      </c>
      <c r="O19" s="139">
        <v>39</v>
      </c>
      <c r="P19" s="41">
        <v>41</v>
      </c>
      <c r="Q19" s="131">
        <v>38</v>
      </c>
      <c r="R19" s="131">
        <v>55</v>
      </c>
      <c r="S19" s="131">
        <v>59</v>
      </c>
      <c r="T19" s="131">
        <v>51</v>
      </c>
      <c r="U19" s="131">
        <v>39</v>
      </c>
      <c r="V19" s="131">
        <v>63</v>
      </c>
      <c r="W19" s="380">
        <v>66</v>
      </c>
      <c r="X19" s="131">
        <v>59</v>
      </c>
      <c r="Y19" s="375">
        <f>examinésqualifiésssHS!G19</f>
        <v>60</v>
      </c>
      <c r="Z19" s="41">
        <f t="shared" si="2"/>
        <v>570</v>
      </c>
      <c r="AA19" s="132">
        <f t="shared" si="3"/>
        <v>51.81818181818182</v>
      </c>
    </row>
    <row r="20" spans="1:27" ht="12.6" customHeight="1" x14ac:dyDescent="0.2">
      <c r="A20" s="58" t="s">
        <v>43</v>
      </c>
      <c r="B20" s="139">
        <v>178</v>
      </c>
      <c r="C20" s="41">
        <v>178</v>
      </c>
      <c r="D20" s="131">
        <v>174</v>
      </c>
      <c r="E20" s="131">
        <v>206</v>
      </c>
      <c r="F20" s="131">
        <v>204</v>
      </c>
      <c r="G20" s="131">
        <v>180</v>
      </c>
      <c r="H20" s="131">
        <v>166</v>
      </c>
      <c r="I20" s="131">
        <v>212</v>
      </c>
      <c r="J20" s="380">
        <v>187</v>
      </c>
      <c r="K20" s="131">
        <v>191</v>
      </c>
      <c r="L20" s="375">
        <f>examinésqualifiésssHS!D20</f>
        <v>184</v>
      </c>
      <c r="M20" s="41">
        <f t="shared" si="0"/>
        <v>2060</v>
      </c>
      <c r="N20" s="132">
        <f t="shared" si="1"/>
        <v>187.27272727272728</v>
      </c>
      <c r="O20" s="139">
        <v>118</v>
      </c>
      <c r="P20" s="41">
        <v>129</v>
      </c>
      <c r="Q20" s="131">
        <v>125</v>
      </c>
      <c r="R20" s="131">
        <v>149</v>
      </c>
      <c r="S20" s="131">
        <v>122</v>
      </c>
      <c r="T20" s="131">
        <v>115</v>
      </c>
      <c r="U20" s="131">
        <v>113</v>
      </c>
      <c r="V20" s="131">
        <v>154</v>
      </c>
      <c r="W20" s="380">
        <v>127</v>
      </c>
      <c r="X20" s="131">
        <v>129</v>
      </c>
      <c r="Y20" s="375">
        <f>examinésqualifiésssHS!G20</f>
        <v>126</v>
      </c>
      <c r="Z20" s="41">
        <f t="shared" si="2"/>
        <v>1407</v>
      </c>
      <c r="AA20" s="132">
        <f t="shared" si="3"/>
        <v>127.90909090909091</v>
      </c>
    </row>
    <row r="21" spans="1:27" ht="12.6" customHeight="1" x14ac:dyDescent="0.2">
      <c r="A21" s="58" t="s">
        <v>44</v>
      </c>
      <c r="B21" s="139">
        <v>54</v>
      </c>
      <c r="C21" s="41">
        <v>69</v>
      </c>
      <c r="D21" s="131">
        <v>61</v>
      </c>
      <c r="E21" s="131">
        <v>61</v>
      </c>
      <c r="F21" s="131">
        <v>61</v>
      </c>
      <c r="G21" s="131">
        <v>53</v>
      </c>
      <c r="H21" s="131">
        <v>47</v>
      </c>
      <c r="I21" s="131">
        <v>56</v>
      </c>
      <c r="J21" s="380">
        <v>50</v>
      </c>
      <c r="K21" s="131">
        <v>52</v>
      </c>
      <c r="L21" s="375">
        <f>examinésqualifiésssHS!D21</f>
        <v>52</v>
      </c>
      <c r="M21" s="41">
        <f t="shared" si="0"/>
        <v>616</v>
      </c>
      <c r="N21" s="132">
        <f t="shared" si="1"/>
        <v>56</v>
      </c>
      <c r="O21" s="139">
        <v>29</v>
      </c>
      <c r="P21" s="41">
        <v>45</v>
      </c>
      <c r="Q21" s="131">
        <v>39</v>
      </c>
      <c r="R21" s="131">
        <v>36</v>
      </c>
      <c r="S21" s="131">
        <v>45</v>
      </c>
      <c r="T21" s="131">
        <v>32</v>
      </c>
      <c r="U21" s="131">
        <v>28</v>
      </c>
      <c r="V21" s="131">
        <v>42</v>
      </c>
      <c r="W21" s="380">
        <v>33</v>
      </c>
      <c r="X21" s="131">
        <v>42</v>
      </c>
      <c r="Y21" s="375">
        <f>examinésqualifiésssHS!G21</f>
        <v>30</v>
      </c>
      <c r="Z21" s="41">
        <f t="shared" si="2"/>
        <v>401</v>
      </c>
      <c r="AA21" s="132">
        <f t="shared" si="3"/>
        <v>36.454545454545453</v>
      </c>
    </row>
    <row r="22" spans="1:27" ht="12.6" customHeight="1" x14ac:dyDescent="0.2">
      <c r="A22" s="58" t="s">
        <v>45</v>
      </c>
      <c r="B22" s="139">
        <v>33</v>
      </c>
      <c r="C22" s="41">
        <v>32</v>
      </c>
      <c r="D22" s="131">
        <v>65</v>
      </c>
      <c r="E22" s="131">
        <v>44</v>
      </c>
      <c r="F22" s="131">
        <v>52</v>
      </c>
      <c r="G22" s="131">
        <v>35</v>
      </c>
      <c r="H22" s="131">
        <v>41</v>
      </c>
      <c r="I22" s="131">
        <v>41</v>
      </c>
      <c r="J22" s="380">
        <v>33</v>
      </c>
      <c r="K22" s="131">
        <v>32</v>
      </c>
      <c r="L22" s="375">
        <f>examinésqualifiésssHS!D22</f>
        <v>32</v>
      </c>
      <c r="M22" s="41">
        <f t="shared" si="0"/>
        <v>440</v>
      </c>
      <c r="N22" s="132">
        <f t="shared" si="1"/>
        <v>40</v>
      </c>
      <c r="O22" s="139">
        <v>25</v>
      </c>
      <c r="P22" s="41">
        <v>21</v>
      </c>
      <c r="Q22" s="131">
        <v>45</v>
      </c>
      <c r="R22" s="131">
        <v>31</v>
      </c>
      <c r="S22" s="131">
        <v>34</v>
      </c>
      <c r="T22" s="131">
        <v>24</v>
      </c>
      <c r="U22" s="131">
        <v>25</v>
      </c>
      <c r="V22" s="131">
        <v>25</v>
      </c>
      <c r="W22" s="380">
        <v>23</v>
      </c>
      <c r="X22" s="131">
        <v>22</v>
      </c>
      <c r="Y22" s="375">
        <f>examinésqualifiésssHS!G22</f>
        <v>22</v>
      </c>
      <c r="Z22" s="41">
        <f t="shared" si="2"/>
        <v>297</v>
      </c>
      <c r="AA22" s="132">
        <f t="shared" si="3"/>
        <v>27</v>
      </c>
    </row>
    <row r="23" spans="1:27" ht="12.6" customHeight="1" x14ac:dyDescent="0.2">
      <c r="A23" s="58" t="s">
        <v>46</v>
      </c>
      <c r="B23" s="139">
        <v>165</v>
      </c>
      <c r="C23" s="41">
        <v>143</v>
      </c>
      <c r="D23" s="131">
        <v>152</v>
      </c>
      <c r="E23" s="131">
        <v>162</v>
      </c>
      <c r="F23" s="131">
        <v>184</v>
      </c>
      <c r="G23" s="131">
        <v>152</v>
      </c>
      <c r="H23" s="131">
        <v>160</v>
      </c>
      <c r="I23" s="131">
        <v>172</v>
      </c>
      <c r="J23" s="380">
        <v>222</v>
      </c>
      <c r="K23" s="131">
        <v>167</v>
      </c>
      <c r="L23" s="375">
        <f>examinésqualifiésssHS!D23</f>
        <v>179</v>
      </c>
      <c r="M23" s="41">
        <f t="shared" si="0"/>
        <v>1858</v>
      </c>
      <c r="N23" s="132">
        <f t="shared" si="1"/>
        <v>168.90909090909091</v>
      </c>
      <c r="O23" s="139">
        <v>85</v>
      </c>
      <c r="P23" s="41">
        <v>85</v>
      </c>
      <c r="Q23" s="131">
        <v>85</v>
      </c>
      <c r="R23" s="131">
        <v>99</v>
      </c>
      <c r="S23" s="131">
        <v>100</v>
      </c>
      <c r="T23" s="131">
        <v>83</v>
      </c>
      <c r="U23" s="131">
        <v>97</v>
      </c>
      <c r="V23" s="131">
        <v>117</v>
      </c>
      <c r="W23" s="380">
        <v>126</v>
      </c>
      <c r="X23" s="131">
        <v>100</v>
      </c>
      <c r="Y23" s="375">
        <f>examinésqualifiésssHS!G23</f>
        <v>126</v>
      </c>
      <c r="Z23" s="41">
        <f t="shared" si="2"/>
        <v>1103</v>
      </c>
      <c r="AA23" s="132">
        <f t="shared" si="3"/>
        <v>100.27272727272727</v>
      </c>
    </row>
    <row r="24" spans="1:27" ht="12.6" customHeight="1" x14ac:dyDescent="0.2">
      <c r="A24" s="58" t="s">
        <v>47</v>
      </c>
      <c r="B24" s="139">
        <v>123</v>
      </c>
      <c r="C24" s="41">
        <v>106</v>
      </c>
      <c r="D24" s="131">
        <f>'tableau qualifications'!H37</f>
        <v>1784</v>
      </c>
      <c r="E24" s="131">
        <f>'tableau qualifications'!K37</f>
        <v>8243</v>
      </c>
      <c r="F24" s="131">
        <v>125</v>
      </c>
      <c r="G24" s="131">
        <v>80</v>
      </c>
      <c r="H24" s="131">
        <v>90</v>
      </c>
      <c r="I24" s="131">
        <v>103</v>
      </c>
      <c r="J24" s="380">
        <v>151</v>
      </c>
      <c r="K24" s="131">
        <v>130</v>
      </c>
      <c r="L24" s="375">
        <f>examinésqualifiésssHS!D24</f>
        <v>133</v>
      </c>
      <c r="M24" s="41">
        <f t="shared" si="0"/>
        <v>11068</v>
      </c>
      <c r="N24" s="132">
        <f t="shared" si="1"/>
        <v>1006.1818181818181</v>
      </c>
      <c r="O24" s="139">
        <v>58</v>
      </c>
      <c r="P24" s="41">
        <v>49</v>
      </c>
      <c r="Q24" s="131">
        <v>52</v>
      </c>
      <c r="R24" s="131">
        <v>79</v>
      </c>
      <c r="S24" s="131">
        <v>88</v>
      </c>
      <c r="T24" s="131">
        <v>63</v>
      </c>
      <c r="U24" s="131">
        <v>62</v>
      </c>
      <c r="V24" s="131">
        <v>72</v>
      </c>
      <c r="W24" s="380">
        <v>100</v>
      </c>
      <c r="X24" s="131">
        <v>96</v>
      </c>
      <c r="Y24" s="375">
        <f>examinésqualifiésssHS!G24</f>
        <v>91</v>
      </c>
      <c r="Z24" s="41">
        <f t="shared" si="2"/>
        <v>810</v>
      </c>
      <c r="AA24" s="132">
        <f t="shared" si="3"/>
        <v>73.63636363636364</v>
      </c>
    </row>
    <row r="25" spans="1:27" ht="12.6" customHeight="1" x14ac:dyDescent="0.2">
      <c r="A25" s="58" t="s">
        <v>48</v>
      </c>
      <c r="B25" s="139">
        <v>304</v>
      </c>
      <c r="C25" s="41">
        <v>267</v>
      </c>
      <c r="D25" s="131">
        <v>291</v>
      </c>
      <c r="E25" s="131">
        <v>267</v>
      </c>
      <c r="F25" s="131">
        <v>282</v>
      </c>
      <c r="G25" s="131">
        <v>228</v>
      </c>
      <c r="H25" s="131">
        <v>243</v>
      </c>
      <c r="I25" s="131">
        <v>261</v>
      </c>
      <c r="J25" s="380">
        <v>257</v>
      </c>
      <c r="K25" s="131">
        <v>273</v>
      </c>
      <c r="L25" s="375">
        <f>examinésqualifiésssHS!D25</f>
        <v>240</v>
      </c>
      <c r="M25" s="41">
        <f t="shared" si="0"/>
        <v>2913</v>
      </c>
      <c r="N25" s="132">
        <f t="shared" si="1"/>
        <v>264.81818181818181</v>
      </c>
      <c r="O25" s="139">
        <v>146</v>
      </c>
      <c r="P25" s="41">
        <v>112</v>
      </c>
      <c r="Q25" s="131">
        <v>124</v>
      </c>
      <c r="R25" s="131">
        <v>143</v>
      </c>
      <c r="S25" s="131">
        <v>139</v>
      </c>
      <c r="T25" s="131">
        <v>106</v>
      </c>
      <c r="U25" s="131">
        <v>110</v>
      </c>
      <c r="V25" s="131">
        <v>132</v>
      </c>
      <c r="W25" s="380">
        <v>161</v>
      </c>
      <c r="X25" s="131">
        <v>163</v>
      </c>
      <c r="Y25" s="375">
        <f>examinésqualifiésssHS!G25</f>
        <v>148</v>
      </c>
      <c r="Z25" s="41">
        <f t="shared" si="2"/>
        <v>1484</v>
      </c>
      <c r="AA25" s="132">
        <f t="shared" si="3"/>
        <v>134.90909090909091</v>
      </c>
    </row>
    <row r="26" spans="1:27" ht="12.6" customHeight="1" x14ac:dyDescent="0.2">
      <c r="A26" s="58" t="s">
        <v>49</v>
      </c>
      <c r="B26" s="139">
        <v>194</v>
      </c>
      <c r="C26" s="41">
        <v>187</v>
      </c>
      <c r="D26" s="131">
        <v>179</v>
      </c>
      <c r="E26" s="131">
        <v>207</v>
      </c>
      <c r="F26" s="131">
        <v>242</v>
      </c>
      <c r="G26" s="131">
        <v>216</v>
      </c>
      <c r="H26" s="131">
        <v>228</v>
      </c>
      <c r="I26" s="131">
        <v>225</v>
      </c>
      <c r="J26" s="380">
        <v>232</v>
      </c>
      <c r="K26" s="131">
        <v>231</v>
      </c>
      <c r="L26" s="375">
        <f>examinésqualifiésssHS!D26</f>
        <v>203</v>
      </c>
      <c r="M26" s="41">
        <f t="shared" si="0"/>
        <v>2344</v>
      </c>
      <c r="N26" s="132">
        <f t="shared" si="1"/>
        <v>213.09090909090909</v>
      </c>
      <c r="O26" s="139">
        <v>102</v>
      </c>
      <c r="P26" s="41">
        <v>113</v>
      </c>
      <c r="Q26" s="131">
        <v>101</v>
      </c>
      <c r="R26" s="131">
        <v>114</v>
      </c>
      <c r="S26" s="131">
        <v>111</v>
      </c>
      <c r="T26" s="131">
        <v>114</v>
      </c>
      <c r="U26" s="131">
        <v>129</v>
      </c>
      <c r="V26" s="131">
        <v>156</v>
      </c>
      <c r="W26" s="380">
        <v>167</v>
      </c>
      <c r="X26" s="131">
        <v>179</v>
      </c>
      <c r="Y26" s="375">
        <f>examinésqualifiésssHS!G26</f>
        <v>139</v>
      </c>
      <c r="Z26" s="41">
        <f t="shared" si="2"/>
        <v>1425</v>
      </c>
      <c r="AA26" s="132">
        <f t="shared" si="3"/>
        <v>129.54545454545453</v>
      </c>
    </row>
    <row r="27" spans="1:27" ht="12.6" customHeight="1" x14ac:dyDescent="0.2">
      <c r="A27" s="58" t="s">
        <v>50</v>
      </c>
      <c r="B27" s="139">
        <v>299</v>
      </c>
      <c r="C27" s="41">
        <v>285</v>
      </c>
      <c r="D27" s="131">
        <v>283</v>
      </c>
      <c r="E27" s="131">
        <v>304</v>
      </c>
      <c r="F27" s="131">
        <v>367</v>
      </c>
      <c r="G27" s="131">
        <v>318</v>
      </c>
      <c r="H27" s="131">
        <v>337</v>
      </c>
      <c r="I27" s="131">
        <v>369</v>
      </c>
      <c r="J27" s="380">
        <v>378</v>
      </c>
      <c r="K27" s="131">
        <v>403</v>
      </c>
      <c r="L27" s="375">
        <f>examinésqualifiésssHS!D27</f>
        <v>398</v>
      </c>
      <c r="M27" s="41">
        <f t="shared" si="0"/>
        <v>3741</v>
      </c>
      <c r="N27" s="132">
        <f t="shared" si="1"/>
        <v>340.09090909090907</v>
      </c>
      <c r="O27" s="139">
        <v>165</v>
      </c>
      <c r="P27" s="41">
        <v>164</v>
      </c>
      <c r="Q27" s="131">
        <v>170</v>
      </c>
      <c r="R27" s="131">
        <v>171</v>
      </c>
      <c r="S27" s="131">
        <v>198</v>
      </c>
      <c r="T27" s="131">
        <v>152</v>
      </c>
      <c r="U27" s="131">
        <v>200</v>
      </c>
      <c r="V27" s="131">
        <v>177</v>
      </c>
      <c r="W27" s="380">
        <v>187</v>
      </c>
      <c r="X27" s="131">
        <v>226</v>
      </c>
      <c r="Y27" s="375">
        <f>examinésqualifiésssHS!G27</f>
        <v>222</v>
      </c>
      <c r="Z27" s="41">
        <f t="shared" si="2"/>
        <v>2032</v>
      </c>
      <c r="AA27" s="132">
        <f t="shared" si="3"/>
        <v>184.72727272727272</v>
      </c>
    </row>
    <row r="28" spans="1:27" ht="12.6" customHeight="1" x14ac:dyDescent="0.2">
      <c r="A28" s="58" t="s">
        <v>51</v>
      </c>
      <c r="B28" s="139">
        <v>373</v>
      </c>
      <c r="C28" s="41">
        <v>341</v>
      </c>
      <c r="D28" s="131">
        <v>394</v>
      </c>
      <c r="E28" s="131">
        <v>389</v>
      </c>
      <c r="F28" s="131">
        <v>397</v>
      </c>
      <c r="G28" s="131">
        <v>354</v>
      </c>
      <c r="H28" s="131">
        <v>430</v>
      </c>
      <c r="I28" s="131">
        <v>403</v>
      </c>
      <c r="J28" s="380">
        <v>439</v>
      </c>
      <c r="K28" s="131">
        <v>414</v>
      </c>
      <c r="L28" s="375">
        <f>examinésqualifiésssHS!D28</f>
        <v>426</v>
      </c>
      <c r="M28" s="41">
        <f t="shared" si="0"/>
        <v>4360</v>
      </c>
      <c r="N28" s="132">
        <f t="shared" si="1"/>
        <v>396.36363636363637</v>
      </c>
      <c r="O28" s="139">
        <v>203</v>
      </c>
      <c r="P28" s="41">
        <v>193</v>
      </c>
      <c r="Q28" s="131">
        <v>220</v>
      </c>
      <c r="R28" s="131">
        <v>190</v>
      </c>
      <c r="S28" s="131">
        <v>263</v>
      </c>
      <c r="T28" s="131">
        <v>219</v>
      </c>
      <c r="U28" s="131">
        <v>237</v>
      </c>
      <c r="V28" s="131">
        <v>215</v>
      </c>
      <c r="W28" s="380">
        <v>221</v>
      </c>
      <c r="X28" s="131">
        <v>221</v>
      </c>
      <c r="Y28" s="375">
        <f>examinésqualifiésssHS!G28</f>
        <v>234</v>
      </c>
      <c r="Z28" s="41">
        <f t="shared" si="2"/>
        <v>2416</v>
      </c>
      <c r="AA28" s="132">
        <f t="shared" si="3"/>
        <v>219.63636363636363</v>
      </c>
    </row>
    <row r="29" spans="1:27" ht="12.6" customHeight="1" x14ac:dyDescent="0.2">
      <c r="A29" s="58" t="s">
        <v>52</v>
      </c>
      <c r="B29" s="139">
        <v>238</v>
      </c>
      <c r="C29" s="41">
        <v>227</v>
      </c>
      <c r="D29" s="131">
        <v>212</v>
      </c>
      <c r="E29" s="131">
        <v>228</v>
      </c>
      <c r="F29" s="131">
        <v>242</v>
      </c>
      <c r="G29" s="131">
        <v>232</v>
      </c>
      <c r="H29" s="131">
        <v>232</v>
      </c>
      <c r="I29" s="131">
        <v>186</v>
      </c>
      <c r="J29" s="380">
        <v>227</v>
      </c>
      <c r="K29" s="131">
        <v>175</v>
      </c>
      <c r="L29" s="375">
        <f>examinésqualifiésssHS!D29</f>
        <v>168</v>
      </c>
      <c r="M29" s="41">
        <f t="shared" si="0"/>
        <v>2367</v>
      </c>
      <c r="N29" s="132">
        <f t="shared" si="1"/>
        <v>215.18181818181819</v>
      </c>
      <c r="O29" s="139">
        <v>143</v>
      </c>
      <c r="P29" s="41">
        <v>132</v>
      </c>
      <c r="Q29" s="131">
        <v>123</v>
      </c>
      <c r="R29" s="131">
        <v>124</v>
      </c>
      <c r="S29" s="131">
        <v>119</v>
      </c>
      <c r="T29" s="131">
        <v>125</v>
      </c>
      <c r="U29" s="131">
        <v>111</v>
      </c>
      <c r="V29" s="131">
        <v>129</v>
      </c>
      <c r="W29" s="380">
        <v>133</v>
      </c>
      <c r="X29" s="131">
        <v>133</v>
      </c>
      <c r="Y29" s="375">
        <f>examinésqualifiésssHS!G29</f>
        <v>119</v>
      </c>
      <c r="Z29" s="41">
        <f t="shared" si="2"/>
        <v>1391</v>
      </c>
      <c r="AA29" s="132">
        <f t="shared" si="3"/>
        <v>126.45454545454545</v>
      </c>
    </row>
    <row r="30" spans="1:27" ht="12.6" customHeight="1" x14ac:dyDescent="0.2">
      <c r="A30" s="58" t="s">
        <v>53</v>
      </c>
      <c r="B30" s="139">
        <v>253</v>
      </c>
      <c r="C30" s="41">
        <v>215</v>
      </c>
      <c r="D30" s="131">
        <v>221</v>
      </c>
      <c r="E30" s="131">
        <v>196</v>
      </c>
      <c r="F30" s="131">
        <v>245</v>
      </c>
      <c r="G30" s="131">
        <v>206</v>
      </c>
      <c r="H30" s="131">
        <v>196</v>
      </c>
      <c r="I30" s="131">
        <v>188</v>
      </c>
      <c r="J30" s="380">
        <v>209</v>
      </c>
      <c r="K30" s="131">
        <v>199</v>
      </c>
      <c r="L30" s="375">
        <f>examinésqualifiésssHS!D30</f>
        <v>189</v>
      </c>
      <c r="M30" s="41">
        <f t="shared" si="0"/>
        <v>2317</v>
      </c>
      <c r="N30" s="132">
        <f t="shared" si="1"/>
        <v>210.63636363636363</v>
      </c>
      <c r="O30" s="139">
        <v>146</v>
      </c>
      <c r="P30" s="41">
        <v>111</v>
      </c>
      <c r="Q30" s="131">
        <v>144</v>
      </c>
      <c r="R30" s="131">
        <v>121</v>
      </c>
      <c r="S30" s="131">
        <v>158</v>
      </c>
      <c r="T30" s="131">
        <v>145</v>
      </c>
      <c r="U30" s="131">
        <v>130</v>
      </c>
      <c r="V30" s="131">
        <v>135</v>
      </c>
      <c r="W30" s="380">
        <v>134</v>
      </c>
      <c r="X30" s="131">
        <v>132</v>
      </c>
      <c r="Y30" s="375">
        <f>examinésqualifiésssHS!G30</f>
        <v>142</v>
      </c>
      <c r="Z30" s="41">
        <f t="shared" si="2"/>
        <v>1498</v>
      </c>
      <c r="AA30" s="132">
        <f t="shared" si="3"/>
        <v>136.18181818181819</v>
      </c>
    </row>
    <row r="31" spans="1:27" ht="12.6" customHeight="1" x14ac:dyDescent="0.2">
      <c r="A31" s="58" t="s">
        <v>54</v>
      </c>
      <c r="B31" s="139">
        <v>437</v>
      </c>
      <c r="C31" s="41">
        <v>381</v>
      </c>
      <c r="D31" s="131">
        <v>419</v>
      </c>
      <c r="E31" s="131">
        <v>433</v>
      </c>
      <c r="F31" s="131">
        <v>493</v>
      </c>
      <c r="G31" s="131">
        <v>375</v>
      </c>
      <c r="H31" s="131">
        <v>449</v>
      </c>
      <c r="I31" s="131">
        <v>421</v>
      </c>
      <c r="J31" s="380">
        <v>466</v>
      </c>
      <c r="K31" s="131">
        <v>426</v>
      </c>
      <c r="L31" s="375">
        <f>examinésqualifiésssHS!D31</f>
        <v>419</v>
      </c>
      <c r="M31" s="41">
        <f t="shared" si="0"/>
        <v>4719</v>
      </c>
      <c r="N31" s="132">
        <f t="shared" si="1"/>
        <v>429</v>
      </c>
      <c r="O31" s="139">
        <v>285</v>
      </c>
      <c r="P31" s="41">
        <v>243</v>
      </c>
      <c r="Q31" s="131">
        <v>265</v>
      </c>
      <c r="R31" s="131">
        <v>292</v>
      </c>
      <c r="S31" s="131">
        <v>313</v>
      </c>
      <c r="T31" s="131">
        <v>232</v>
      </c>
      <c r="U31" s="131">
        <v>289</v>
      </c>
      <c r="V31" s="131">
        <v>320</v>
      </c>
      <c r="W31" s="380">
        <v>318</v>
      </c>
      <c r="X31" s="131">
        <v>312</v>
      </c>
      <c r="Y31" s="375">
        <f>examinésqualifiésssHS!G31</f>
        <v>304</v>
      </c>
      <c r="Z31" s="41">
        <f t="shared" si="2"/>
        <v>3173</v>
      </c>
      <c r="AA31" s="132">
        <f t="shared" si="3"/>
        <v>288.45454545454544</v>
      </c>
    </row>
    <row r="32" spans="1:27" ht="12.6" customHeight="1" x14ac:dyDescent="0.2">
      <c r="A32" s="58" t="s">
        <v>55</v>
      </c>
      <c r="B32" s="139">
        <v>219</v>
      </c>
      <c r="C32" s="41">
        <v>203</v>
      </c>
      <c r="D32" s="131">
        <v>204</v>
      </c>
      <c r="E32" s="131">
        <v>224</v>
      </c>
      <c r="F32" s="131">
        <v>203</v>
      </c>
      <c r="G32" s="131">
        <v>199</v>
      </c>
      <c r="H32" s="131">
        <v>180</v>
      </c>
      <c r="I32" s="131">
        <v>187</v>
      </c>
      <c r="J32" s="380">
        <v>212</v>
      </c>
      <c r="K32" s="131">
        <v>182</v>
      </c>
      <c r="L32" s="375">
        <f>examinésqualifiésssHS!D32</f>
        <v>232</v>
      </c>
      <c r="M32" s="41">
        <f t="shared" si="0"/>
        <v>2245</v>
      </c>
      <c r="N32" s="132">
        <f t="shared" si="1"/>
        <v>204.09090909090909</v>
      </c>
      <c r="O32" s="139">
        <v>121</v>
      </c>
      <c r="P32" s="41">
        <v>131</v>
      </c>
      <c r="Q32" s="131">
        <v>124</v>
      </c>
      <c r="R32" s="131">
        <v>144</v>
      </c>
      <c r="S32" s="131">
        <v>136</v>
      </c>
      <c r="T32" s="131">
        <v>132</v>
      </c>
      <c r="U32" s="131">
        <v>130</v>
      </c>
      <c r="V32" s="131">
        <v>124</v>
      </c>
      <c r="W32" s="380">
        <v>143</v>
      </c>
      <c r="X32" s="131">
        <v>136</v>
      </c>
      <c r="Y32" s="375">
        <f>examinésqualifiésssHS!G32</f>
        <v>151</v>
      </c>
      <c r="Z32" s="41">
        <f t="shared" si="2"/>
        <v>1472</v>
      </c>
      <c r="AA32" s="132">
        <f t="shared" si="3"/>
        <v>133.81818181818181</v>
      </c>
    </row>
    <row r="33" spans="1:27" ht="12.6" customHeight="1" x14ac:dyDescent="0.2">
      <c r="A33" s="58" t="s">
        <v>56</v>
      </c>
      <c r="B33" s="139">
        <v>135</v>
      </c>
      <c r="C33" s="41">
        <v>143</v>
      </c>
      <c r="D33" s="131">
        <v>129</v>
      </c>
      <c r="E33" s="131">
        <v>141</v>
      </c>
      <c r="F33" s="131">
        <v>155</v>
      </c>
      <c r="G33" s="131">
        <v>156</v>
      </c>
      <c r="H33" s="131">
        <v>135</v>
      </c>
      <c r="I33" s="131">
        <v>138</v>
      </c>
      <c r="J33" s="380">
        <v>149</v>
      </c>
      <c r="K33" s="131">
        <v>159</v>
      </c>
      <c r="L33" s="375">
        <f>examinésqualifiésssHS!D33</f>
        <v>172</v>
      </c>
      <c r="M33" s="41">
        <f t="shared" si="0"/>
        <v>1612</v>
      </c>
      <c r="N33" s="132">
        <f t="shared" si="1"/>
        <v>146.54545454545453</v>
      </c>
      <c r="O33" s="139">
        <v>70</v>
      </c>
      <c r="P33" s="41">
        <v>77</v>
      </c>
      <c r="Q33" s="131">
        <v>70</v>
      </c>
      <c r="R33" s="131">
        <v>74</v>
      </c>
      <c r="S33" s="131">
        <v>74</v>
      </c>
      <c r="T33" s="131">
        <v>77</v>
      </c>
      <c r="U33" s="131">
        <v>75</v>
      </c>
      <c r="V33" s="131">
        <v>57</v>
      </c>
      <c r="W33" s="380">
        <v>66</v>
      </c>
      <c r="X33" s="131">
        <v>71</v>
      </c>
      <c r="Y33" s="375">
        <f>examinésqualifiésssHS!G33</f>
        <v>82</v>
      </c>
      <c r="Z33" s="41">
        <f t="shared" si="2"/>
        <v>793</v>
      </c>
      <c r="AA33" s="132">
        <f t="shared" si="3"/>
        <v>72.090909090909093</v>
      </c>
    </row>
    <row r="34" spans="1:27" ht="12.6" customHeight="1" x14ac:dyDescent="0.2">
      <c r="A34" s="58" t="s">
        <v>57</v>
      </c>
      <c r="B34" s="139">
        <v>285</v>
      </c>
      <c r="C34" s="41">
        <v>274</v>
      </c>
      <c r="D34" s="131">
        <v>288</v>
      </c>
      <c r="E34" s="131">
        <v>300</v>
      </c>
      <c r="F34" s="131">
        <v>332</v>
      </c>
      <c r="G34" s="131">
        <v>264</v>
      </c>
      <c r="H34" s="131">
        <v>292</v>
      </c>
      <c r="I34" s="131">
        <v>261</v>
      </c>
      <c r="J34" s="380">
        <v>283</v>
      </c>
      <c r="K34" s="131">
        <v>277</v>
      </c>
      <c r="L34" s="375">
        <f>examinésqualifiésssHS!D34</f>
        <v>296</v>
      </c>
      <c r="M34" s="41">
        <f t="shared" si="0"/>
        <v>3152</v>
      </c>
      <c r="N34" s="132">
        <f t="shared" si="1"/>
        <v>286.54545454545456</v>
      </c>
      <c r="O34" s="139">
        <v>101</v>
      </c>
      <c r="P34" s="41">
        <v>93</v>
      </c>
      <c r="Q34" s="131">
        <v>116</v>
      </c>
      <c r="R34" s="131">
        <v>105</v>
      </c>
      <c r="S34" s="131">
        <v>108</v>
      </c>
      <c r="T34" s="131">
        <v>87</v>
      </c>
      <c r="U34" s="131">
        <v>97</v>
      </c>
      <c r="V34" s="131">
        <v>76</v>
      </c>
      <c r="W34" s="380">
        <v>122</v>
      </c>
      <c r="X34" s="131">
        <v>125</v>
      </c>
      <c r="Y34" s="375">
        <f>examinésqualifiésssHS!G34</f>
        <v>123</v>
      </c>
      <c r="Z34" s="41">
        <f t="shared" si="2"/>
        <v>1153</v>
      </c>
      <c r="AA34" s="132">
        <f t="shared" si="3"/>
        <v>104.81818181818181</v>
      </c>
    </row>
    <row r="35" spans="1:27" ht="12.6" customHeight="1" x14ac:dyDescent="0.2">
      <c r="A35" s="58" t="s">
        <v>58</v>
      </c>
      <c r="B35" s="139">
        <v>264</v>
      </c>
      <c r="C35" s="41">
        <v>230</v>
      </c>
      <c r="D35" s="131">
        <v>237</v>
      </c>
      <c r="E35" s="131">
        <v>263</v>
      </c>
      <c r="F35" s="131">
        <v>257</v>
      </c>
      <c r="G35" s="131">
        <v>203</v>
      </c>
      <c r="H35" s="131">
        <v>220</v>
      </c>
      <c r="I35" s="131">
        <v>224</v>
      </c>
      <c r="J35" s="380">
        <v>258</v>
      </c>
      <c r="K35" s="131">
        <v>236</v>
      </c>
      <c r="L35" s="375">
        <f>examinésqualifiésssHS!D35</f>
        <v>228</v>
      </c>
      <c r="M35" s="41">
        <f t="shared" si="0"/>
        <v>2620</v>
      </c>
      <c r="N35" s="132">
        <f t="shared" si="1"/>
        <v>238.18181818181819</v>
      </c>
      <c r="O35" s="139">
        <v>73</v>
      </c>
      <c r="P35" s="41">
        <v>60</v>
      </c>
      <c r="Q35" s="131">
        <v>74</v>
      </c>
      <c r="R35" s="131">
        <v>100</v>
      </c>
      <c r="S35" s="131">
        <v>71</v>
      </c>
      <c r="T35" s="131">
        <v>60</v>
      </c>
      <c r="U35" s="131">
        <v>71</v>
      </c>
      <c r="V35" s="131">
        <v>70</v>
      </c>
      <c r="W35" s="380">
        <v>85</v>
      </c>
      <c r="X35" s="131">
        <v>69</v>
      </c>
      <c r="Y35" s="375">
        <f>examinésqualifiésssHS!G35</f>
        <v>84</v>
      </c>
      <c r="Z35" s="41">
        <f t="shared" si="2"/>
        <v>817</v>
      </c>
      <c r="AA35" s="132">
        <f t="shared" si="3"/>
        <v>74.272727272727266</v>
      </c>
    </row>
    <row r="36" spans="1:27" ht="12.6" customHeight="1" x14ac:dyDescent="0.2">
      <c r="A36" s="58" t="s">
        <v>59</v>
      </c>
      <c r="B36" s="139">
        <v>83</v>
      </c>
      <c r="C36" s="41">
        <v>77</v>
      </c>
      <c r="D36" s="131">
        <v>81</v>
      </c>
      <c r="E36" s="131">
        <v>106</v>
      </c>
      <c r="F36" s="131">
        <v>113</v>
      </c>
      <c r="G36" s="131">
        <v>89</v>
      </c>
      <c r="H36" s="131">
        <v>102</v>
      </c>
      <c r="I36" s="131">
        <v>89</v>
      </c>
      <c r="J36" s="380">
        <v>91</v>
      </c>
      <c r="K36" s="131">
        <v>88</v>
      </c>
      <c r="L36" s="375">
        <f>examinésqualifiésssHS!D36</f>
        <v>88</v>
      </c>
      <c r="M36" s="41">
        <f t="shared" si="0"/>
        <v>1007</v>
      </c>
      <c r="N36" s="132">
        <f t="shared" si="1"/>
        <v>91.545454545454547</v>
      </c>
      <c r="O36" s="139">
        <v>50</v>
      </c>
      <c r="P36" s="41">
        <v>42</v>
      </c>
      <c r="Q36" s="131">
        <v>60</v>
      </c>
      <c r="R36" s="131">
        <v>80</v>
      </c>
      <c r="S36" s="131">
        <v>72</v>
      </c>
      <c r="T36" s="131">
        <v>48</v>
      </c>
      <c r="U36" s="131">
        <v>67</v>
      </c>
      <c r="V36" s="131">
        <v>81</v>
      </c>
      <c r="W36" s="380">
        <v>66</v>
      </c>
      <c r="X36" s="131">
        <v>75</v>
      </c>
      <c r="Y36" s="375">
        <f>examinésqualifiésssHS!G36</f>
        <v>82</v>
      </c>
      <c r="Z36" s="41">
        <f t="shared" si="2"/>
        <v>723</v>
      </c>
      <c r="AA36" s="132">
        <f t="shared" si="3"/>
        <v>65.727272727272734</v>
      </c>
    </row>
    <row r="37" spans="1:27" ht="12.6" customHeight="1" x14ac:dyDescent="0.2">
      <c r="A37" s="58" t="s">
        <v>60</v>
      </c>
      <c r="B37" s="139">
        <v>24</v>
      </c>
      <c r="C37" s="41">
        <v>21</v>
      </c>
      <c r="D37" s="131">
        <v>24</v>
      </c>
      <c r="E37" s="131">
        <v>27</v>
      </c>
      <c r="F37" s="131">
        <v>47</v>
      </c>
      <c r="G37" s="131">
        <v>30</v>
      </c>
      <c r="H37" s="131">
        <v>22</v>
      </c>
      <c r="I37" s="131">
        <v>30</v>
      </c>
      <c r="J37" s="380">
        <v>33</v>
      </c>
      <c r="K37" s="131">
        <v>24</v>
      </c>
      <c r="L37" s="375">
        <f>examinésqualifiésssHS!D37</f>
        <v>22</v>
      </c>
      <c r="M37" s="41">
        <f t="shared" si="0"/>
        <v>304</v>
      </c>
      <c r="N37" s="132">
        <f t="shared" si="1"/>
        <v>27.636363636363637</v>
      </c>
      <c r="O37" s="139">
        <v>15</v>
      </c>
      <c r="P37" s="41">
        <v>8</v>
      </c>
      <c r="Q37" s="131">
        <v>12</v>
      </c>
      <c r="R37" s="131">
        <v>14</v>
      </c>
      <c r="S37" s="131">
        <v>25</v>
      </c>
      <c r="T37" s="131">
        <v>13</v>
      </c>
      <c r="U37" s="131">
        <v>9</v>
      </c>
      <c r="V37" s="131">
        <v>22</v>
      </c>
      <c r="W37" s="380">
        <v>19</v>
      </c>
      <c r="X37" s="131">
        <v>17</v>
      </c>
      <c r="Y37" s="375">
        <f>examinésqualifiésssHS!G37</f>
        <v>14</v>
      </c>
      <c r="Z37" s="41">
        <f t="shared" si="2"/>
        <v>168</v>
      </c>
      <c r="AA37" s="132">
        <f t="shared" si="3"/>
        <v>15.272727272727273</v>
      </c>
    </row>
    <row r="38" spans="1:27" ht="12.6" customHeight="1" x14ac:dyDescent="0.2">
      <c r="A38" s="58" t="s">
        <v>61</v>
      </c>
      <c r="B38" s="139">
        <v>251</v>
      </c>
      <c r="C38" s="41">
        <v>211</v>
      </c>
      <c r="D38" s="131">
        <v>211</v>
      </c>
      <c r="E38" s="131">
        <v>220</v>
      </c>
      <c r="F38" s="131">
        <v>207</v>
      </c>
      <c r="G38" s="131">
        <v>168</v>
      </c>
      <c r="H38" s="131">
        <v>153</v>
      </c>
      <c r="I38" s="131">
        <v>160</v>
      </c>
      <c r="J38" s="380">
        <v>162</v>
      </c>
      <c r="K38" s="131">
        <v>139</v>
      </c>
      <c r="L38" s="375">
        <f>examinésqualifiésssHS!D38</f>
        <v>143</v>
      </c>
      <c r="M38" s="41">
        <f t="shared" si="0"/>
        <v>2025</v>
      </c>
      <c r="N38" s="132">
        <f t="shared" si="1"/>
        <v>184.09090909090909</v>
      </c>
      <c r="O38" s="139">
        <v>116</v>
      </c>
      <c r="P38" s="41">
        <v>84</v>
      </c>
      <c r="Q38" s="131">
        <v>106</v>
      </c>
      <c r="R38" s="131">
        <v>111</v>
      </c>
      <c r="S38" s="131">
        <v>98</v>
      </c>
      <c r="T38" s="131">
        <v>86</v>
      </c>
      <c r="U38" s="131">
        <v>91</v>
      </c>
      <c r="V38" s="131">
        <v>77</v>
      </c>
      <c r="W38" s="380">
        <v>89</v>
      </c>
      <c r="X38" s="131">
        <v>81</v>
      </c>
      <c r="Y38" s="375">
        <f>examinésqualifiésssHS!G38</f>
        <v>86</v>
      </c>
      <c r="Z38" s="41">
        <f t="shared" si="2"/>
        <v>1025</v>
      </c>
      <c r="AA38" s="132">
        <f t="shared" si="3"/>
        <v>93.181818181818187</v>
      </c>
    </row>
    <row r="39" spans="1:27" ht="12.6" customHeight="1" x14ac:dyDescent="0.2">
      <c r="A39" s="61">
        <v>76</v>
      </c>
      <c r="B39" s="133"/>
      <c r="C39" s="44">
        <v>11</v>
      </c>
      <c r="D39" s="131">
        <v>0</v>
      </c>
      <c r="E39" s="134">
        <v>0</v>
      </c>
      <c r="F39" s="134">
        <v>11</v>
      </c>
      <c r="G39" s="134">
        <v>11</v>
      </c>
      <c r="H39" s="134">
        <v>16</v>
      </c>
      <c r="I39" s="134">
        <v>11</v>
      </c>
      <c r="J39" s="381">
        <v>18</v>
      </c>
      <c r="K39" s="134">
        <v>13</v>
      </c>
      <c r="L39" s="695">
        <f>examinésqualifiésssHS!D39</f>
        <v>13</v>
      </c>
      <c r="M39" s="44">
        <f t="shared" si="0"/>
        <v>104</v>
      </c>
      <c r="N39" s="132">
        <f t="shared" si="1"/>
        <v>9.454545454545455</v>
      </c>
      <c r="O39" s="133"/>
      <c r="P39" s="44">
        <v>7</v>
      </c>
      <c r="Q39" s="131">
        <v>0</v>
      </c>
      <c r="R39" s="134"/>
      <c r="S39" s="134">
        <v>5</v>
      </c>
      <c r="T39" s="131">
        <v>4</v>
      </c>
      <c r="U39" s="134">
        <v>10</v>
      </c>
      <c r="V39" s="134">
        <v>6</v>
      </c>
      <c r="W39" s="381">
        <v>9</v>
      </c>
      <c r="X39" s="134">
        <v>5</v>
      </c>
      <c r="Y39" s="695">
        <f>examinésqualifiésssHS!G39</f>
        <v>8</v>
      </c>
      <c r="Z39" s="44">
        <f t="shared" si="2"/>
        <v>54</v>
      </c>
      <c r="AA39" s="132">
        <f t="shared" si="3"/>
        <v>4.9090909090909092</v>
      </c>
    </row>
    <row r="40" spans="1:27" ht="12.6" customHeight="1" x14ac:dyDescent="0.2">
      <c r="A40" s="61" t="s">
        <v>62</v>
      </c>
      <c r="B40" s="133">
        <v>5</v>
      </c>
      <c r="C40" s="44">
        <v>4</v>
      </c>
      <c r="D40" s="134">
        <v>16</v>
      </c>
      <c r="E40" s="134">
        <v>5</v>
      </c>
      <c r="F40" s="134">
        <v>7</v>
      </c>
      <c r="G40" s="134">
        <v>11</v>
      </c>
      <c r="H40" s="134">
        <v>7</v>
      </c>
      <c r="I40" s="134">
        <v>5</v>
      </c>
      <c r="J40" s="381">
        <v>4</v>
      </c>
      <c r="K40" s="134">
        <v>4</v>
      </c>
      <c r="L40" s="695">
        <f>examinésqualifiésssHS!D40</f>
        <v>7</v>
      </c>
      <c r="M40" s="44">
        <f t="shared" si="0"/>
        <v>75</v>
      </c>
      <c r="N40" s="135">
        <f t="shared" si="1"/>
        <v>6.8181818181818183</v>
      </c>
      <c r="O40" s="133">
        <v>2</v>
      </c>
      <c r="P40" s="44">
        <v>2</v>
      </c>
      <c r="Q40" s="134">
        <v>6</v>
      </c>
      <c r="R40" s="134">
        <v>3</v>
      </c>
      <c r="S40" s="134">
        <v>5</v>
      </c>
      <c r="T40" s="134">
        <v>7</v>
      </c>
      <c r="U40" s="134">
        <v>3</v>
      </c>
      <c r="V40" s="134">
        <v>4</v>
      </c>
      <c r="W40" s="381">
        <v>1</v>
      </c>
      <c r="X40" s="134">
        <v>4</v>
      </c>
      <c r="Y40" s="695">
        <f>examinésqualifiésssHS!G40</f>
        <v>2</v>
      </c>
      <c r="Z40" s="44">
        <f t="shared" si="2"/>
        <v>39</v>
      </c>
      <c r="AA40" s="135">
        <f t="shared" si="3"/>
        <v>3.5454545454545454</v>
      </c>
    </row>
    <row r="41" spans="1:27" ht="12.6" customHeight="1" x14ac:dyDescent="0.2">
      <c r="A41" s="64" t="s">
        <v>133</v>
      </c>
      <c r="B41" s="136">
        <v>4679</v>
      </c>
      <c r="C41" s="47">
        <v>4306</v>
      </c>
      <c r="D41" s="47">
        <v>4455</v>
      </c>
      <c r="E41" s="47">
        <v>4589</v>
      </c>
      <c r="F41" s="47">
        <v>5050</v>
      </c>
      <c r="G41" s="47">
        <v>4216</v>
      </c>
      <c r="H41" s="47">
        <v>4316</v>
      </c>
      <c r="I41" s="47">
        <v>4420</v>
      </c>
      <c r="J41" s="377">
        <v>4824</v>
      </c>
      <c r="K41" s="47">
        <v>4484</v>
      </c>
      <c r="L41" s="696">
        <f>examinésqualifiésssHS!D41</f>
        <v>4489</v>
      </c>
      <c r="M41" s="47">
        <f t="shared" si="0"/>
        <v>49828</v>
      </c>
      <c r="N41" s="137">
        <f t="shared" si="1"/>
        <v>4529.818181818182</v>
      </c>
      <c r="O41" s="136">
        <v>2436</v>
      </c>
      <c r="P41" s="47">
        <v>2265</v>
      </c>
      <c r="Q41" s="47">
        <v>2456</v>
      </c>
      <c r="R41" s="47">
        <v>2570</v>
      </c>
      <c r="S41" s="47">
        <f>SUM(S16:S40)</f>
        <v>2735</v>
      </c>
      <c r="T41" s="47">
        <v>2301</v>
      </c>
      <c r="U41" s="47">
        <v>2408</v>
      </c>
      <c r="V41" s="47">
        <v>2626</v>
      </c>
      <c r="W41" s="377">
        <v>2775</v>
      </c>
      <c r="X41" s="47">
        <v>2770</v>
      </c>
      <c r="Y41" s="696">
        <f>examinésqualifiésssHS!G41</f>
        <v>2760</v>
      </c>
      <c r="Z41" s="47">
        <f t="shared" si="2"/>
        <v>28102</v>
      </c>
      <c r="AA41" s="137">
        <f t="shared" si="3"/>
        <v>2554.7272727272725</v>
      </c>
    </row>
    <row r="42" spans="1:27" ht="12.6" customHeight="1" x14ac:dyDescent="0.2">
      <c r="A42" s="55" t="s">
        <v>64</v>
      </c>
      <c r="B42" s="140">
        <v>279</v>
      </c>
      <c r="C42" s="128">
        <v>288</v>
      </c>
      <c r="D42" s="128">
        <v>267</v>
      </c>
      <c r="E42" s="128">
        <v>240</v>
      </c>
      <c r="F42" s="128">
        <v>271</v>
      </c>
      <c r="G42" s="128">
        <v>230</v>
      </c>
      <c r="H42" s="128">
        <v>212</v>
      </c>
      <c r="I42" s="128">
        <v>229</v>
      </c>
      <c r="J42" s="379">
        <v>283</v>
      </c>
      <c r="K42" s="128">
        <v>253</v>
      </c>
      <c r="L42" s="694">
        <f>examinésqualifiésssHS!D42</f>
        <v>294</v>
      </c>
      <c r="M42" s="128">
        <f t="shared" si="0"/>
        <v>2846</v>
      </c>
      <c r="N42" s="129">
        <f t="shared" si="1"/>
        <v>258.72727272727275</v>
      </c>
      <c r="O42" s="140">
        <v>223</v>
      </c>
      <c r="P42" s="128">
        <v>217</v>
      </c>
      <c r="Q42" s="128">
        <v>207</v>
      </c>
      <c r="R42" s="128">
        <v>220</v>
      </c>
      <c r="S42" s="128">
        <v>249</v>
      </c>
      <c r="T42" s="128">
        <v>207</v>
      </c>
      <c r="U42" s="128">
        <v>201</v>
      </c>
      <c r="V42" s="128">
        <v>223</v>
      </c>
      <c r="W42" s="379">
        <v>242</v>
      </c>
      <c r="X42" s="128">
        <v>238</v>
      </c>
      <c r="Y42" s="694">
        <f>examinésqualifiésssHS!G42</f>
        <v>277</v>
      </c>
      <c r="Z42" s="128">
        <f t="shared" si="2"/>
        <v>2504</v>
      </c>
      <c r="AA42" s="129">
        <f t="shared" si="3"/>
        <v>227.63636363636363</v>
      </c>
    </row>
    <row r="43" spans="1:27" ht="12.6" customHeight="1" x14ac:dyDescent="0.2">
      <c r="A43" s="58" t="s">
        <v>65</v>
      </c>
      <c r="B43" s="141">
        <v>402</v>
      </c>
      <c r="C43" s="131">
        <v>409</v>
      </c>
      <c r="D43" s="131">
        <v>384</v>
      </c>
      <c r="E43" s="131">
        <v>273</v>
      </c>
      <c r="F43" s="131">
        <v>311</v>
      </c>
      <c r="G43" s="131">
        <v>275</v>
      </c>
      <c r="H43" s="131">
        <v>308</v>
      </c>
      <c r="I43" s="131">
        <v>305</v>
      </c>
      <c r="J43" s="380">
        <v>440</v>
      </c>
      <c r="K43" s="131">
        <v>388</v>
      </c>
      <c r="L43" s="375">
        <f>examinésqualifiésssHS!D43</f>
        <v>361</v>
      </c>
      <c r="M43" s="131">
        <f t="shared" si="0"/>
        <v>3856</v>
      </c>
      <c r="N43" s="132">
        <f t="shared" si="1"/>
        <v>350.54545454545456</v>
      </c>
      <c r="O43" s="141">
        <v>278</v>
      </c>
      <c r="P43" s="131">
        <v>284</v>
      </c>
      <c r="Q43" s="131">
        <v>252</v>
      </c>
      <c r="R43" s="131">
        <v>247</v>
      </c>
      <c r="S43" s="131">
        <v>256</v>
      </c>
      <c r="T43" s="131">
        <v>249</v>
      </c>
      <c r="U43" s="131">
        <v>289</v>
      </c>
      <c r="V43" s="131">
        <v>271</v>
      </c>
      <c r="W43" s="380">
        <v>290</v>
      </c>
      <c r="X43" s="131">
        <v>310</v>
      </c>
      <c r="Y43" s="375">
        <f>examinésqualifiésssHS!G43</f>
        <v>284</v>
      </c>
      <c r="Z43" s="131">
        <f t="shared" si="2"/>
        <v>3010</v>
      </c>
      <c r="AA43" s="132">
        <f t="shared" si="3"/>
        <v>273.63636363636363</v>
      </c>
    </row>
    <row r="44" spans="1:27" ht="12.6" customHeight="1" x14ac:dyDescent="0.2">
      <c r="A44" s="58" t="s">
        <v>66</v>
      </c>
      <c r="B44" s="141">
        <v>653</v>
      </c>
      <c r="C44" s="131">
        <v>688</v>
      </c>
      <c r="D44" s="131">
        <v>696</v>
      </c>
      <c r="E44" s="131">
        <v>662</v>
      </c>
      <c r="F44" s="131">
        <v>707</v>
      </c>
      <c r="G44" s="131">
        <v>678</v>
      </c>
      <c r="H44" s="131">
        <v>709</v>
      </c>
      <c r="I44" s="131">
        <v>669</v>
      </c>
      <c r="J44" s="380">
        <v>652</v>
      </c>
      <c r="K44" s="131">
        <v>625</v>
      </c>
      <c r="L44" s="375">
        <f>examinésqualifiésssHS!D44</f>
        <v>594</v>
      </c>
      <c r="M44" s="131">
        <f t="shared" si="0"/>
        <v>7333</v>
      </c>
      <c r="N44" s="132">
        <f t="shared" si="1"/>
        <v>666.63636363636363</v>
      </c>
      <c r="O44" s="141">
        <v>404</v>
      </c>
      <c r="P44" s="131">
        <v>435</v>
      </c>
      <c r="Q44" s="131">
        <v>469</v>
      </c>
      <c r="R44" s="131">
        <v>478</v>
      </c>
      <c r="S44" s="131">
        <v>466</v>
      </c>
      <c r="T44" s="131">
        <v>440</v>
      </c>
      <c r="U44" s="131">
        <v>447</v>
      </c>
      <c r="V44" s="131">
        <v>450</v>
      </c>
      <c r="W44" s="380">
        <v>448</v>
      </c>
      <c r="X44" s="131">
        <v>435</v>
      </c>
      <c r="Y44" s="375">
        <f>examinésqualifiésssHS!G44</f>
        <v>410</v>
      </c>
      <c r="Z44" s="131">
        <f t="shared" si="2"/>
        <v>4882</v>
      </c>
      <c r="AA44" s="132">
        <f t="shared" si="3"/>
        <v>443.81818181818181</v>
      </c>
    </row>
    <row r="45" spans="1:27" ht="12.6" customHeight="1" x14ac:dyDescent="0.2">
      <c r="A45" s="58" t="s">
        <v>67</v>
      </c>
      <c r="B45" s="141">
        <v>592</v>
      </c>
      <c r="C45" s="131">
        <v>544</v>
      </c>
      <c r="D45" s="131">
        <v>460</v>
      </c>
      <c r="E45" s="131">
        <v>510</v>
      </c>
      <c r="F45" s="131">
        <v>444</v>
      </c>
      <c r="G45" s="131">
        <v>342</v>
      </c>
      <c r="H45" s="131">
        <v>380</v>
      </c>
      <c r="I45" s="131">
        <v>366</v>
      </c>
      <c r="J45" s="380">
        <v>439</v>
      </c>
      <c r="K45" s="131">
        <v>362</v>
      </c>
      <c r="L45" s="375">
        <f>examinésqualifiésssHS!D45</f>
        <v>339</v>
      </c>
      <c r="M45" s="131">
        <f t="shared" si="0"/>
        <v>4778</v>
      </c>
      <c r="N45" s="132">
        <f t="shared" si="1"/>
        <v>434.36363636363637</v>
      </c>
      <c r="O45" s="141">
        <v>381</v>
      </c>
      <c r="P45" s="131">
        <v>361</v>
      </c>
      <c r="Q45" s="131">
        <v>315</v>
      </c>
      <c r="R45" s="131">
        <v>353</v>
      </c>
      <c r="S45" s="131">
        <v>373</v>
      </c>
      <c r="T45" s="131">
        <v>292</v>
      </c>
      <c r="U45" s="131">
        <v>335</v>
      </c>
      <c r="V45" s="131">
        <v>322</v>
      </c>
      <c r="W45" s="380">
        <v>314</v>
      </c>
      <c r="X45" s="131">
        <v>320</v>
      </c>
      <c r="Y45" s="375">
        <f>examinésqualifiésssHS!G45</f>
        <v>304</v>
      </c>
      <c r="Z45" s="131">
        <f t="shared" si="2"/>
        <v>3670</v>
      </c>
      <c r="AA45" s="132">
        <f t="shared" si="3"/>
        <v>333.63636363636363</v>
      </c>
    </row>
    <row r="46" spans="1:27" ht="12.6" customHeight="1" x14ac:dyDescent="0.2">
      <c r="A46" s="58" t="s">
        <v>68</v>
      </c>
      <c r="B46" s="141">
        <v>153</v>
      </c>
      <c r="C46" s="131">
        <v>128</v>
      </c>
      <c r="D46" s="131">
        <v>141</v>
      </c>
      <c r="E46" s="131">
        <v>115</v>
      </c>
      <c r="F46" s="131">
        <v>150</v>
      </c>
      <c r="G46" s="131">
        <v>110</v>
      </c>
      <c r="H46" s="131">
        <v>136</v>
      </c>
      <c r="I46" s="131">
        <v>125</v>
      </c>
      <c r="J46" s="380">
        <v>134</v>
      </c>
      <c r="K46" s="131">
        <v>162</v>
      </c>
      <c r="L46" s="375">
        <f>examinésqualifiésssHS!D46</f>
        <v>114</v>
      </c>
      <c r="M46" s="131">
        <f t="shared" si="0"/>
        <v>1468</v>
      </c>
      <c r="N46" s="132">
        <f t="shared" si="1"/>
        <v>133.45454545454547</v>
      </c>
      <c r="O46" s="141">
        <v>114</v>
      </c>
      <c r="P46" s="131">
        <v>102</v>
      </c>
      <c r="Q46" s="131">
        <v>110</v>
      </c>
      <c r="R46" s="131">
        <v>96</v>
      </c>
      <c r="S46" s="131">
        <v>117</v>
      </c>
      <c r="T46" s="131">
        <v>99</v>
      </c>
      <c r="U46" s="131">
        <v>123</v>
      </c>
      <c r="V46" s="131">
        <v>111</v>
      </c>
      <c r="W46" s="380">
        <v>106</v>
      </c>
      <c r="X46" s="131">
        <v>132</v>
      </c>
      <c r="Y46" s="375">
        <f>examinésqualifiésssHS!G46</f>
        <v>95</v>
      </c>
      <c r="Z46" s="131">
        <f t="shared" si="2"/>
        <v>1205</v>
      </c>
      <c r="AA46" s="132">
        <f t="shared" si="3"/>
        <v>109.54545454545455</v>
      </c>
    </row>
    <row r="47" spans="1:27" ht="12.6" customHeight="1" x14ac:dyDescent="0.2">
      <c r="A47" s="58" t="s">
        <v>69</v>
      </c>
      <c r="B47" s="141">
        <v>280</v>
      </c>
      <c r="C47" s="131">
        <v>256</v>
      </c>
      <c r="D47" s="131">
        <v>194</v>
      </c>
      <c r="E47" s="131">
        <v>231</v>
      </c>
      <c r="F47" s="131">
        <v>270</v>
      </c>
      <c r="G47" s="131">
        <v>190</v>
      </c>
      <c r="H47" s="131">
        <v>208</v>
      </c>
      <c r="I47" s="131">
        <v>196</v>
      </c>
      <c r="J47" s="380">
        <v>219</v>
      </c>
      <c r="K47" s="131">
        <v>213</v>
      </c>
      <c r="L47" s="375">
        <f>examinésqualifiésssHS!D47</f>
        <v>180</v>
      </c>
      <c r="M47" s="131">
        <f t="shared" si="0"/>
        <v>2437</v>
      </c>
      <c r="N47" s="132">
        <f t="shared" si="1"/>
        <v>221.54545454545453</v>
      </c>
      <c r="O47" s="141">
        <v>227</v>
      </c>
      <c r="P47" s="131">
        <v>213</v>
      </c>
      <c r="Q47" s="131">
        <v>168</v>
      </c>
      <c r="R47" s="131">
        <v>220</v>
      </c>
      <c r="S47" s="131">
        <v>232</v>
      </c>
      <c r="T47" s="131">
        <v>168</v>
      </c>
      <c r="U47" s="131">
        <v>198</v>
      </c>
      <c r="V47" s="131">
        <v>185</v>
      </c>
      <c r="W47" s="380">
        <v>190</v>
      </c>
      <c r="X47" s="131">
        <v>180</v>
      </c>
      <c r="Y47" s="375">
        <f>examinésqualifiésssHS!G47</f>
        <v>157</v>
      </c>
      <c r="Z47" s="131">
        <f t="shared" si="2"/>
        <v>2138</v>
      </c>
      <c r="AA47" s="132">
        <f t="shared" si="3"/>
        <v>194.36363636363637</v>
      </c>
    </row>
    <row r="48" spans="1:27" ht="12.6" customHeight="1" x14ac:dyDescent="0.2">
      <c r="A48" s="58" t="s">
        <v>70</v>
      </c>
      <c r="B48" s="141">
        <v>496</v>
      </c>
      <c r="C48" s="131">
        <v>462</v>
      </c>
      <c r="D48" s="131">
        <v>426</v>
      </c>
      <c r="E48" s="131">
        <v>447</v>
      </c>
      <c r="F48" s="131">
        <v>451</v>
      </c>
      <c r="G48" s="131">
        <v>323</v>
      </c>
      <c r="H48" s="131">
        <v>335</v>
      </c>
      <c r="I48" s="131">
        <v>417</v>
      </c>
      <c r="J48" s="380">
        <v>355</v>
      </c>
      <c r="K48" s="131">
        <v>307</v>
      </c>
      <c r="L48" s="375">
        <f>examinésqualifiésssHS!D48</f>
        <v>271</v>
      </c>
      <c r="M48" s="131">
        <f t="shared" si="0"/>
        <v>4290</v>
      </c>
      <c r="N48" s="132">
        <f t="shared" si="1"/>
        <v>390</v>
      </c>
      <c r="O48" s="141">
        <v>329</v>
      </c>
      <c r="P48" s="131">
        <v>370</v>
      </c>
      <c r="Q48" s="131">
        <v>348</v>
      </c>
      <c r="R48" s="131">
        <v>340</v>
      </c>
      <c r="S48" s="131">
        <v>294</v>
      </c>
      <c r="T48" s="131">
        <v>263</v>
      </c>
      <c r="U48" s="131">
        <v>256</v>
      </c>
      <c r="V48" s="131">
        <v>343</v>
      </c>
      <c r="W48" s="380">
        <v>261</v>
      </c>
      <c r="X48" s="131">
        <v>278</v>
      </c>
      <c r="Y48" s="375">
        <f>examinésqualifiésssHS!G48</f>
        <v>247</v>
      </c>
      <c r="Z48" s="131">
        <f t="shared" si="2"/>
        <v>3329</v>
      </c>
      <c r="AA48" s="132">
        <f t="shared" si="3"/>
        <v>302.63636363636363</v>
      </c>
    </row>
    <row r="49" spans="1:27" ht="12.6" customHeight="1" x14ac:dyDescent="0.2">
      <c r="A49" s="58" t="s">
        <v>71</v>
      </c>
      <c r="B49" s="141">
        <v>573</v>
      </c>
      <c r="C49" s="131">
        <v>478</v>
      </c>
      <c r="D49" s="131">
        <v>420</v>
      </c>
      <c r="E49" s="131">
        <v>369</v>
      </c>
      <c r="F49" s="131">
        <v>441</v>
      </c>
      <c r="G49" s="131">
        <v>444</v>
      </c>
      <c r="H49" s="131">
        <v>399</v>
      </c>
      <c r="I49" s="131">
        <v>350</v>
      </c>
      <c r="J49" s="380">
        <v>332</v>
      </c>
      <c r="K49" s="131">
        <v>258</v>
      </c>
      <c r="L49" s="375">
        <f>examinésqualifiésssHS!D49</f>
        <v>200</v>
      </c>
      <c r="M49" s="131">
        <f t="shared" si="0"/>
        <v>4264</v>
      </c>
      <c r="N49" s="132">
        <f t="shared" si="1"/>
        <v>387.63636363636363</v>
      </c>
      <c r="O49" s="141">
        <v>360</v>
      </c>
      <c r="P49" s="131">
        <v>295</v>
      </c>
      <c r="Q49" s="131">
        <v>277</v>
      </c>
      <c r="R49" s="131">
        <v>283</v>
      </c>
      <c r="S49" s="131">
        <v>278</v>
      </c>
      <c r="T49" s="131">
        <v>297</v>
      </c>
      <c r="U49" s="131">
        <v>280</v>
      </c>
      <c r="V49" s="131">
        <v>298</v>
      </c>
      <c r="W49" s="380">
        <v>234</v>
      </c>
      <c r="X49" s="131">
        <v>231</v>
      </c>
      <c r="Y49" s="375">
        <f>examinésqualifiésssHS!G49</f>
        <v>185</v>
      </c>
      <c r="Z49" s="131">
        <f t="shared" si="2"/>
        <v>3018</v>
      </c>
      <c r="AA49" s="132">
        <f t="shared" si="3"/>
        <v>274.36363636363637</v>
      </c>
    </row>
    <row r="50" spans="1:27" ht="12.6" customHeight="1" x14ac:dyDescent="0.2">
      <c r="A50" s="58" t="s">
        <v>72</v>
      </c>
      <c r="B50" s="141">
        <v>463</v>
      </c>
      <c r="C50" s="131">
        <v>428</v>
      </c>
      <c r="D50" s="131">
        <v>405</v>
      </c>
      <c r="E50" s="131">
        <v>329</v>
      </c>
      <c r="F50" s="131">
        <v>346</v>
      </c>
      <c r="G50" s="131">
        <v>278</v>
      </c>
      <c r="H50" s="131">
        <v>256</v>
      </c>
      <c r="I50" s="131">
        <v>261</v>
      </c>
      <c r="J50" s="380">
        <v>352</v>
      </c>
      <c r="K50" s="131">
        <v>280</v>
      </c>
      <c r="L50" s="375">
        <f>examinésqualifiésssHS!D50</f>
        <v>258</v>
      </c>
      <c r="M50" s="131">
        <f t="shared" si="0"/>
        <v>3656</v>
      </c>
      <c r="N50" s="132">
        <f t="shared" si="1"/>
        <v>332.36363636363637</v>
      </c>
      <c r="O50" s="141">
        <v>349</v>
      </c>
      <c r="P50" s="131">
        <v>323</v>
      </c>
      <c r="Q50" s="131">
        <v>295</v>
      </c>
      <c r="R50" s="131">
        <v>288</v>
      </c>
      <c r="S50" s="131">
        <v>304</v>
      </c>
      <c r="T50" s="131">
        <v>251</v>
      </c>
      <c r="U50" s="131">
        <v>228</v>
      </c>
      <c r="V50" s="131">
        <v>234</v>
      </c>
      <c r="W50" s="380">
        <v>238</v>
      </c>
      <c r="X50" s="131">
        <v>245</v>
      </c>
      <c r="Y50" s="375">
        <f>examinésqualifiésssHS!G50</f>
        <v>195</v>
      </c>
      <c r="Z50" s="131">
        <f t="shared" si="2"/>
        <v>2950</v>
      </c>
      <c r="AA50" s="132">
        <f t="shared" si="3"/>
        <v>268.18181818181819</v>
      </c>
    </row>
    <row r="51" spans="1:27" ht="12.6" customHeight="1" x14ac:dyDescent="0.2">
      <c r="A51" s="58" t="s">
        <v>73</v>
      </c>
      <c r="B51" s="141">
        <v>104</v>
      </c>
      <c r="C51" s="131">
        <v>90</v>
      </c>
      <c r="D51" s="131">
        <v>106</v>
      </c>
      <c r="E51" s="131">
        <v>99</v>
      </c>
      <c r="F51" s="131">
        <v>138</v>
      </c>
      <c r="G51" s="131">
        <v>68</v>
      </c>
      <c r="H51" s="131">
        <v>94</v>
      </c>
      <c r="I51" s="131">
        <v>68</v>
      </c>
      <c r="J51" s="380">
        <v>112</v>
      </c>
      <c r="K51" s="131">
        <v>78</v>
      </c>
      <c r="L51" s="375">
        <f>examinésqualifiésssHS!D51</f>
        <v>73</v>
      </c>
      <c r="M51" s="131">
        <f t="shared" si="0"/>
        <v>1030</v>
      </c>
      <c r="N51" s="132">
        <f t="shared" si="1"/>
        <v>93.63636363636364</v>
      </c>
      <c r="O51" s="141">
        <v>80</v>
      </c>
      <c r="P51" s="131">
        <v>74</v>
      </c>
      <c r="Q51" s="131">
        <v>87</v>
      </c>
      <c r="R51" s="131">
        <v>83</v>
      </c>
      <c r="S51" s="131">
        <v>121</v>
      </c>
      <c r="T51" s="131">
        <v>52</v>
      </c>
      <c r="U51" s="131">
        <v>78</v>
      </c>
      <c r="V51" s="131">
        <v>61</v>
      </c>
      <c r="W51" s="380">
        <v>92</v>
      </c>
      <c r="X51" s="131">
        <v>72</v>
      </c>
      <c r="Y51" s="375">
        <f>examinésqualifiésssHS!G51</f>
        <v>67</v>
      </c>
      <c r="Z51" s="131">
        <f t="shared" si="2"/>
        <v>867</v>
      </c>
      <c r="AA51" s="132">
        <f t="shared" si="3"/>
        <v>78.818181818181813</v>
      </c>
    </row>
    <row r="52" spans="1:27" ht="12.6" customHeight="1" x14ac:dyDescent="0.2">
      <c r="A52" s="58" t="s">
        <v>74</v>
      </c>
      <c r="B52" s="141">
        <v>205</v>
      </c>
      <c r="C52" s="131">
        <v>183</v>
      </c>
      <c r="D52" s="131">
        <v>185</v>
      </c>
      <c r="E52" s="131">
        <v>137</v>
      </c>
      <c r="F52" s="131">
        <v>166</v>
      </c>
      <c r="G52" s="131">
        <v>155</v>
      </c>
      <c r="H52" s="131">
        <v>190</v>
      </c>
      <c r="I52" s="131">
        <v>194</v>
      </c>
      <c r="J52" s="380">
        <v>176</v>
      </c>
      <c r="K52" s="131">
        <v>142</v>
      </c>
      <c r="L52" s="375">
        <f>examinésqualifiésssHS!D52</f>
        <v>141</v>
      </c>
      <c r="M52" s="131">
        <f t="shared" si="0"/>
        <v>1874</v>
      </c>
      <c r="N52" s="132">
        <f t="shared" si="1"/>
        <v>170.36363636363637</v>
      </c>
      <c r="O52" s="141">
        <v>129</v>
      </c>
      <c r="P52" s="131">
        <v>124</v>
      </c>
      <c r="Q52" s="131">
        <v>117</v>
      </c>
      <c r="R52" s="131">
        <v>119</v>
      </c>
      <c r="S52" s="131">
        <v>141</v>
      </c>
      <c r="T52" s="131">
        <v>121</v>
      </c>
      <c r="U52" s="131">
        <v>152</v>
      </c>
      <c r="V52" s="131">
        <v>170</v>
      </c>
      <c r="W52" s="380">
        <v>136</v>
      </c>
      <c r="X52" s="131">
        <v>133</v>
      </c>
      <c r="Y52" s="375">
        <f>examinésqualifiésssHS!G52</f>
        <v>130</v>
      </c>
      <c r="Z52" s="131">
        <f t="shared" si="2"/>
        <v>1472</v>
      </c>
      <c r="AA52" s="132">
        <f t="shared" si="3"/>
        <v>133.81818181818181</v>
      </c>
    </row>
    <row r="53" spans="1:27" ht="12.6" customHeight="1" x14ac:dyDescent="0.2">
      <c r="A53" s="58" t="s">
        <v>75</v>
      </c>
      <c r="B53" s="141">
        <v>195</v>
      </c>
      <c r="C53" s="131">
        <v>179</v>
      </c>
      <c r="D53" s="131">
        <v>202</v>
      </c>
      <c r="E53" s="131">
        <v>180</v>
      </c>
      <c r="F53" s="131">
        <v>163</v>
      </c>
      <c r="G53" s="131">
        <v>176</v>
      </c>
      <c r="H53" s="131">
        <v>201</v>
      </c>
      <c r="I53" s="131">
        <v>190</v>
      </c>
      <c r="J53" s="380">
        <v>195</v>
      </c>
      <c r="K53" s="131">
        <v>201</v>
      </c>
      <c r="L53" s="375">
        <f>examinésqualifiésssHS!D53</f>
        <v>168</v>
      </c>
      <c r="M53" s="131">
        <f t="shared" si="0"/>
        <v>2050</v>
      </c>
      <c r="N53" s="132">
        <f t="shared" si="1"/>
        <v>186.36363636363637</v>
      </c>
      <c r="O53" s="141">
        <v>133</v>
      </c>
      <c r="P53" s="131">
        <v>121</v>
      </c>
      <c r="Q53" s="131">
        <v>136</v>
      </c>
      <c r="R53" s="131">
        <v>149</v>
      </c>
      <c r="S53" s="131">
        <v>127</v>
      </c>
      <c r="T53" s="131">
        <v>143</v>
      </c>
      <c r="U53" s="131">
        <v>169</v>
      </c>
      <c r="V53" s="131">
        <v>161</v>
      </c>
      <c r="W53" s="380">
        <v>165</v>
      </c>
      <c r="X53" s="131">
        <v>181</v>
      </c>
      <c r="Y53" s="375">
        <f>examinésqualifiésssHS!G53</f>
        <v>149</v>
      </c>
      <c r="Z53" s="131">
        <f t="shared" si="2"/>
        <v>1634</v>
      </c>
      <c r="AA53" s="132">
        <f t="shared" si="3"/>
        <v>148.54545454545453</v>
      </c>
    </row>
    <row r="54" spans="1:27" ht="12.6" customHeight="1" x14ac:dyDescent="0.2">
      <c r="A54" s="58" t="s">
        <v>76</v>
      </c>
      <c r="B54" s="141">
        <v>123</v>
      </c>
      <c r="C54" s="131">
        <v>126</v>
      </c>
      <c r="D54" s="131">
        <v>119</v>
      </c>
      <c r="E54" s="131">
        <v>101</v>
      </c>
      <c r="F54" s="131">
        <v>113</v>
      </c>
      <c r="G54" s="131">
        <v>75</v>
      </c>
      <c r="H54" s="131">
        <v>84</v>
      </c>
      <c r="I54" s="131">
        <v>86</v>
      </c>
      <c r="J54" s="380">
        <v>91</v>
      </c>
      <c r="K54" s="131">
        <v>92</v>
      </c>
      <c r="L54" s="375">
        <f>examinésqualifiésssHS!D54</f>
        <v>78</v>
      </c>
      <c r="M54" s="131">
        <f t="shared" si="0"/>
        <v>1088</v>
      </c>
      <c r="N54" s="132">
        <f t="shared" si="1"/>
        <v>98.909090909090907</v>
      </c>
      <c r="O54" s="141">
        <v>76</v>
      </c>
      <c r="P54" s="131">
        <v>87</v>
      </c>
      <c r="Q54" s="131">
        <v>88</v>
      </c>
      <c r="R54" s="131">
        <v>79</v>
      </c>
      <c r="S54" s="131">
        <v>93</v>
      </c>
      <c r="T54" s="131">
        <v>62</v>
      </c>
      <c r="U54" s="131">
        <v>70</v>
      </c>
      <c r="V54" s="131">
        <v>76</v>
      </c>
      <c r="W54" s="380">
        <v>71</v>
      </c>
      <c r="X54" s="131">
        <v>85</v>
      </c>
      <c r="Y54" s="375">
        <f>examinésqualifiésssHS!G54</f>
        <v>71</v>
      </c>
      <c r="Z54" s="131">
        <f t="shared" si="2"/>
        <v>858</v>
      </c>
      <c r="AA54" s="132">
        <f t="shared" si="3"/>
        <v>78</v>
      </c>
    </row>
    <row r="55" spans="1:27" ht="12.6" customHeight="1" x14ac:dyDescent="0.2">
      <c r="A55" s="58" t="s">
        <v>77</v>
      </c>
      <c r="B55" s="141">
        <v>529</v>
      </c>
      <c r="C55" s="131">
        <v>487</v>
      </c>
      <c r="D55" s="131">
        <v>510</v>
      </c>
      <c r="E55" s="131">
        <v>477</v>
      </c>
      <c r="F55" s="131">
        <v>448</v>
      </c>
      <c r="G55" s="131">
        <v>435</v>
      </c>
      <c r="H55" s="131">
        <v>501</v>
      </c>
      <c r="I55" s="131">
        <v>447</v>
      </c>
      <c r="J55" s="380">
        <v>488</v>
      </c>
      <c r="K55" s="131">
        <v>404</v>
      </c>
      <c r="L55" s="375">
        <f>examinésqualifiésssHS!D55</f>
        <v>411</v>
      </c>
      <c r="M55" s="131">
        <f t="shared" si="0"/>
        <v>5137</v>
      </c>
      <c r="N55" s="132">
        <f t="shared" si="1"/>
        <v>467</v>
      </c>
      <c r="O55" s="141">
        <v>324</v>
      </c>
      <c r="P55" s="131">
        <v>342</v>
      </c>
      <c r="Q55" s="131">
        <v>350</v>
      </c>
      <c r="R55" s="131">
        <v>350</v>
      </c>
      <c r="S55" s="131">
        <v>311</v>
      </c>
      <c r="T55" s="131">
        <v>288</v>
      </c>
      <c r="U55" s="131">
        <v>362</v>
      </c>
      <c r="V55" s="131">
        <v>336</v>
      </c>
      <c r="W55" s="380">
        <v>321</v>
      </c>
      <c r="X55" s="131">
        <v>272</v>
      </c>
      <c r="Y55" s="375">
        <f>examinésqualifiésssHS!G55</f>
        <v>315</v>
      </c>
      <c r="Z55" s="131">
        <f t="shared" si="2"/>
        <v>3571</v>
      </c>
      <c r="AA55" s="132">
        <f t="shared" si="3"/>
        <v>324.63636363636363</v>
      </c>
    </row>
    <row r="56" spans="1:27" ht="12.6" customHeight="1" x14ac:dyDescent="0.2">
      <c r="A56" s="58" t="s">
        <v>78</v>
      </c>
      <c r="B56" s="141">
        <v>492</v>
      </c>
      <c r="C56" s="131">
        <v>492</v>
      </c>
      <c r="D56" s="131">
        <v>472</v>
      </c>
      <c r="E56" s="131">
        <v>417</v>
      </c>
      <c r="F56" s="131">
        <v>364</v>
      </c>
      <c r="G56" s="131">
        <v>370</v>
      </c>
      <c r="H56" s="131">
        <v>423</v>
      </c>
      <c r="I56" s="131">
        <v>396</v>
      </c>
      <c r="J56" s="380">
        <v>412</v>
      </c>
      <c r="K56" s="131">
        <v>394</v>
      </c>
      <c r="L56" s="375">
        <f>examinésqualifiésssHS!D56</f>
        <v>337</v>
      </c>
      <c r="M56" s="131">
        <f t="shared" si="0"/>
        <v>4569</v>
      </c>
      <c r="N56" s="132">
        <f t="shared" si="1"/>
        <v>415.36363636363637</v>
      </c>
      <c r="O56" s="141">
        <v>263</v>
      </c>
      <c r="P56" s="131">
        <v>262</v>
      </c>
      <c r="Q56" s="131">
        <v>281</v>
      </c>
      <c r="R56" s="131">
        <v>259</v>
      </c>
      <c r="S56" s="131">
        <v>219</v>
      </c>
      <c r="T56" s="131">
        <v>220</v>
      </c>
      <c r="U56" s="131">
        <v>234</v>
      </c>
      <c r="V56" s="131">
        <v>268</v>
      </c>
      <c r="W56" s="380">
        <v>218</v>
      </c>
      <c r="X56" s="131">
        <v>227</v>
      </c>
      <c r="Y56" s="375">
        <f>examinésqualifiésssHS!G56</f>
        <v>182</v>
      </c>
      <c r="Z56" s="131">
        <f t="shared" si="2"/>
        <v>2633</v>
      </c>
      <c r="AA56" s="132">
        <f t="shared" si="3"/>
        <v>239.36363636363637</v>
      </c>
    </row>
    <row r="57" spans="1:27" ht="12.6" customHeight="1" x14ac:dyDescent="0.2">
      <c r="A57" s="58" t="s">
        <v>79</v>
      </c>
      <c r="B57" s="141">
        <v>344</v>
      </c>
      <c r="C57" s="131">
        <v>341</v>
      </c>
      <c r="D57" s="131">
        <v>307</v>
      </c>
      <c r="E57" s="131">
        <v>306</v>
      </c>
      <c r="F57" s="131">
        <v>302</v>
      </c>
      <c r="G57" s="131">
        <v>293</v>
      </c>
      <c r="H57" s="131">
        <v>236</v>
      </c>
      <c r="I57" s="131">
        <v>314</v>
      </c>
      <c r="J57" s="380">
        <v>283</v>
      </c>
      <c r="K57" s="131">
        <v>191</v>
      </c>
      <c r="L57" s="375">
        <f>examinésqualifiésssHS!D57</f>
        <v>195</v>
      </c>
      <c r="M57" s="131">
        <f t="shared" si="0"/>
        <v>3112</v>
      </c>
      <c r="N57" s="132">
        <f t="shared" si="1"/>
        <v>282.90909090909093</v>
      </c>
      <c r="O57" s="141">
        <v>202</v>
      </c>
      <c r="P57" s="131">
        <v>213</v>
      </c>
      <c r="Q57" s="131">
        <v>190</v>
      </c>
      <c r="R57" s="131">
        <v>198</v>
      </c>
      <c r="S57" s="131">
        <v>185</v>
      </c>
      <c r="T57" s="131">
        <v>175</v>
      </c>
      <c r="U57" s="131">
        <v>184</v>
      </c>
      <c r="V57" s="131">
        <v>189</v>
      </c>
      <c r="W57" s="380">
        <v>158</v>
      </c>
      <c r="X57" s="131">
        <v>155</v>
      </c>
      <c r="Y57" s="375">
        <f>examinésqualifiésssHS!G57</f>
        <v>153</v>
      </c>
      <c r="Z57" s="131">
        <f t="shared" si="2"/>
        <v>2002</v>
      </c>
      <c r="AA57" s="132">
        <f t="shared" si="3"/>
        <v>182</v>
      </c>
    </row>
    <row r="58" spans="1:27" ht="12.6" customHeight="1" x14ac:dyDescent="0.2">
      <c r="A58" s="58" t="s">
        <v>80</v>
      </c>
      <c r="B58" s="141">
        <v>446</v>
      </c>
      <c r="C58" s="131">
        <v>381</v>
      </c>
      <c r="D58" s="131">
        <v>380</v>
      </c>
      <c r="E58" s="131">
        <v>262</v>
      </c>
      <c r="F58" s="131">
        <v>368</v>
      </c>
      <c r="G58" s="131">
        <v>277</v>
      </c>
      <c r="H58" s="131">
        <v>341</v>
      </c>
      <c r="I58" s="131">
        <v>256</v>
      </c>
      <c r="J58" s="380">
        <v>326</v>
      </c>
      <c r="K58" s="131">
        <v>261</v>
      </c>
      <c r="L58" s="375">
        <f>examinésqualifiésssHS!D58</f>
        <v>256</v>
      </c>
      <c r="M58" s="131">
        <f t="shared" si="0"/>
        <v>3554</v>
      </c>
      <c r="N58" s="132">
        <f t="shared" si="1"/>
        <v>323.09090909090907</v>
      </c>
      <c r="O58" s="141">
        <v>237</v>
      </c>
      <c r="P58" s="131">
        <v>208</v>
      </c>
      <c r="Q58" s="131">
        <v>225</v>
      </c>
      <c r="R58" s="131">
        <v>182</v>
      </c>
      <c r="S58" s="131">
        <v>156</v>
      </c>
      <c r="T58" s="131">
        <v>148</v>
      </c>
      <c r="U58" s="131">
        <v>165</v>
      </c>
      <c r="V58" s="131">
        <v>161</v>
      </c>
      <c r="W58" s="380">
        <v>194</v>
      </c>
      <c r="X58" s="131">
        <v>156</v>
      </c>
      <c r="Y58" s="375">
        <f>examinésqualifiésssHS!G58</f>
        <v>179</v>
      </c>
      <c r="Z58" s="131">
        <f t="shared" si="2"/>
        <v>2011</v>
      </c>
      <c r="AA58" s="132">
        <f t="shared" si="3"/>
        <v>182.81818181818181</v>
      </c>
    </row>
    <row r="59" spans="1:27" ht="12.6" customHeight="1" x14ac:dyDescent="0.2">
      <c r="A59" s="58" t="s">
        <v>81</v>
      </c>
      <c r="B59" s="141">
        <v>1040</v>
      </c>
      <c r="C59" s="131">
        <v>867</v>
      </c>
      <c r="D59" s="131">
        <v>809</v>
      </c>
      <c r="E59" s="131">
        <v>831</v>
      </c>
      <c r="F59" s="131">
        <v>942</v>
      </c>
      <c r="G59" s="131">
        <v>747</v>
      </c>
      <c r="H59" s="131">
        <v>770</v>
      </c>
      <c r="I59" s="131">
        <v>547</v>
      </c>
      <c r="J59" s="380">
        <v>732</v>
      </c>
      <c r="K59" s="131">
        <v>546</v>
      </c>
      <c r="L59" s="375">
        <f>examinésqualifiésssHS!D59</f>
        <v>443</v>
      </c>
      <c r="M59" s="131">
        <f t="shared" si="0"/>
        <v>8274</v>
      </c>
      <c r="N59" s="132">
        <f t="shared" si="1"/>
        <v>752.18181818181813</v>
      </c>
      <c r="O59" s="141">
        <v>495</v>
      </c>
      <c r="P59" s="131">
        <v>413</v>
      </c>
      <c r="Q59" s="131">
        <v>411</v>
      </c>
      <c r="R59" s="131">
        <v>453</v>
      </c>
      <c r="S59" s="131">
        <v>514</v>
      </c>
      <c r="T59" s="131">
        <v>372</v>
      </c>
      <c r="U59" s="131">
        <v>443</v>
      </c>
      <c r="V59" s="131">
        <v>418</v>
      </c>
      <c r="W59" s="380">
        <v>449</v>
      </c>
      <c r="X59" s="131">
        <v>443</v>
      </c>
      <c r="Y59" s="375">
        <f>examinésqualifiésssHS!G59</f>
        <v>355</v>
      </c>
      <c r="Z59" s="131">
        <f t="shared" si="2"/>
        <v>4766</v>
      </c>
      <c r="AA59" s="132">
        <f t="shared" si="3"/>
        <v>433.27272727272725</v>
      </c>
    </row>
    <row r="60" spans="1:27" ht="12.6" customHeight="1" x14ac:dyDescent="0.2">
      <c r="A60" s="58" t="s">
        <v>82</v>
      </c>
      <c r="B60" s="141">
        <v>816</v>
      </c>
      <c r="C60" s="131">
        <v>794</v>
      </c>
      <c r="D60" s="131">
        <v>683</v>
      </c>
      <c r="E60" s="131">
        <v>755</v>
      </c>
      <c r="F60" s="131">
        <v>873</v>
      </c>
      <c r="G60" s="131">
        <v>675</v>
      </c>
      <c r="H60" s="131">
        <v>688</v>
      </c>
      <c r="I60" s="131">
        <v>708</v>
      </c>
      <c r="J60" s="380">
        <v>689</v>
      </c>
      <c r="K60" s="131">
        <v>677</v>
      </c>
      <c r="L60" s="375">
        <f>examinésqualifiésssHS!D60</f>
        <v>618</v>
      </c>
      <c r="M60" s="131">
        <f t="shared" si="0"/>
        <v>7976</v>
      </c>
      <c r="N60" s="132">
        <f t="shared" si="1"/>
        <v>725.09090909090912</v>
      </c>
      <c r="O60" s="141">
        <v>563</v>
      </c>
      <c r="P60" s="131">
        <v>522</v>
      </c>
      <c r="Q60" s="131">
        <v>443</v>
      </c>
      <c r="R60" s="131">
        <v>509</v>
      </c>
      <c r="S60" s="131">
        <v>662</v>
      </c>
      <c r="T60" s="131">
        <v>490</v>
      </c>
      <c r="U60" s="131">
        <v>473</v>
      </c>
      <c r="V60" s="131">
        <v>465</v>
      </c>
      <c r="W60" s="380">
        <v>485</v>
      </c>
      <c r="X60" s="131">
        <v>492</v>
      </c>
      <c r="Y60" s="375">
        <f>examinésqualifiésssHS!G60</f>
        <v>443</v>
      </c>
      <c r="Z60" s="131">
        <f t="shared" si="2"/>
        <v>5547</v>
      </c>
      <c r="AA60" s="132">
        <f t="shared" si="3"/>
        <v>504.27272727272725</v>
      </c>
    </row>
    <row r="61" spans="1:27" ht="12.6" customHeight="1" x14ac:dyDescent="0.2">
      <c r="A61" s="58" t="s">
        <v>83</v>
      </c>
      <c r="B61" s="141">
        <v>555</v>
      </c>
      <c r="C61" s="131">
        <v>472</v>
      </c>
      <c r="D61" s="131">
        <v>428</v>
      </c>
      <c r="E61" s="131">
        <v>300</v>
      </c>
      <c r="F61" s="131">
        <v>331</v>
      </c>
      <c r="G61" s="131">
        <v>264</v>
      </c>
      <c r="H61" s="131">
        <v>234</v>
      </c>
      <c r="I61" s="131">
        <v>252</v>
      </c>
      <c r="J61" s="380">
        <v>428</v>
      </c>
      <c r="K61" s="131">
        <v>249</v>
      </c>
      <c r="L61" s="375">
        <f>examinésqualifiésssHS!D61</f>
        <v>255</v>
      </c>
      <c r="M61" s="131">
        <f t="shared" si="0"/>
        <v>3768</v>
      </c>
      <c r="N61" s="132">
        <f t="shared" si="1"/>
        <v>342.54545454545456</v>
      </c>
      <c r="O61" s="141">
        <v>270</v>
      </c>
      <c r="P61" s="131">
        <v>223</v>
      </c>
      <c r="Q61" s="131">
        <v>198</v>
      </c>
      <c r="R61" s="131">
        <v>259</v>
      </c>
      <c r="S61" s="131">
        <v>272</v>
      </c>
      <c r="T61" s="131">
        <v>202</v>
      </c>
      <c r="U61" s="131">
        <v>182</v>
      </c>
      <c r="V61" s="131">
        <v>193</v>
      </c>
      <c r="W61" s="380">
        <v>247</v>
      </c>
      <c r="X61" s="131">
        <v>206</v>
      </c>
      <c r="Y61" s="375">
        <f>examinésqualifiésssHS!G61</f>
        <v>208</v>
      </c>
      <c r="Z61" s="131">
        <f t="shared" si="2"/>
        <v>2460</v>
      </c>
      <c r="AA61" s="132">
        <f t="shared" si="3"/>
        <v>223.63636363636363</v>
      </c>
    </row>
    <row r="62" spans="1:27" ht="12.6" customHeight="1" x14ac:dyDescent="0.2">
      <c r="A62" s="58" t="s">
        <v>84</v>
      </c>
      <c r="B62" s="141">
        <v>381</v>
      </c>
      <c r="C62" s="131">
        <v>413</v>
      </c>
      <c r="D62" s="131">
        <v>357</v>
      </c>
      <c r="E62" s="131">
        <v>329</v>
      </c>
      <c r="F62" s="131">
        <v>314</v>
      </c>
      <c r="G62" s="131">
        <v>274</v>
      </c>
      <c r="H62" s="131">
        <v>341</v>
      </c>
      <c r="I62" s="131">
        <v>302</v>
      </c>
      <c r="J62" s="380">
        <v>400</v>
      </c>
      <c r="K62" s="131">
        <v>329</v>
      </c>
      <c r="L62" s="375">
        <f>examinésqualifiésssHS!D62</f>
        <v>321</v>
      </c>
      <c r="M62" s="131">
        <f t="shared" si="0"/>
        <v>3761</v>
      </c>
      <c r="N62" s="132">
        <f t="shared" si="1"/>
        <v>341.90909090909093</v>
      </c>
      <c r="O62" s="141">
        <v>184</v>
      </c>
      <c r="P62" s="131">
        <v>206</v>
      </c>
      <c r="Q62" s="131">
        <v>191</v>
      </c>
      <c r="R62" s="131">
        <v>238</v>
      </c>
      <c r="S62" s="131">
        <v>205</v>
      </c>
      <c r="T62" s="131">
        <v>138</v>
      </c>
      <c r="U62" s="131">
        <v>218</v>
      </c>
      <c r="V62" s="131">
        <v>208</v>
      </c>
      <c r="W62" s="380">
        <v>249</v>
      </c>
      <c r="X62" s="131">
        <v>212</v>
      </c>
      <c r="Y62" s="375">
        <f>examinésqualifiésssHS!G62</f>
        <v>219</v>
      </c>
      <c r="Z62" s="131">
        <f t="shared" si="2"/>
        <v>2268</v>
      </c>
      <c r="AA62" s="132">
        <f t="shared" si="3"/>
        <v>206.18181818181819</v>
      </c>
    </row>
    <row r="63" spans="1:27" ht="12.6" customHeight="1" x14ac:dyDescent="0.2">
      <c r="A63" s="58" t="s">
        <v>85</v>
      </c>
      <c r="B63" s="141">
        <v>418</v>
      </c>
      <c r="C63" s="131">
        <v>441</v>
      </c>
      <c r="D63" s="131">
        <v>411</v>
      </c>
      <c r="E63" s="131">
        <v>424</v>
      </c>
      <c r="F63" s="131">
        <v>332</v>
      </c>
      <c r="G63" s="131">
        <v>282</v>
      </c>
      <c r="H63" s="131">
        <v>283</v>
      </c>
      <c r="I63" s="131">
        <v>301</v>
      </c>
      <c r="J63" s="380">
        <v>359</v>
      </c>
      <c r="K63" s="131">
        <v>292</v>
      </c>
      <c r="L63" s="375">
        <f>examinésqualifiésssHS!D63</f>
        <v>282</v>
      </c>
      <c r="M63" s="131">
        <f t="shared" si="0"/>
        <v>3825</v>
      </c>
      <c r="N63" s="132">
        <f t="shared" si="1"/>
        <v>347.72727272727275</v>
      </c>
      <c r="O63" s="141">
        <v>274</v>
      </c>
      <c r="P63" s="131">
        <v>256</v>
      </c>
      <c r="Q63" s="131">
        <v>253</v>
      </c>
      <c r="R63" s="131">
        <v>266</v>
      </c>
      <c r="S63" s="131">
        <v>256</v>
      </c>
      <c r="T63" s="131">
        <v>249</v>
      </c>
      <c r="U63" s="131">
        <v>246</v>
      </c>
      <c r="V63" s="131">
        <v>269</v>
      </c>
      <c r="W63" s="380">
        <v>263</v>
      </c>
      <c r="X63" s="131">
        <v>255</v>
      </c>
      <c r="Y63" s="375">
        <f>examinésqualifiésssHS!G63</f>
        <v>258</v>
      </c>
      <c r="Z63" s="131">
        <f t="shared" si="2"/>
        <v>2845</v>
      </c>
      <c r="AA63" s="132">
        <f t="shared" si="3"/>
        <v>258.63636363636363</v>
      </c>
    </row>
    <row r="64" spans="1:27" ht="12.6" customHeight="1" x14ac:dyDescent="0.2">
      <c r="A64" s="61" t="s">
        <v>86</v>
      </c>
      <c r="B64" s="142">
        <v>279</v>
      </c>
      <c r="C64" s="134">
        <v>226</v>
      </c>
      <c r="D64" s="134">
        <v>229</v>
      </c>
      <c r="E64" s="134">
        <v>215</v>
      </c>
      <c r="F64" s="134">
        <v>333</v>
      </c>
      <c r="G64" s="134">
        <v>218</v>
      </c>
      <c r="H64" s="134">
        <v>219</v>
      </c>
      <c r="I64" s="134">
        <v>230</v>
      </c>
      <c r="J64" s="381">
        <v>218</v>
      </c>
      <c r="K64" s="134">
        <v>257</v>
      </c>
      <c r="L64" s="695">
        <f>examinésqualifiésssHS!D64</f>
        <v>235</v>
      </c>
      <c r="M64" s="134">
        <f t="shared" si="0"/>
        <v>2659</v>
      </c>
      <c r="N64" s="135">
        <f t="shared" si="1"/>
        <v>241.72727272727272</v>
      </c>
      <c r="O64" s="142">
        <v>185</v>
      </c>
      <c r="P64" s="134">
        <v>152</v>
      </c>
      <c r="Q64" s="134">
        <v>165</v>
      </c>
      <c r="R64" s="134">
        <v>172</v>
      </c>
      <c r="S64" s="134">
        <v>259</v>
      </c>
      <c r="T64" s="134">
        <v>163</v>
      </c>
      <c r="U64" s="134">
        <v>160</v>
      </c>
      <c r="V64" s="134">
        <v>178</v>
      </c>
      <c r="W64" s="381">
        <v>167</v>
      </c>
      <c r="X64" s="134">
        <v>193</v>
      </c>
      <c r="Y64" s="695">
        <f>examinésqualifiésssHS!G64</f>
        <v>182</v>
      </c>
      <c r="Z64" s="134">
        <f t="shared" si="2"/>
        <v>1976</v>
      </c>
      <c r="AA64" s="135">
        <f t="shared" si="3"/>
        <v>179.63636363636363</v>
      </c>
    </row>
    <row r="65" spans="1:27" ht="12.6" customHeight="1" x14ac:dyDescent="0.2">
      <c r="A65" s="64" t="s">
        <v>87</v>
      </c>
      <c r="B65" s="136">
        <v>9818</v>
      </c>
      <c r="C65" s="47">
        <v>9173</v>
      </c>
      <c r="D65" s="47">
        <v>8591</v>
      </c>
      <c r="E65" s="47">
        <v>8009</v>
      </c>
      <c r="F65" s="47">
        <v>8578</v>
      </c>
      <c r="G65" s="47">
        <v>7179</v>
      </c>
      <c r="H65" s="47">
        <v>7548</v>
      </c>
      <c r="I65" s="47">
        <v>7209</v>
      </c>
      <c r="J65" s="377">
        <v>8115</v>
      </c>
      <c r="K65" s="47">
        <v>6961</v>
      </c>
      <c r="L65" s="696">
        <f>examinésqualifiésssHS!D65</f>
        <v>6424</v>
      </c>
      <c r="M65" s="47">
        <f t="shared" si="0"/>
        <v>87605</v>
      </c>
      <c r="N65" s="137">
        <f t="shared" si="1"/>
        <v>7964.090909090909</v>
      </c>
      <c r="O65" s="136">
        <v>6080</v>
      </c>
      <c r="P65" s="47">
        <v>5803</v>
      </c>
      <c r="Q65" s="47">
        <v>5576</v>
      </c>
      <c r="R65" s="47">
        <v>5841</v>
      </c>
      <c r="S65" s="47">
        <f>SUM(S42:S64)</f>
        <v>6090</v>
      </c>
      <c r="T65" s="47">
        <v>5089</v>
      </c>
      <c r="U65" s="47">
        <v>5493</v>
      </c>
      <c r="V65" s="47">
        <v>5590</v>
      </c>
      <c r="W65" s="377">
        <v>5538</v>
      </c>
      <c r="X65" s="47">
        <v>5451</v>
      </c>
      <c r="Y65" s="696">
        <f>examinésqualifiésssHS!G65</f>
        <v>5065</v>
      </c>
      <c r="Z65" s="47">
        <f t="shared" si="2"/>
        <v>61616</v>
      </c>
      <c r="AA65" s="137">
        <f t="shared" si="3"/>
        <v>5601.454545454545</v>
      </c>
    </row>
    <row r="66" spans="1:27" ht="12.6" customHeight="1" x14ac:dyDescent="0.2">
      <c r="A66" s="55">
        <v>85</v>
      </c>
      <c r="B66" s="140">
        <v>183</v>
      </c>
      <c r="C66" s="128">
        <v>187</v>
      </c>
      <c r="D66" s="128">
        <v>165</v>
      </c>
      <c r="E66" s="128">
        <v>178</v>
      </c>
      <c r="F66" s="128">
        <v>155</v>
      </c>
      <c r="G66" s="128">
        <v>89</v>
      </c>
      <c r="H66" s="128">
        <v>105</v>
      </c>
      <c r="I66" s="128">
        <v>110</v>
      </c>
      <c r="J66" s="379">
        <v>115</v>
      </c>
      <c r="K66" s="128">
        <v>103</v>
      </c>
      <c r="L66" s="694">
        <f>examinésqualifiésssHS!D66</f>
        <v>83</v>
      </c>
      <c r="M66" s="128">
        <f t="shared" si="0"/>
        <v>1473</v>
      </c>
      <c r="N66" s="129">
        <f t="shared" si="1"/>
        <v>133.90909090909091</v>
      </c>
      <c r="O66" s="140">
        <v>110</v>
      </c>
      <c r="P66" s="128">
        <v>108</v>
      </c>
      <c r="Q66" s="128">
        <v>107</v>
      </c>
      <c r="R66" s="128">
        <v>105</v>
      </c>
      <c r="S66" s="128">
        <v>112</v>
      </c>
      <c r="T66" s="128">
        <v>66</v>
      </c>
      <c r="U66" s="128">
        <v>76</v>
      </c>
      <c r="V66" s="128">
        <v>74</v>
      </c>
      <c r="W66" s="379">
        <v>74</v>
      </c>
      <c r="X66" s="128">
        <v>78</v>
      </c>
      <c r="Y66" s="694">
        <f>examinésqualifiésssHS!G66</f>
        <v>65</v>
      </c>
      <c r="Z66" s="128">
        <f t="shared" si="2"/>
        <v>975</v>
      </c>
      <c r="AA66" s="129">
        <f t="shared" si="3"/>
        <v>88.63636363636364</v>
      </c>
    </row>
    <row r="67" spans="1:27" ht="12.6" customHeight="1" x14ac:dyDescent="0.2">
      <c r="A67" s="58">
        <v>86</v>
      </c>
      <c r="B67" s="141">
        <v>213</v>
      </c>
      <c r="C67" s="131">
        <v>180</v>
      </c>
      <c r="D67" s="131">
        <v>216</v>
      </c>
      <c r="E67" s="131">
        <v>227</v>
      </c>
      <c r="F67" s="131">
        <v>207</v>
      </c>
      <c r="G67" s="131">
        <v>114</v>
      </c>
      <c r="H67" s="131">
        <v>126</v>
      </c>
      <c r="I67" s="131">
        <v>124</v>
      </c>
      <c r="J67" s="380">
        <v>142</v>
      </c>
      <c r="K67" s="131">
        <v>119</v>
      </c>
      <c r="L67" s="375">
        <f>examinésqualifiésssHS!D67</f>
        <v>122</v>
      </c>
      <c r="M67" s="131">
        <f t="shared" si="0"/>
        <v>1790</v>
      </c>
      <c r="N67" s="132">
        <f t="shared" si="1"/>
        <v>162.72727272727272</v>
      </c>
      <c r="O67" s="141">
        <v>110</v>
      </c>
      <c r="P67" s="131">
        <v>105</v>
      </c>
      <c r="Q67" s="131">
        <v>132</v>
      </c>
      <c r="R67" s="131">
        <v>136</v>
      </c>
      <c r="S67" s="131">
        <v>125</v>
      </c>
      <c r="T67" s="131">
        <v>92</v>
      </c>
      <c r="U67" s="131">
        <v>104</v>
      </c>
      <c r="V67" s="131">
        <v>93</v>
      </c>
      <c r="W67" s="380">
        <v>84</v>
      </c>
      <c r="X67" s="131">
        <v>104</v>
      </c>
      <c r="Y67" s="375">
        <f>examinésqualifiésssHS!G67</f>
        <v>89</v>
      </c>
      <c r="Z67" s="131">
        <f t="shared" si="2"/>
        <v>1174</v>
      </c>
      <c r="AA67" s="132">
        <f t="shared" si="3"/>
        <v>106.72727272727273</v>
      </c>
    </row>
    <row r="68" spans="1:27" ht="12.6" customHeight="1" x14ac:dyDescent="0.2">
      <c r="A68" s="61">
        <v>87</v>
      </c>
      <c r="B68" s="142">
        <v>343</v>
      </c>
      <c r="C68" s="134">
        <v>332</v>
      </c>
      <c r="D68" s="134">
        <v>294</v>
      </c>
      <c r="E68" s="134">
        <v>286</v>
      </c>
      <c r="F68" s="134">
        <v>306</v>
      </c>
      <c r="G68" s="134">
        <v>150</v>
      </c>
      <c r="H68" s="134">
        <v>204</v>
      </c>
      <c r="I68" s="134">
        <v>211</v>
      </c>
      <c r="J68" s="381">
        <v>195</v>
      </c>
      <c r="K68" s="134">
        <v>179</v>
      </c>
      <c r="L68" s="695">
        <f>examinésqualifiésssHS!D68</f>
        <v>211</v>
      </c>
      <c r="M68" s="134">
        <f t="shared" si="0"/>
        <v>2711</v>
      </c>
      <c r="N68" s="135">
        <f t="shared" si="1"/>
        <v>246.45454545454547</v>
      </c>
      <c r="O68" s="142">
        <v>169</v>
      </c>
      <c r="P68" s="134">
        <v>179</v>
      </c>
      <c r="Q68" s="134">
        <v>164</v>
      </c>
      <c r="R68" s="134">
        <v>136</v>
      </c>
      <c r="S68" s="134">
        <v>198</v>
      </c>
      <c r="T68" s="134">
        <v>116</v>
      </c>
      <c r="U68" s="134">
        <v>160</v>
      </c>
      <c r="V68" s="134">
        <v>156</v>
      </c>
      <c r="W68" s="381">
        <v>115</v>
      </c>
      <c r="X68" s="134">
        <v>138</v>
      </c>
      <c r="Y68" s="695">
        <f>examinésqualifiésssHS!G68</f>
        <v>151</v>
      </c>
      <c r="Z68" s="134">
        <f t="shared" si="2"/>
        <v>1682</v>
      </c>
      <c r="AA68" s="135">
        <f t="shared" si="3"/>
        <v>152.90909090909091</v>
      </c>
    </row>
    <row r="69" spans="1:27" ht="12.6" customHeight="1" x14ac:dyDescent="0.2">
      <c r="A69" s="64" t="s">
        <v>88</v>
      </c>
      <c r="B69" s="143">
        <v>739</v>
      </c>
      <c r="C69" s="48">
        <v>699</v>
      </c>
      <c r="D69" s="48">
        <v>675</v>
      </c>
      <c r="E69" s="48">
        <v>691</v>
      </c>
      <c r="F69" s="48">
        <v>668</v>
      </c>
      <c r="G69" s="48">
        <v>353</v>
      </c>
      <c r="H69" s="48">
        <v>435</v>
      </c>
      <c r="I69" s="48">
        <v>445</v>
      </c>
      <c r="J69" s="378">
        <v>452</v>
      </c>
      <c r="K69" s="48">
        <v>401</v>
      </c>
      <c r="L69" s="697">
        <f>examinésqualifiésssHS!D69</f>
        <v>416</v>
      </c>
      <c r="M69" s="48">
        <f t="shared" si="0"/>
        <v>5974</v>
      </c>
      <c r="N69" s="144">
        <f t="shared" si="1"/>
        <v>543.09090909090912</v>
      </c>
      <c r="O69" s="143">
        <v>389</v>
      </c>
      <c r="P69" s="48">
        <v>392</v>
      </c>
      <c r="Q69" s="48">
        <v>403</v>
      </c>
      <c r="R69" s="48">
        <v>377</v>
      </c>
      <c r="S69" s="48">
        <v>435</v>
      </c>
      <c r="T69" s="48">
        <v>274</v>
      </c>
      <c r="U69" s="48">
        <v>340</v>
      </c>
      <c r="V69" s="48">
        <v>323</v>
      </c>
      <c r="W69" s="378">
        <v>273</v>
      </c>
      <c r="X69" s="48">
        <v>320</v>
      </c>
      <c r="Y69" s="697">
        <f>examinésqualifiésssHS!G69</f>
        <v>305</v>
      </c>
      <c r="Z69" s="48">
        <f t="shared" si="2"/>
        <v>3831</v>
      </c>
      <c r="AA69" s="144">
        <f t="shared" si="3"/>
        <v>348.27272727272725</v>
      </c>
    </row>
    <row r="70" spans="1:27" ht="12.6" customHeight="1" thickBot="1" x14ac:dyDescent="0.25">
      <c r="A70" s="67" t="s">
        <v>8</v>
      </c>
      <c r="B70" s="145">
        <v>16662</v>
      </c>
      <c r="C70" s="146">
        <v>15457</v>
      </c>
      <c r="D70" s="146">
        <v>15041</v>
      </c>
      <c r="E70" s="146">
        <v>14574</v>
      </c>
      <c r="F70" s="146">
        <v>15659</v>
      </c>
      <c r="G70" s="146">
        <v>13017</v>
      </c>
      <c r="H70" s="146">
        <v>13608</v>
      </c>
      <c r="I70" s="146">
        <v>13480</v>
      </c>
      <c r="J70" s="146">
        <v>14861</v>
      </c>
      <c r="K70" s="146">
        <v>13242</v>
      </c>
      <c r="L70" s="146">
        <f>examinésqualifiésssHS!D70</f>
        <v>12844</v>
      </c>
      <c r="M70" s="298">
        <f t="shared" si="0"/>
        <v>158445</v>
      </c>
      <c r="N70" s="300">
        <f t="shared" si="1"/>
        <v>14404.09090909091</v>
      </c>
      <c r="O70" s="145">
        <v>9394</v>
      </c>
      <c r="P70" s="146">
        <v>8937</v>
      </c>
      <c r="Q70" s="146">
        <v>8956</v>
      </c>
      <c r="R70" s="146">
        <v>9330</v>
      </c>
      <c r="S70" s="146">
        <f>S15+S41+S65+S69</f>
        <v>9811</v>
      </c>
      <c r="T70" s="146">
        <v>8186</v>
      </c>
      <c r="U70" s="146">
        <v>8796</v>
      </c>
      <c r="V70" s="146">
        <v>9157</v>
      </c>
      <c r="W70" s="146">
        <v>9183</v>
      </c>
      <c r="X70" s="146">
        <v>9157</v>
      </c>
      <c r="Y70" s="146">
        <f>examinésqualifiésssHS!G70</f>
        <v>8796</v>
      </c>
      <c r="Z70" s="299">
        <f t="shared" si="2"/>
        <v>99703</v>
      </c>
      <c r="AA70" s="300">
        <f t="shared" si="3"/>
        <v>9063.9090909090901</v>
      </c>
    </row>
    <row r="71" spans="1:27" x14ac:dyDescent="0.2">
      <c r="A71" s="12" t="str">
        <f>'fiche technique'!B4</f>
        <v>Source: MENESR-DGRH A1-1, ANTARES, campagne qualification 2015, données au 20/11/2015          Remarque: La table des sections CNU est en page 30.</v>
      </c>
    </row>
    <row r="72" spans="1:27" x14ac:dyDescent="0.2">
      <c r="A72" s="148" t="s">
        <v>493</v>
      </c>
    </row>
    <row r="73" spans="1:27" x14ac:dyDescent="0.2">
      <c r="A73" s="148" t="s">
        <v>494</v>
      </c>
    </row>
    <row r="152" spans="1:1" x14ac:dyDescent="0.2">
      <c r="A152" s="53"/>
    </row>
  </sheetData>
  <sheetProtection selectLockedCells="1" selectUnlockedCells="1"/>
  <mergeCells count="33">
    <mergeCell ref="A1:C1"/>
    <mergeCell ref="Z1:AA1"/>
    <mergeCell ref="A3:AA3"/>
    <mergeCell ref="A4:AA4"/>
    <mergeCell ref="B6:N6"/>
    <mergeCell ref="O6:AA6"/>
    <mergeCell ref="A7:A8"/>
    <mergeCell ref="B7:B8"/>
    <mergeCell ref="C7:C8"/>
    <mergeCell ref="D7:D8"/>
    <mergeCell ref="E7:E8"/>
    <mergeCell ref="F7:F8"/>
    <mergeCell ref="G7:G8"/>
    <mergeCell ref="M7:M8"/>
    <mergeCell ref="N7:N8"/>
    <mergeCell ref="O7:O8"/>
    <mergeCell ref="H7:H8"/>
    <mergeCell ref="K7:K8"/>
    <mergeCell ref="I7:I8"/>
    <mergeCell ref="J7:J8"/>
    <mergeCell ref="L7:L8"/>
    <mergeCell ref="AA7:AA8"/>
    <mergeCell ref="U7:U8"/>
    <mergeCell ref="P7:P8"/>
    <mergeCell ref="Q7:Q8"/>
    <mergeCell ref="X7:X8"/>
    <mergeCell ref="R7:R8"/>
    <mergeCell ref="S7:S8"/>
    <mergeCell ref="T7:T8"/>
    <mergeCell ref="Z7:Z8"/>
    <mergeCell ref="V7:V8"/>
    <mergeCell ref="W7:W8"/>
    <mergeCell ref="Y7:Y8"/>
  </mergeCells>
  <printOptions horizontalCentered="1"/>
  <pageMargins left="0.39370078740157483" right="0.39370078740157483" top="0.39370078740157483" bottom="0.39370078740157483" header="0.51181102362204722" footer="0.19685039370078741"/>
  <pageSetup paperSize="9" scale="58" firstPageNumber="0" orientation="landscape" r:id="rId1"/>
  <headerFooter alignWithMargins="0">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enableFormatConditionsCalculation="0">
    <tabColor rgb="FF92D050"/>
    <pageSetUpPr fitToPage="1"/>
  </sheetPr>
  <dimension ref="A1:AA153"/>
  <sheetViews>
    <sheetView showZeros="0" workbookViewId="0">
      <selection activeCell="A4" sqref="A4:AA4"/>
    </sheetView>
  </sheetViews>
  <sheetFormatPr baseColWidth="10" defaultColWidth="13.33203125" defaultRowHeight="12.75" x14ac:dyDescent="0.2"/>
  <cols>
    <col min="1" max="1" width="13.5" style="28" customWidth="1"/>
    <col min="2" max="3" width="9" style="28" customWidth="1"/>
    <col min="4" max="5" width="7.83203125" style="28" customWidth="1"/>
    <col min="6" max="12" width="8.33203125" style="18" customWidth="1"/>
    <col min="13" max="13" width="8.6640625" style="18" customWidth="1"/>
    <col min="14" max="14" width="9.83203125" style="18" customWidth="1"/>
    <col min="15" max="15" width="8.5" style="18" customWidth="1"/>
    <col min="16" max="16" width="9.1640625" style="18" customWidth="1"/>
    <col min="17" max="18" width="8.33203125" style="18" customWidth="1"/>
    <col min="19" max="25" width="9.5" style="28" customWidth="1"/>
    <col min="26" max="27" width="9.83203125" style="28" customWidth="1"/>
    <col min="28" max="16384" width="13.33203125" style="18"/>
  </cols>
  <sheetData>
    <row r="1" spans="1:27" ht="17.25" customHeight="1" x14ac:dyDescent="0.2">
      <c r="A1" s="1067" t="s">
        <v>0</v>
      </c>
      <c r="B1" s="1067"/>
      <c r="C1" s="1067"/>
      <c r="D1" s="18"/>
      <c r="E1" s="18"/>
      <c r="S1" s="18"/>
      <c r="T1" s="18"/>
      <c r="U1" s="18"/>
      <c r="V1" s="18"/>
      <c r="W1" s="18"/>
      <c r="X1" s="18"/>
      <c r="Y1" s="18"/>
      <c r="Z1" s="1060">
        <f>'fiche technique'!B2</f>
        <v>0</v>
      </c>
      <c r="AA1" s="1060"/>
    </row>
    <row r="2" spans="1:27" ht="3.75" customHeight="1" x14ac:dyDescent="0.3">
      <c r="A2" s="29"/>
      <c r="B2" s="18"/>
      <c r="C2" s="18"/>
      <c r="D2" s="18"/>
      <c r="E2" s="18"/>
      <c r="S2" s="18"/>
      <c r="T2" s="18"/>
      <c r="U2" s="18"/>
      <c r="V2" s="18"/>
      <c r="W2" s="18"/>
      <c r="X2" s="18"/>
      <c r="Y2" s="18"/>
      <c r="Z2" s="11"/>
      <c r="AA2" s="11"/>
    </row>
    <row r="3" spans="1:27" ht="13.5" customHeight="1" x14ac:dyDescent="0.2">
      <c r="A3" s="1072" t="str">
        <f>'fiche technique'!B3</f>
        <v>Campagne de qualification pour l'année 2015</v>
      </c>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row>
    <row r="4" spans="1:27" s="30" customFormat="1" ht="15.75" x14ac:dyDescent="0.25">
      <c r="A4" s="1074" t="s">
        <v>394</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row>
    <row r="5" spans="1:27" ht="13.5" customHeight="1" thickBot="1" x14ac:dyDescent="0.25">
      <c r="B5" s="18"/>
      <c r="C5" s="18"/>
      <c r="D5" s="18"/>
      <c r="E5" s="18"/>
      <c r="S5" s="18"/>
      <c r="T5" s="18"/>
      <c r="U5" s="18"/>
      <c r="V5" s="18"/>
      <c r="W5" s="18"/>
      <c r="X5" s="18"/>
      <c r="Y5" s="18"/>
      <c r="Z5" s="18"/>
      <c r="AA5" s="14" t="s">
        <v>129</v>
      </c>
    </row>
    <row r="6" spans="1:27" x14ac:dyDescent="0.2">
      <c r="B6" s="1088" t="s">
        <v>498</v>
      </c>
      <c r="C6" s="1088"/>
      <c r="D6" s="1088"/>
      <c r="E6" s="1088"/>
      <c r="F6" s="1088"/>
      <c r="G6" s="1088"/>
      <c r="H6" s="1088"/>
      <c r="I6" s="1088"/>
      <c r="J6" s="1088"/>
      <c r="K6" s="1088"/>
      <c r="L6" s="1148"/>
      <c r="M6" s="1088"/>
      <c r="N6" s="1088"/>
      <c r="O6" s="1088" t="s">
        <v>130</v>
      </c>
      <c r="P6" s="1088"/>
      <c r="Q6" s="1088"/>
      <c r="R6" s="1088"/>
      <c r="S6" s="1088"/>
      <c r="T6" s="1088"/>
      <c r="U6" s="1088"/>
      <c r="V6" s="1088"/>
      <c r="W6" s="1088"/>
      <c r="X6" s="1088"/>
      <c r="Y6" s="1148"/>
      <c r="Z6" s="1088"/>
      <c r="AA6" s="1088"/>
    </row>
    <row r="7" spans="1:27" ht="12.75" customHeight="1" x14ac:dyDescent="0.2">
      <c r="A7" s="1084" t="s">
        <v>28</v>
      </c>
      <c r="B7" s="1145">
        <v>2005</v>
      </c>
      <c r="C7" s="1078">
        <v>2006</v>
      </c>
      <c r="D7" s="1078">
        <v>2007</v>
      </c>
      <c r="E7" s="1078">
        <v>2008</v>
      </c>
      <c r="F7" s="1078">
        <v>2009</v>
      </c>
      <c r="G7" s="1078">
        <v>2010</v>
      </c>
      <c r="H7" s="1078">
        <v>2011</v>
      </c>
      <c r="I7" s="1078">
        <v>2012</v>
      </c>
      <c r="J7" s="1078">
        <v>2013</v>
      </c>
      <c r="K7" s="1078">
        <v>2014</v>
      </c>
      <c r="L7" s="1078">
        <v>2015</v>
      </c>
      <c r="M7" s="1078" t="s">
        <v>9</v>
      </c>
      <c r="N7" s="1143" t="s">
        <v>128</v>
      </c>
      <c r="O7" s="1145">
        <v>2005</v>
      </c>
      <c r="P7" s="1078">
        <v>2006</v>
      </c>
      <c r="Q7" s="1078">
        <v>2007</v>
      </c>
      <c r="R7" s="1078">
        <v>2008</v>
      </c>
      <c r="S7" s="1078">
        <v>2009</v>
      </c>
      <c r="T7" s="1078">
        <v>2010</v>
      </c>
      <c r="U7" s="1078">
        <v>2011</v>
      </c>
      <c r="V7" s="1078">
        <v>2012</v>
      </c>
      <c r="W7" s="1078">
        <v>2013</v>
      </c>
      <c r="X7" s="1078">
        <v>2014</v>
      </c>
      <c r="Y7" s="1078">
        <v>2015</v>
      </c>
      <c r="Z7" s="1078" t="s">
        <v>9</v>
      </c>
      <c r="AA7" s="1143" t="s">
        <v>128</v>
      </c>
    </row>
    <row r="8" spans="1:27" x14ac:dyDescent="0.2">
      <c r="A8" s="1084"/>
      <c r="B8" s="1145"/>
      <c r="C8" s="1078"/>
      <c r="D8" s="1078"/>
      <c r="E8" s="1078"/>
      <c r="F8" s="1078"/>
      <c r="G8" s="1078"/>
      <c r="H8" s="1078"/>
      <c r="I8" s="1078"/>
      <c r="J8" s="1078"/>
      <c r="K8" s="1078"/>
      <c r="L8" s="1078"/>
      <c r="M8" s="1078"/>
      <c r="N8" s="1143"/>
      <c r="O8" s="1145"/>
      <c r="P8" s="1078"/>
      <c r="Q8" s="1078"/>
      <c r="R8" s="1078"/>
      <c r="S8" s="1078"/>
      <c r="T8" s="1078"/>
      <c r="U8" s="1078"/>
      <c r="V8" s="1078"/>
      <c r="W8" s="1078"/>
      <c r="X8" s="1078"/>
      <c r="Y8" s="1078"/>
      <c r="Z8" s="1078"/>
      <c r="AA8" s="1143"/>
    </row>
    <row r="9" spans="1:27" ht="12" customHeight="1" x14ac:dyDescent="0.2">
      <c r="A9" s="55" t="s">
        <v>32</v>
      </c>
      <c r="B9" s="127">
        <v>9</v>
      </c>
      <c r="C9" s="37">
        <v>3</v>
      </c>
      <c r="D9" s="128">
        <v>2</v>
      </c>
      <c r="E9" s="128">
        <v>0</v>
      </c>
      <c r="F9" s="128">
        <v>5</v>
      </c>
      <c r="G9" s="128">
        <v>4</v>
      </c>
      <c r="H9" s="128">
        <v>2</v>
      </c>
      <c r="I9" s="128">
        <v>3</v>
      </c>
      <c r="J9" s="128">
        <v>2</v>
      </c>
      <c r="K9" s="379">
        <v>1</v>
      </c>
      <c r="L9" s="694">
        <f>examinésqualifiésssHS!K9</f>
        <v>175</v>
      </c>
      <c r="M9" s="37">
        <f>SUM(B9:L9)</f>
        <v>206</v>
      </c>
      <c r="N9" s="129">
        <f>M9/11</f>
        <v>18.727272727272727</v>
      </c>
      <c r="O9" s="127">
        <v>1</v>
      </c>
      <c r="P9" s="37">
        <v>0</v>
      </c>
      <c r="Q9" s="128">
        <v>0</v>
      </c>
      <c r="R9" s="128">
        <v>0</v>
      </c>
      <c r="S9" s="128">
        <v>0</v>
      </c>
      <c r="T9" s="128">
        <v>2</v>
      </c>
      <c r="U9" s="128">
        <v>0</v>
      </c>
      <c r="V9" s="128">
        <v>0</v>
      </c>
      <c r="W9" s="128">
        <v>0</v>
      </c>
      <c r="X9" s="379">
        <v>0</v>
      </c>
      <c r="Y9" s="694">
        <f>examinésqualifiésssHS!N9</f>
        <v>14</v>
      </c>
      <c r="Z9" s="37">
        <f>SUM(O9:Y9)</f>
        <v>17</v>
      </c>
      <c r="AA9" s="129">
        <f>Z9/11</f>
        <v>1.5454545454545454</v>
      </c>
    </row>
    <row r="10" spans="1:27" ht="12" customHeight="1" x14ac:dyDescent="0.2">
      <c r="A10" s="58" t="s">
        <v>33</v>
      </c>
      <c r="B10" s="130">
        <v>7</v>
      </c>
      <c r="C10" s="41">
        <v>3</v>
      </c>
      <c r="D10" s="131">
        <v>5</v>
      </c>
      <c r="E10" s="131">
        <v>2</v>
      </c>
      <c r="F10" s="131">
        <v>4</v>
      </c>
      <c r="G10" s="131">
        <v>0</v>
      </c>
      <c r="H10" s="131">
        <v>0</v>
      </c>
      <c r="I10" s="131">
        <v>1</v>
      </c>
      <c r="J10" s="131">
        <v>1</v>
      </c>
      <c r="K10" s="380">
        <v>1</v>
      </c>
      <c r="L10" s="375">
        <f>examinésqualifiésssHS!K10</f>
        <v>81</v>
      </c>
      <c r="M10" s="41">
        <f t="shared" ref="M10:M70" si="0">SUM(B10:L10)</f>
        <v>105</v>
      </c>
      <c r="N10" s="132">
        <f t="shared" ref="N10:N70" si="1">M10/11</f>
        <v>9.545454545454545</v>
      </c>
      <c r="O10" s="130">
        <v>0</v>
      </c>
      <c r="P10" s="41">
        <v>0</v>
      </c>
      <c r="Q10" s="131">
        <v>0</v>
      </c>
      <c r="R10" s="131">
        <v>0</v>
      </c>
      <c r="S10" s="131">
        <v>0</v>
      </c>
      <c r="T10" s="131">
        <v>0</v>
      </c>
      <c r="U10" s="131">
        <v>0</v>
      </c>
      <c r="V10" s="131">
        <v>0</v>
      </c>
      <c r="W10" s="131">
        <v>0</v>
      </c>
      <c r="X10" s="380">
        <v>0</v>
      </c>
      <c r="Y10" s="375">
        <f>examinésqualifiésssHS!N10</f>
        <v>9</v>
      </c>
      <c r="Z10" s="41">
        <f t="shared" ref="Z10:Z70" si="2">SUM(O10:Y10)</f>
        <v>9</v>
      </c>
      <c r="AA10" s="132">
        <f>Z10/11</f>
        <v>0.81818181818181823</v>
      </c>
    </row>
    <row r="11" spans="1:27" ht="12" customHeight="1" x14ac:dyDescent="0.2">
      <c r="A11" s="58" t="s">
        <v>34</v>
      </c>
      <c r="B11" s="130"/>
      <c r="C11" s="41">
        <v>0</v>
      </c>
      <c r="D11" s="131">
        <v>0</v>
      </c>
      <c r="E11" s="131">
        <v>1</v>
      </c>
      <c r="F11" s="131">
        <v>0</v>
      </c>
      <c r="G11" s="131">
        <v>0</v>
      </c>
      <c r="H11" s="131">
        <v>0</v>
      </c>
      <c r="I11" s="131">
        <v>0</v>
      </c>
      <c r="J11" s="131">
        <v>0</v>
      </c>
      <c r="K11" s="380">
        <v>0</v>
      </c>
      <c r="L11" s="375">
        <f>examinésqualifiésssHS!K11</f>
        <v>13</v>
      </c>
      <c r="M11" s="41">
        <f t="shared" si="0"/>
        <v>14</v>
      </c>
      <c r="N11" s="132">
        <f t="shared" si="1"/>
        <v>1.2727272727272727</v>
      </c>
      <c r="O11" s="130">
        <v>0</v>
      </c>
      <c r="P11" s="41">
        <v>0</v>
      </c>
      <c r="Q11" s="131">
        <v>0</v>
      </c>
      <c r="R11" s="131">
        <v>0</v>
      </c>
      <c r="S11" s="131">
        <v>0</v>
      </c>
      <c r="T11" s="131">
        <v>0</v>
      </c>
      <c r="U11" s="131">
        <v>0</v>
      </c>
      <c r="V11" s="131">
        <v>0</v>
      </c>
      <c r="W11" s="131">
        <v>0</v>
      </c>
      <c r="X11" s="380">
        <v>0</v>
      </c>
      <c r="Y11" s="375">
        <f>examinésqualifiésssHS!N11</f>
        <v>3</v>
      </c>
      <c r="Z11" s="41">
        <f t="shared" si="2"/>
        <v>3</v>
      </c>
      <c r="AA11" s="132">
        <f t="shared" ref="AA11:AA70" si="3">Z11/11</f>
        <v>0.27272727272727271</v>
      </c>
    </row>
    <row r="12" spans="1:27" ht="12" customHeight="1" x14ac:dyDescent="0.2">
      <c r="A12" s="58" t="s">
        <v>35</v>
      </c>
      <c r="B12" s="130">
        <v>16</v>
      </c>
      <c r="C12" s="41">
        <v>2</v>
      </c>
      <c r="D12" s="131">
        <v>7</v>
      </c>
      <c r="E12" s="131">
        <v>4</v>
      </c>
      <c r="F12" s="131">
        <v>5</v>
      </c>
      <c r="G12" s="131">
        <v>6</v>
      </c>
      <c r="H12" s="131">
        <v>2</v>
      </c>
      <c r="I12" s="131">
        <v>6</v>
      </c>
      <c r="J12" s="131">
        <v>0</v>
      </c>
      <c r="K12" s="380">
        <v>3</v>
      </c>
      <c r="L12" s="375">
        <f>examinésqualifiésssHS!K12</f>
        <v>35</v>
      </c>
      <c r="M12" s="41">
        <f t="shared" si="0"/>
        <v>86</v>
      </c>
      <c r="N12" s="132">
        <f t="shared" si="1"/>
        <v>7.8181818181818183</v>
      </c>
      <c r="O12" s="130">
        <v>4</v>
      </c>
      <c r="P12" s="41">
        <v>1</v>
      </c>
      <c r="Q12" s="131">
        <v>2</v>
      </c>
      <c r="R12" s="131">
        <v>1</v>
      </c>
      <c r="S12" s="131">
        <v>1</v>
      </c>
      <c r="T12" s="131">
        <v>0</v>
      </c>
      <c r="U12" s="131">
        <v>0</v>
      </c>
      <c r="V12" s="131">
        <v>0</v>
      </c>
      <c r="W12" s="131">
        <v>0</v>
      </c>
      <c r="X12" s="380">
        <v>1</v>
      </c>
      <c r="Y12" s="375">
        <f>examinésqualifiésssHS!N12</f>
        <v>11</v>
      </c>
      <c r="Z12" s="41">
        <f t="shared" si="2"/>
        <v>21</v>
      </c>
      <c r="AA12" s="132">
        <f t="shared" si="3"/>
        <v>1.9090909090909092</v>
      </c>
    </row>
    <row r="13" spans="1:27" ht="12" customHeight="1" x14ac:dyDescent="0.2">
      <c r="A13" s="58" t="s">
        <v>36</v>
      </c>
      <c r="B13" s="130">
        <v>15</v>
      </c>
      <c r="C13" s="41">
        <v>11</v>
      </c>
      <c r="D13" s="131">
        <v>8</v>
      </c>
      <c r="E13" s="131">
        <v>11</v>
      </c>
      <c r="F13" s="131">
        <v>10</v>
      </c>
      <c r="G13" s="131">
        <v>17</v>
      </c>
      <c r="H13" s="131">
        <v>11</v>
      </c>
      <c r="I13" s="131">
        <v>16</v>
      </c>
      <c r="J13" s="131">
        <v>18</v>
      </c>
      <c r="K13" s="380">
        <v>8</v>
      </c>
      <c r="L13" s="375">
        <f>examinésqualifiésssHS!K13</f>
        <v>207</v>
      </c>
      <c r="M13" s="41">
        <f t="shared" si="0"/>
        <v>332</v>
      </c>
      <c r="N13" s="132">
        <f t="shared" si="1"/>
        <v>30.181818181818183</v>
      </c>
      <c r="O13" s="130">
        <v>5</v>
      </c>
      <c r="P13" s="41">
        <v>8</v>
      </c>
      <c r="Q13" s="131">
        <v>4</v>
      </c>
      <c r="R13" s="131">
        <v>4</v>
      </c>
      <c r="S13" s="131">
        <v>4</v>
      </c>
      <c r="T13" s="131">
        <v>7</v>
      </c>
      <c r="U13" s="131">
        <v>7</v>
      </c>
      <c r="V13" s="131">
        <v>7</v>
      </c>
      <c r="W13" s="131">
        <v>5</v>
      </c>
      <c r="X13" s="380">
        <v>3</v>
      </c>
      <c r="Y13" s="375">
        <f>examinésqualifiésssHS!N13</f>
        <v>120</v>
      </c>
      <c r="Z13" s="41">
        <f t="shared" si="2"/>
        <v>174</v>
      </c>
      <c r="AA13" s="132">
        <f t="shared" si="3"/>
        <v>15.818181818181818</v>
      </c>
    </row>
    <row r="14" spans="1:27" ht="12" customHeight="1" x14ac:dyDescent="0.2">
      <c r="A14" s="61" t="s">
        <v>37</v>
      </c>
      <c r="B14" s="133">
        <v>23</v>
      </c>
      <c r="C14" s="44">
        <v>17</v>
      </c>
      <c r="D14" s="134">
        <v>24</v>
      </c>
      <c r="E14" s="134">
        <v>14</v>
      </c>
      <c r="F14" s="134">
        <v>6</v>
      </c>
      <c r="G14" s="134">
        <v>8</v>
      </c>
      <c r="H14" s="134">
        <v>3</v>
      </c>
      <c r="I14" s="134">
        <v>11</v>
      </c>
      <c r="J14" s="134">
        <v>10</v>
      </c>
      <c r="K14" s="381">
        <v>9</v>
      </c>
      <c r="L14" s="695">
        <f>examinésqualifiésssHS!K14</f>
        <v>201</v>
      </c>
      <c r="M14" s="44">
        <f t="shared" si="0"/>
        <v>326</v>
      </c>
      <c r="N14" s="135">
        <f t="shared" si="1"/>
        <v>29.636363636363637</v>
      </c>
      <c r="O14" s="133">
        <v>4</v>
      </c>
      <c r="P14" s="44">
        <v>2</v>
      </c>
      <c r="Q14" s="134">
        <v>2</v>
      </c>
      <c r="R14" s="134">
        <v>4</v>
      </c>
      <c r="S14" s="134">
        <v>0</v>
      </c>
      <c r="T14" s="134">
        <v>3</v>
      </c>
      <c r="U14" s="134">
        <v>0</v>
      </c>
      <c r="V14" s="134">
        <v>1</v>
      </c>
      <c r="W14" s="134">
        <v>2</v>
      </c>
      <c r="X14" s="381">
        <v>5</v>
      </c>
      <c r="Y14" s="695">
        <f>examinésqualifiésssHS!N14</f>
        <v>61</v>
      </c>
      <c r="Z14" s="44">
        <f t="shared" si="2"/>
        <v>84</v>
      </c>
      <c r="AA14" s="135">
        <f t="shared" si="3"/>
        <v>7.6363636363636367</v>
      </c>
    </row>
    <row r="15" spans="1:27" ht="12" customHeight="1" x14ac:dyDescent="0.2">
      <c r="A15" s="64" t="s">
        <v>38</v>
      </c>
      <c r="B15" s="136">
        <v>70</v>
      </c>
      <c r="C15" s="47">
        <v>36</v>
      </c>
      <c r="D15" s="47">
        <v>46</v>
      </c>
      <c r="E15" s="47">
        <v>32</v>
      </c>
      <c r="F15" s="47">
        <v>30</v>
      </c>
      <c r="G15" s="47">
        <v>35</v>
      </c>
      <c r="H15" s="47">
        <v>18</v>
      </c>
      <c r="I15" s="47">
        <v>37</v>
      </c>
      <c r="J15" s="47">
        <v>31</v>
      </c>
      <c r="K15" s="377">
        <v>22</v>
      </c>
      <c r="L15" s="696">
        <f>examinésqualifiésssHS!K15</f>
        <v>712</v>
      </c>
      <c r="M15" s="47">
        <f t="shared" si="0"/>
        <v>1069</v>
      </c>
      <c r="N15" s="137">
        <f t="shared" si="1"/>
        <v>97.181818181818187</v>
      </c>
      <c r="O15" s="136">
        <v>14</v>
      </c>
      <c r="P15" s="47">
        <v>11</v>
      </c>
      <c r="Q15" s="47">
        <v>8</v>
      </c>
      <c r="R15" s="47">
        <v>9</v>
      </c>
      <c r="S15" s="47">
        <v>5</v>
      </c>
      <c r="T15" s="47">
        <v>12</v>
      </c>
      <c r="U15" s="47">
        <v>7</v>
      </c>
      <c r="V15" s="47">
        <v>8</v>
      </c>
      <c r="W15" s="47">
        <v>7</v>
      </c>
      <c r="X15" s="377">
        <v>9</v>
      </c>
      <c r="Y15" s="696">
        <f>examinésqualifiésssHS!N15</f>
        <v>218</v>
      </c>
      <c r="Z15" s="47">
        <f t="shared" si="2"/>
        <v>308</v>
      </c>
      <c r="AA15" s="137">
        <f t="shared" si="3"/>
        <v>28</v>
      </c>
    </row>
    <row r="16" spans="1:27" ht="12" customHeight="1" x14ac:dyDescent="0.2">
      <c r="A16" s="55" t="s">
        <v>39</v>
      </c>
      <c r="B16" s="138">
        <v>49</v>
      </c>
      <c r="C16" s="37">
        <v>52</v>
      </c>
      <c r="D16" s="128">
        <v>48</v>
      </c>
      <c r="E16" s="128">
        <v>51</v>
      </c>
      <c r="F16" s="128">
        <v>62</v>
      </c>
      <c r="G16" s="128">
        <v>52</v>
      </c>
      <c r="H16" s="128">
        <v>46</v>
      </c>
      <c r="I16" s="128">
        <v>48</v>
      </c>
      <c r="J16" s="128">
        <v>46</v>
      </c>
      <c r="K16" s="379">
        <v>78</v>
      </c>
      <c r="L16" s="694">
        <f>examinésqualifiésssHS!K16</f>
        <v>55</v>
      </c>
      <c r="M16" s="37">
        <f t="shared" si="0"/>
        <v>587</v>
      </c>
      <c r="N16" s="129">
        <f t="shared" si="1"/>
        <v>53.363636363636367</v>
      </c>
      <c r="O16" s="138">
        <v>27</v>
      </c>
      <c r="P16" s="37">
        <v>34</v>
      </c>
      <c r="Q16" s="128">
        <v>38</v>
      </c>
      <c r="R16" s="128">
        <v>38</v>
      </c>
      <c r="S16" s="128">
        <v>46</v>
      </c>
      <c r="T16" s="128">
        <v>35</v>
      </c>
      <c r="U16" s="128">
        <v>38</v>
      </c>
      <c r="V16" s="128">
        <v>33</v>
      </c>
      <c r="W16" s="128">
        <v>30</v>
      </c>
      <c r="X16" s="379">
        <v>62</v>
      </c>
      <c r="Y16" s="694">
        <f>examinésqualifiésssHS!N16</f>
        <v>45</v>
      </c>
      <c r="Z16" s="37">
        <f t="shared" si="2"/>
        <v>426</v>
      </c>
      <c r="AA16" s="129">
        <f t="shared" si="3"/>
        <v>38.727272727272727</v>
      </c>
    </row>
    <row r="17" spans="1:27" ht="12" customHeight="1" x14ac:dyDescent="0.2">
      <c r="A17" s="58" t="s">
        <v>40</v>
      </c>
      <c r="B17" s="139">
        <v>18</v>
      </c>
      <c r="C17" s="41">
        <v>10</v>
      </c>
      <c r="D17" s="131">
        <v>15</v>
      </c>
      <c r="E17" s="131">
        <v>24</v>
      </c>
      <c r="F17" s="131">
        <v>21</v>
      </c>
      <c r="G17" s="131">
        <v>8</v>
      </c>
      <c r="H17" s="131">
        <v>7</v>
      </c>
      <c r="I17" s="131">
        <v>12</v>
      </c>
      <c r="J17" s="131">
        <v>15</v>
      </c>
      <c r="K17" s="380">
        <v>22</v>
      </c>
      <c r="L17" s="375">
        <f>examinésqualifiésssHS!K17</f>
        <v>15</v>
      </c>
      <c r="M17" s="41">
        <f t="shared" si="0"/>
        <v>167</v>
      </c>
      <c r="N17" s="132">
        <f t="shared" si="1"/>
        <v>15.181818181818182</v>
      </c>
      <c r="O17" s="139">
        <v>16</v>
      </c>
      <c r="P17" s="41">
        <v>7</v>
      </c>
      <c r="Q17" s="131">
        <v>11</v>
      </c>
      <c r="R17" s="131">
        <v>21</v>
      </c>
      <c r="S17" s="131">
        <v>18</v>
      </c>
      <c r="T17" s="131">
        <v>7</v>
      </c>
      <c r="U17" s="131">
        <v>6</v>
      </c>
      <c r="V17" s="131">
        <v>10</v>
      </c>
      <c r="W17" s="131">
        <v>12</v>
      </c>
      <c r="X17" s="380">
        <v>18</v>
      </c>
      <c r="Y17" s="375">
        <f>examinésqualifiésssHS!N17</f>
        <v>12</v>
      </c>
      <c r="Z17" s="41">
        <f t="shared" si="2"/>
        <v>138</v>
      </c>
      <c r="AA17" s="132">
        <f t="shared" si="3"/>
        <v>12.545454545454545</v>
      </c>
    </row>
    <row r="18" spans="1:27" ht="12" customHeight="1" x14ac:dyDescent="0.2">
      <c r="A18" s="58" t="s">
        <v>41</v>
      </c>
      <c r="B18" s="139">
        <v>55</v>
      </c>
      <c r="C18" s="41">
        <v>57</v>
      </c>
      <c r="D18" s="131">
        <v>62</v>
      </c>
      <c r="E18" s="131">
        <v>41</v>
      </c>
      <c r="F18" s="131">
        <v>37</v>
      </c>
      <c r="G18" s="131">
        <v>30</v>
      </c>
      <c r="H18" s="131">
        <v>42</v>
      </c>
      <c r="I18" s="131">
        <v>51</v>
      </c>
      <c r="J18" s="131">
        <v>33</v>
      </c>
      <c r="K18" s="380">
        <v>40</v>
      </c>
      <c r="L18" s="375">
        <f>examinésqualifiésssHS!K18</f>
        <v>44</v>
      </c>
      <c r="M18" s="41">
        <f t="shared" si="0"/>
        <v>492</v>
      </c>
      <c r="N18" s="132">
        <f t="shared" si="1"/>
        <v>44.727272727272727</v>
      </c>
      <c r="O18" s="139">
        <v>31</v>
      </c>
      <c r="P18" s="41">
        <v>33</v>
      </c>
      <c r="Q18" s="131">
        <v>38</v>
      </c>
      <c r="R18" s="131">
        <v>31</v>
      </c>
      <c r="S18" s="131">
        <v>28</v>
      </c>
      <c r="T18" s="131">
        <v>22</v>
      </c>
      <c r="U18" s="131">
        <v>29</v>
      </c>
      <c r="V18" s="131">
        <v>37</v>
      </c>
      <c r="W18" s="131">
        <v>26</v>
      </c>
      <c r="X18" s="380">
        <v>34</v>
      </c>
      <c r="Y18" s="375">
        <f>examinésqualifiésssHS!N18</f>
        <v>38</v>
      </c>
      <c r="Z18" s="41">
        <f t="shared" si="2"/>
        <v>347</v>
      </c>
      <c r="AA18" s="132">
        <f t="shared" si="3"/>
        <v>31.545454545454547</v>
      </c>
    </row>
    <row r="19" spans="1:27" ht="12" customHeight="1" x14ac:dyDescent="0.2">
      <c r="A19" s="58" t="s">
        <v>42</v>
      </c>
      <c r="B19" s="139">
        <v>28</v>
      </c>
      <c r="C19" s="41">
        <v>29</v>
      </c>
      <c r="D19" s="131">
        <v>27</v>
      </c>
      <c r="E19" s="131">
        <v>21</v>
      </c>
      <c r="F19" s="131">
        <v>19</v>
      </c>
      <c r="G19" s="131">
        <v>12</v>
      </c>
      <c r="H19" s="131">
        <v>19</v>
      </c>
      <c r="I19" s="131">
        <v>21</v>
      </c>
      <c r="J19" s="131">
        <v>12</v>
      </c>
      <c r="K19" s="380">
        <v>17</v>
      </c>
      <c r="L19" s="375">
        <f>examinésqualifiésssHS!K19</f>
        <v>20</v>
      </c>
      <c r="M19" s="41">
        <f t="shared" si="0"/>
        <v>225</v>
      </c>
      <c r="N19" s="132">
        <f t="shared" si="1"/>
        <v>20.454545454545453</v>
      </c>
      <c r="O19" s="139">
        <v>13</v>
      </c>
      <c r="P19" s="41">
        <v>15</v>
      </c>
      <c r="Q19" s="131">
        <v>15</v>
      </c>
      <c r="R19" s="131">
        <v>9</v>
      </c>
      <c r="S19" s="131">
        <v>11</v>
      </c>
      <c r="T19" s="131">
        <v>5</v>
      </c>
      <c r="U19" s="131">
        <v>10</v>
      </c>
      <c r="V19" s="131">
        <v>13</v>
      </c>
      <c r="W19" s="131">
        <v>7</v>
      </c>
      <c r="X19" s="380">
        <v>15</v>
      </c>
      <c r="Y19" s="375">
        <f>examinésqualifiésssHS!N19</f>
        <v>13</v>
      </c>
      <c r="Z19" s="41">
        <f t="shared" si="2"/>
        <v>126</v>
      </c>
      <c r="AA19" s="132">
        <f t="shared" si="3"/>
        <v>11.454545454545455</v>
      </c>
    </row>
    <row r="20" spans="1:27" ht="12" customHeight="1" x14ac:dyDescent="0.2">
      <c r="A20" s="58" t="s">
        <v>43</v>
      </c>
      <c r="B20" s="139">
        <v>46</v>
      </c>
      <c r="C20" s="41">
        <v>28</v>
      </c>
      <c r="D20" s="131">
        <v>40</v>
      </c>
      <c r="E20" s="131">
        <v>43</v>
      </c>
      <c r="F20" s="131">
        <v>36</v>
      </c>
      <c r="G20" s="131">
        <v>30</v>
      </c>
      <c r="H20" s="131">
        <v>32</v>
      </c>
      <c r="I20" s="131">
        <v>51</v>
      </c>
      <c r="J20" s="131">
        <v>36</v>
      </c>
      <c r="K20" s="380">
        <v>37</v>
      </c>
      <c r="L20" s="375">
        <f>examinésqualifiésssHS!K20</f>
        <v>35</v>
      </c>
      <c r="M20" s="41">
        <f t="shared" si="0"/>
        <v>414</v>
      </c>
      <c r="N20" s="132">
        <f t="shared" si="1"/>
        <v>37.636363636363633</v>
      </c>
      <c r="O20" s="139">
        <v>41</v>
      </c>
      <c r="P20" s="41">
        <v>25</v>
      </c>
      <c r="Q20" s="131">
        <v>34</v>
      </c>
      <c r="R20" s="131">
        <v>33</v>
      </c>
      <c r="S20" s="131">
        <v>32</v>
      </c>
      <c r="T20" s="131">
        <v>20</v>
      </c>
      <c r="U20" s="131">
        <v>25</v>
      </c>
      <c r="V20" s="131">
        <v>42</v>
      </c>
      <c r="W20" s="131">
        <v>33</v>
      </c>
      <c r="X20" s="380">
        <v>29</v>
      </c>
      <c r="Y20" s="375">
        <f>examinésqualifiésssHS!N20</f>
        <v>25</v>
      </c>
      <c r="Z20" s="41">
        <f t="shared" si="2"/>
        <v>339</v>
      </c>
      <c r="AA20" s="132">
        <f t="shared" si="3"/>
        <v>30.818181818181817</v>
      </c>
    </row>
    <row r="21" spans="1:27" ht="12" customHeight="1" x14ac:dyDescent="0.2">
      <c r="A21" s="58" t="s">
        <v>44</v>
      </c>
      <c r="B21" s="139">
        <v>14</v>
      </c>
      <c r="C21" s="41">
        <v>12</v>
      </c>
      <c r="D21" s="131">
        <v>15</v>
      </c>
      <c r="E21" s="131">
        <v>12</v>
      </c>
      <c r="F21" s="131">
        <v>23</v>
      </c>
      <c r="G21" s="131">
        <v>14</v>
      </c>
      <c r="H21" s="131">
        <v>10</v>
      </c>
      <c r="I21" s="131">
        <v>16</v>
      </c>
      <c r="J21" s="131">
        <v>14</v>
      </c>
      <c r="K21" s="380">
        <v>16</v>
      </c>
      <c r="L21" s="375">
        <f>examinésqualifiésssHS!K21</f>
        <v>13</v>
      </c>
      <c r="M21" s="41">
        <f t="shared" si="0"/>
        <v>159</v>
      </c>
      <c r="N21" s="132">
        <f t="shared" si="1"/>
        <v>14.454545454545455</v>
      </c>
      <c r="O21" s="139">
        <v>7</v>
      </c>
      <c r="P21" s="41">
        <v>7</v>
      </c>
      <c r="Q21" s="131">
        <v>10</v>
      </c>
      <c r="R21" s="131">
        <v>7</v>
      </c>
      <c r="S21" s="131">
        <v>12</v>
      </c>
      <c r="T21" s="131">
        <v>8</v>
      </c>
      <c r="U21" s="131">
        <v>7</v>
      </c>
      <c r="V21" s="131">
        <v>14</v>
      </c>
      <c r="W21" s="131">
        <v>9</v>
      </c>
      <c r="X21" s="380">
        <v>9</v>
      </c>
      <c r="Y21" s="375">
        <f>examinésqualifiésssHS!N21</f>
        <v>9</v>
      </c>
      <c r="Z21" s="41">
        <f t="shared" si="2"/>
        <v>99</v>
      </c>
      <c r="AA21" s="132">
        <f t="shared" si="3"/>
        <v>9</v>
      </c>
    </row>
    <row r="22" spans="1:27" ht="12" customHeight="1" x14ac:dyDescent="0.2">
      <c r="A22" s="58" t="s">
        <v>45</v>
      </c>
      <c r="B22" s="139">
        <v>5</v>
      </c>
      <c r="C22" s="41">
        <v>10</v>
      </c>
      <c r="D22" s="131">
        <v>3</v>
      </c>
      <c r="E22" s="131">
        <v>12</v>
      </c>
      <c r="F22" s="131">
        <v>9</v>
      </c>
      <c r="G22" s="131">
        <v>7</v>
      </c>
      <c r="H22" s="131">
        <v>9</v>
      </c>
      <c r="I22" s="131">
        <v>6</v>
      </c>
      <c r="J22" s="131">
        <v>11</v>
      </c>
      <c r="K22" s="380">
        <v>5</v>
      </c>
      <c r="L22" s="375">
        <f>examinésqualifiésssHS!K22</f>
        <v>11</v>
      </c>
      <c r="M22" s="41">
        <f t="shared" si="0"/>
        <v>88</v>
      </c>
      <c r="N22" s="132">
        <f t="shared" si="1"/>
        <v>8</v>
      </c>
      <c r="O22" s="139">
        <v>4</v>
      </c>
      <c r="P22" s="41">
        <v>6</v>
      </c>
      <c r="Q22" s="131">
        <v>1</v>
      </c>
      <c r="R22" s="131">
        <v>9</v>
      </c>
      <c r="S22" s="131">
        <v>6</v>
      </c>
      <c r="T22" s="131">
        <v>6</v>
      </c>
      <c r="U22" s="131">
        <v>7</v>
      </c>
      <c r="V22" s="131">
        <v>5</v>
      </c>
      <c r="W22" s="131">
        <v>6</v>
      </c>
      <c r="X22" s="380">
        <v>2</v>
      </c>
      <c r="Y22" s="375">
        <f>examinésqualifiésssHS!N22</f>
        <v>8</v>
      </c>
      <c r="Z22" s="41">
        <f t="shared" si="2"/>
        <v>60</v>
      </c>
      <c r="AA22" s="132">
        <f t="shared" si="3"/>
        <v>5.4545454545454541</v>
      </c>
    </row>
    <row r="23" spans="1:27" ht="12" customHeight="1" x14ac:dyDescent="0.2">
      <c r="A23" s="58" t="s">
        <v>46</v>
      </c>
      <c r="B23" s="139">
        <v>38</v>
      </c>
      <c r="C23" s="41">
        <v>31</v>
      </c>
      <c r="D23" s="131">
        <v>30</v>
      </c>
      <c r="E23" s="131">
        <v>41</v>
      </c>
      <c r="F23" s="131">
        <v>33</v>
      </c>
      <c r="G23" s="131">
        <v>40</v>
      </c>
      <c r="H23" s="131">
        <v>36</v>
      </c>
      <c r="I23" s="131">
        <v>31</v>
      </c>
      <c r="J23" s="131">
        <v>27</v>
      </c>
      <c r="K23" s="380">
        <v>25</v>
      </c>
      <c r="L23" s="375">
        <f>examinésqualifiésssHS!K23</f>
        <v>31</v>
      </c>
      <c r="M23" s="41">
        <f t="shared" si="0"/>
        <v>363</v>
      </c>
      <c r="N23" s="132">
        <f t="shared" si="1"/>
        <v>33</v>
      </c>
      <c r="O23" s="139">
        <v>29</v>
      </c>
      <c r="P23" s="41">
        <v>24</v>
      </c>
      <c r="Q23" s="131">
        <v>19</v>
      </c>
      <c r="R23" s="131">
        <v>23</v>
      </c>
      <c r="S23" s="131">
        <v>22</v>
      </c>
      <c r="T23" s="131">
        <v>25</v>
      </c>
      <c r="U23" s="131">
        <v>21</v>
      </c>
      <c r="V23" s="131">
        <v>27</v>
      </c>
      <c r="W23" s="131">
        <v>22</v>
      </c>
      <c r="X23" s="380">
        <v>20</v>
      </c>
      <c r="Y23" s="375">
        <f>examinésqualifiésssHS!N23</f>
        <v>27</v>
      </c>
      <c r="Z23" s="41">
        <f t="shared" si="2"/>
        <v>259</v>
      </c>
      <c r="AA23" s="132">
        <f t="shared" si="3"/>
        <v>23.545454545454547</v>
      </c>
    </row>
    <row r="24" spans="1:27" ht="12" customHeight="1" x14ac:dyDescent="0.2">
      <c r="A24" s="58" t="s">
        <v>47</v>
      </c>
      <c r="B24" s="139">
        <v>15</v>
      </c>
      <c r="C24" s="41">
        <v>37</v>
      </c>
      <c r="D24" s="131">
        <f>'tableau qualifications'!H37</f>
        <v>1784</v>
      </c>
      <c r="E24" s="131">
        <f>'tableau qualifications'!K37</f>
        <v>8243</v>
      </c>
      <c r="F24" s="131">
        <v>25</v>
      </c>
      <c r="G24" s="131">
        <v>16</v>
      </c>
      <c r="H24" s="131">
        <v>21</v>
      </c>
      <c r="I24" s="131">
        <v>22</v>
      </c>
      <c r="J24" s="131">
        <v>14</v>
      </c>
      <c r="K24" s="380">
        <v>18</v>
      </c>
      <c r="L24" s="375">
        <f>examinésqualifiésssHS!K24</f>
        <v>23</v>
      </c>
      <c r="M24" s="41">
        <f t="shared" si="0"/>
        <v>10218</v>
      </c>
      <c r="N24" s="132">
        <f t="shared" si="1"/>
        <v>928.90909090909088</v>
      </c>
      <c r="O24" s="139">
        <v>14</v>
      </c>
      <c r="P24" s="41">
        <v>21</v>
      </c>
      <c r="Q24" s="131">
        <v>16</v>
      </c>
      <c r="R24" s="131">
        <v>21</v>
      </c>
      <c r="S24" s="131">
        <v>16</v>
      </c>
      <c r="T24" s="131">
        <v>12</v>
      </c>
      <c r="U24" s="131">
        <v>16</v>
      </c>
      <c r="V24" s="131">
        <v>13</v>
      </c>
      <c r="W24" s="131">
        <v>11</v>
      </c>
      <c r="X24" s="380">
        <v>17</v>
      </c>
      <c r="Y24" s="375">
        <f>examinésqualifiésssHS!N24</f>
        <v>22</v>
      </c>
      <c r="Z24" s="41">
        <f t="shared" si="2"/>
        <v>179</v>
      </c>
      <c r="AA24" s="132">
        <f t="shared" si="3"/>
        <v>16.272727272727273</v>
      </c>
    </row>
    <row r="25" spans="1:27" ht="12" customHeight="1" x14ac:dyDescent="0.2">
      <c r="A25" s="58" t="s">
        <v>48</v>
      </c>
      <c r="B25" s="139">
        <v>74</v>
      </c>
      <c r="C25" s="41">
        <v>62</v>
      </c>
      <c r="D25" s="131">
        <v>62</v>
      </c>
      <c r="E25" s="131">
        <v>60</v>
      </c>
      <c r="F25" s="131">
        <v>74</v>
      </c>
      <c r="G25" s="131">
        <v>43</v>
      </c>
      <c r="H25" s="131">
        <v>66</v>
      </c>
      <c r="I25" s="131">
        <v>48</v>
      </c>
      <c r="J25" s="131">
        <v>65</v>
      </c>
      <c r="K25" s="380">
        <v>70</v>
      </c>
      <c r="L25" s="375">
        <f>examinésqualifiésssHS!K25</f>
        <v>51</v>
      </c>
      <c r="M25" s="41">
        <f t="shared" si="0"/>
        <v>675</v>
      </c>
      <c r="N25" s="132">
        <f t="shared" si="1"/>
        <v>61.363636363636367</v>
      </c>
      <c r="O25" s="139">
        <v>36</v>
      </c>
      <c r="P25" s="41">
        <v>36</v>
      </c>
      <c r="Q25" s="131">
        <v>35</v>
      </c>
      <c r="R25" s="131">
        <v>38</v>
      </c>
      <c r="S25" s="131">
        <v>47</v>
      </c>
      <c r="T25" s="131">
        <v>31</v>
      </c>
      <c r="U25" s="131">
        <v>48</v>
      </c>
      <c r="V25" s="131">
        <v>33</v>
      </c>
      <c r="W25" s="131">
        <v>45</v>
      </c>
      <c r="X25" s="380">
        <v>48</v>
      </c>
      <c r="Y25" s="375">
        <f>examinésqualifiésssHS!N25</f>
        <v>38</v>
      </c>
      <c r="Z25" s="41">
        <f t="shared" si="2"/>
        <v>435</v>
      </c>
      <c r="AA25" s="132">
        <f t="shared" si="3"/>
        <v>39.545454545454547</v>
      </c>
    </row>
    <row r="26" spans="1:27" ht="12" customHeight="1" x14ac:dyDescent="0.2">
      <c r="A26" s="58" t="s">
        <v>49</v>
      </c>
      <c r="B26" s="139">
        <v>23</v>
      </c>
      <c r="C26" s="41">
        <v>30</v>
      </c>
      <c r="D26" s="131">
        <v>35</v>
      </c>
      <c r="E26" s="131">
        <v>42</v>
      </c>
      <c r="F26" s="131">
        <v>35</v>
      </c>
      <c r="G26" s="131">
        <v>42</v>
      </c>
      <c r="H26" s="131">
        <v>48</v>
      </c>
      <c r="I26" s="131">
        <v>33</v>
      </c>
      <c r="J26" s="131">
        <v>36</v>
      </c>
      <c r="K26" s="380">
        <v>40</v>
      </c>
      <c r="L26" s="375">
        <f>examinésqualifiésssHS!K26</f>
        <v>37</v>
      </c>
      <c r="M26" s="41">
        <f t="shared" si="0"/>
        <v>401</v>
      </c>
      <c r="N26" s="132">
        <f t="shared" si="1"/>
        <v>36.454545454545453</v>
      </c>
      <c r="O26" s="139">
        <v>15</v>
      </c>
      <c r="P26" s="41">
        <v>26</v>
      </c>
      <c r="Q26" s="131">
        <v>21</v>
      </c>
      <c r="R26" s="131">
        <v>23</v>
      </c>
      <c r="S26" s="131">
        <v>18</v>
      </c>
      <c r="T26" s="131">
        <v>23</v>
      </c>
      <c r="U26" s="131">
        <v>34</v>
      </c>
      <c r="V26" s="131">
        <v>22</v>
      </c>
      <c r="W26" s="131">
        <v>24</v>
      </c>
      <c r="X26" s="380">
        <v>32</v>
      </c>
      <c r="Y26" s="375">
        <f>examinésqualifiésssHS!N26</f>
        <v>27</v>
      </c>
      <c r="Z26" s="41">
        <f t="shared" si="2"/>
        <v>265</v>
      </c>
      <c r="AA26" s="132">
        <f t="shared" si="3"/>
        <v>24.09090909090909</v>
      </c>
    </row>
    <row r="27" spans="1:27" ht="12" customHeight="1" x14ac:dyDescent="0.2">
      <c r="A27" s="58" t="s">
        <v>50</v>
      </c>
      <c r="B27" s="139">
        <v>50</v>
      </c>
      <c r="C27" s="41">
        <v>38</v>
      </c>
      <c r="D27" s="131">
        <v>39</v>
      </c>
      <c r="E27" s="131">
        <v>41</v>
      </c>
      <c r="F27" s="131">
        <v>44</v>
      </c>
      <c r="G27" s="131">
        <v>44</v>
      </c>
      <c r="H27" s="131">
        <v>51</v>
      </c>
      <c r="I27" s="131">
        <v>53</v>
      </c>
      <c r="J27" s="131">
        <v>53</v>
      </c>
      <c r="K27" s="380">
        <v>51</v>
      </c>
      <c r="L27" s="375">
        <f>examinésqualifiésssHS!K27</f>
        <v>50</v>
      </c>
      <c r="M27" s="41">
        <f t="shared" si="0"/>
        <v>514</v>
      </c>
      <c r="N27" s="132">
        <f t="shared" si="1"/>
        <v>46.727272727272727</v>
      </c>
      <c r="O27" s="139">
        <v>34</v>
      </c>
      <c r="P27" s="41">
        <v>22</v>
      </c>
      <c r="Q27" s="131">
        <v>22</v>
      </c>
      <c r="R27" s="131">
        <v>34</v>
      </c>
      <c r="S27" s="131">
        <v>34</v>
      </c>
      <c r="T27" s="131">
        <v>37</v>
      </c>
      <c r="U27" s="131">
        <v>35</v>
      </c>
      <c r="V27" s="131">
        <v>28</v>
      </c>
      <c r="W27" s="131">
        <v>38</v>
      </c>
      <c r="X27" s="380">
        <v>25</v>
      </c>
      <c r="Y27" s="375">
        <f>examinésqualifiésssHS!N27</f>
        <v>29</v>
      </c>
      <c r="Z27" s="41">
        <f t="shared" si="2"/>
        <v>338</v>
      </c>
      <c r="AA27" s="132">
        <f t="shared" si="3"/>
        <v>30.727272727272727</v>
      </c>
    </row>
    <row r="28" spans="1:27" ht="12" customHeight="1" x14ac:dyDescent="0.2">
      <c r="A28" s="58" t="s">
        <v>51</v>
      </c>
      <c r="B28" s="139">
        <v>65</v>
      </c>
      <c r="C28" s="41">
        <v>42</v>
      </c>
      <c r="D28" s="131">
        <v>69</v>
      </c>
      <c r="E28" s="131">
        <v>80</v>
      </c>
      <c r="F28" s="131">
        <v>62</v>
      </c>
      <c r="G28" s="131">
        <v>57</v>
      </c>
      <c r="H28" s="131">
        <v>69</v>
      </c>
      <c r="I28" s="131">
        <v>69</v>
      </c>
      <c r="J28" s="131">
        <v>67</v>
      </c>
      <c r="K28" s="380">
        <v>44</v>
      </c>
      <c r="L28" s="375">
        <f>examinésqualifiésssHS!K28</f>
        <v>54</v>
      </c>
      <c r="M28" s="41">
        <f t="shared" si="0"/>
        <v>678</v>
      </c>
      <c r="N28" s="132">
        <f t="shared" si="1"/>
        <v>61.636363636363633</v>
      </c>
      <c r="O28" s="139">
        <v>30</v>
      </c>
      <c r="P28" s="41">
        <v>19</v>
      </c>
      <c r="Q28" s="131">
        <v>37</v>
      </c>
      <c r="R28" s="131">
        <v>27</v>
      </c>
      <c r="S28" s="131">
        <v>29</v>
      </c>
      <c r="T28" s="131">
        <v>21</v>
      </c>
      <c r="U28" s="131">
        <v>28</v>
      </c>
      <c r="V28" s="131">
        <v>40</v>
      </c>
      <c r="W28" s="131">
        <v>43</v>
      </c>
      <c r="X28" s="380">
        <v>26</v>
      </c>
      <c r="Y28" s="375">
        <f>examinésqualifiésssHS!N28</f>
        <v>29</v>
      </c>
      <c r="Z28" s="41">
        <f t="shared" si="2"/>
        <v>329</v>
      </c>
      <c r="AA28" s="132">
        <f t="shared" si="3"/>
        <v>29.90909090909091</v>
      </c>
    </row>
    <row r="29" spans="1:27" ht="12" customHeight="1" x14ac:dyDescent="0.2">
      <c r="A29" s="58" t="s">
        <v>52</v>
      </c>
      <c r="B29" s="139">
        <v>36</v>
      </c>
      <c r="C29" s="41">
        <v>27</v>
      </c>
      <c r="D29" s="131">
        <v>33</v>
      </c>
      <c r="E29" s="131">
        <v>22</v>
      </c>
      <c r="F29" s="131">
        <v>35</v>
      </c>
      <c r="G29" s="131">
        <v>31</v>
      </c>
      <c r="H29" s="131">
        <v>20</v>
      </c>
      <c r="I29" s="131">
        <v>17</v>
      </c>
      <c r="J29" s="131">
        <v>39</v>
      </c>
      <c r="K29" s="380">
        <v>17</v>
      </c>
      <c r="L29" s="375">
        <f>examinésqualifiésssHS!K29</f>
        <v>22</v>
      </c>
      <c r="M29" s="41">
        <f t="shared" si="0"/>
        <v>299</v>
      </c>
      <c r="N29" s="132">
        <f t="shared" si="1"/>
        <v>27.181818181818183</v>
      </c>
      <c r="O29" s="139">
        <v>17</v>
      </c>
      <c r="P29" s="41">
        <v>15</v>
      </c>
      <c r="Q29" s="131">
        <v>18</v>
      </c>
      <c r="R29" s="131">
        <v>13</v>
      </c>
      <c r="S29" s="131">
        <v>18</v>
      </c>
      <c r="T29" s="131">
        <v>19</v>
      </c>
      <c r="U29" s="131">
        <v>12</v>
      </c>
      <c r="V29" s="131">
        <v>14</v>
      </c>
      <c r="W29" s="131">
        <v>17</v>
      </c>
      <c r="X29" s="380">
        <v>14</v>
      </c>
      <c r="Y29" s="375">
        <f>examinésqualifiésssHS!N29</f>
        <v>14</v>
      </c>
      <c r="Z29" s="41">
        <f t="shared" si="2"/>
        <v>171</v>
      </c>
      <c r="AA29" s="132">
        <f t="shared" si="3"/>
        <v>15.545454545454545</v>
      </c>
    </row>
    <row r="30" spans="1:27" ht="12" customHeight="1" x14ac:dyDescent="0.2">
      <c r="A30" s="58" t="s">
        <v>53</v>
      </c>
      <c r="B30" s="139">
        <v>44</v>
      </c>
      <c r="C30" s="41">
        <v>25</v>
      </c>
      <c r="D30" s="131">
        <v>42</v>
      </c>
      <c r="E30" s="131">
        <v>36</v>
      </c>
      <c r="F30" s="131">
        <v>37</v>
      </c>
      <c r="G30" s="131">
        <v>30</v>
      </c>
      <c r="H30" s="131">
        <v>33</v>
      </c>
      <c r="I30" s="131">
        <v>35</v>
      </c>
      <c r="J30" s="131">
        <v>25</v>
      </c>
      <c r="K30" s="380">
        <v>35</v>
      </c>
      <c r="L30" s="375">
        <f>examinésqualifiésssHS!K30</f>
        <v>32</v>
      </c>
      <c r="M30" s="41">
        <f t="shared" si="0"/>
        <v>374</v>
      </c>
      <c r="N30" s="132">
        <f t="shared" si="1"/>
        <v>34</v>
      </c>
      <c r="O30" s="139">
        <v>35</v>
      </c>
      <c r="P30" s="41">
        <v>18</v>
      </c>
      <c r="Q30" s="131">
        <v>30</v>
      </c>
      <c r="R30" s="131">
        <v>25</v>
      </c>
      <c r="S30" s="131">
        <v>29</v>
      </c>
      <c r="T30" s="131">
        <v>21</v>
      </c>
      <c r="U30" s="131">
        <v>26</v>
      </c>
      <c r="V30" s="131">
        <v>25</v>
      </c>
      <c r="W30" s="131">
        <v>17</v>
      </c>
      <c r="X30" s="380">
        <v>28</v>
      </c>
      <c r="Y30" s="375">
        <f>examinésqualifiésssHS!N30</f>
        <v>30</v>
      </c>
      <c r="Z30" s="41">
        <f t="shared" si="2"/>
        <v>284</v>
      </c>
      <c r="AA30" s="132">
        <f t="shared" si="3"/>
        <v>25.818181818181817</v>
      </c>
    </row>
    <row r="31" spans="1:27" ht="12" customHeight="1" x14ac:dyDescent="0.2">
      <c r="A31" s="58" t="s">
        <v>54</v>
      </c>
      <c r="B31" s="139">
        <v>73</v>
      </c>
      <c r="C31" s="41">
        <v>61</v>
      </c>
      <c r="D31" s="131">
        <v>63</v>
      </c>
      <c r="E31" s="131">
        <v>84</v>
      </c>
      <c r="F31" s="131">
        <v>85</v>
      </c>
      <c r="G31" s="131">
        <v>56</v>
      </c>
      <c r="H31" s="131">
        <v>74</v>
      </c>
      <c r="I31" s="131">
        <v>65</v>
      </c>
      <c r="J31" s="131">
        <v>64</v>
      </c>
      <c r="K31" s="380">
        <v>53</v>
      </c>
      <c r="L31" s="375">
        <f>examinésqualifiésssHS!K31</f>
        <v>65</v>
      </c>
      <c r="M31" s="41">
        <f t="shared" si="0"/>
        <v>743</v>
      </c>
      <c r="N31" s="132">
        <f t="shared" si="1"/>
        <v>67.545454545454547</v>
      </c>
      <c r="O31" s="139">
        <v>56</v>
      </c>
      <c r="P31" s="41">
        <v>43</v>
      </c>
      <c r="Q31" s="131">
        <v>41</v>
      </c>
      <c r="R31" s="131">
        <v>63</v>
      </c>
      <c r="S31" s="131">
        <v>60</v>
      </c>
      <c r="T31" s="131">
        <v>38</v>
      </c>
      <c r="U31" s="131">
        <v>53</v>
      </c>
      <c r="V31" s="131">
        <v>55</v>
      </c>
      <c r="W31" s="131">
        <v>50</v>
      </c>
      <c r="X31" s="380">
        <v>45</v>
      </c>
      <c r="Y31" s="375">
        <f>examinésqualifiésssHS!N31</f>
        <v>52</v>
      </c>
      <c r="Z31" s="41">
        <f t="shared" si="2"/>
        <v>556</v>
      </c>
      <c r="AA31" s="132">
        <f t="shared" si="3"/>
        <v>50.545454545454547</v>
      </c>
    </row>
    <row r="32" spans="1:27" ht="12" customHeight="1" x14ac:dyDescent="0.2">
      <c r="A32" s="58" t="s">
        <v>55</v>
      </c>
      <c r="B32" s="139">
        <v>53</v>
      </c>
      <c r="C32" s="41">
        <v>47</v>
      </c>
      <c r="D32" s="131">
        <v>40</v>
      </c>
      <c r="E32" s="131">
        <v>33</v>
      </c>
      <c r="F32" s="131">
        <v>37</v>
      </c>
      <c r="G32" s="131">
        <v>34</v>
      </c>
      <c r="H32" s="131">
        <v>38</v>
      </c>
      <c r="I32" s="131">
        <v>27</v>
      </c>
      <c r="J32" s="131">
        <v>46</v>
      </c>
      <c r="K32" s="380">
        <v>48</v>
      </c>
      <c r="L32" s="375">
        <f>examinésqualifiésssHS!K32</f>
        <v>38</v>
      </c>
      <c r="M32" s="41">
        <f t="shared" si="0"/>
        <v>441</v>
      </c>
      <c r="N32" s="132">
        <f t="shared" si="1"/>
        <v>40.090909090909093</v>
      </c>
      <c r="O32" s="139">
        <v>21</v>
      </c>
      <c r="P32" s="41">
        <v>25</v>
      </c>
      <c r="Q32" s="131">
        <v>26</v>
      </c>
      <c r="R32" s="131">
        <v>26</v>
      </c>
      <c r="S32" s="131">
        <v>25</v>
      </c>
      <c r="T32" s="131">
        <v>23</v>
      </c>
      <c r="U32" s="131">
        <v>33</v>
      </c>
      <c r="V32" s="131">
        <v>18</v>
      </c>
      <c r="W32" s="131">
        <v>33</v>
      </c>
      <c r="X32" s="380">
        <v>31</v>
      </c>
      <c r="Y32" s="375">
        <f>examinésqualifiésssHS!N32</f>
        <v>24</v>
      </c>
      <c r="Z32" s="41">
        <f t="shared" si="2"/>
        <v>285</v>
      </c>
      <c r="AA32" s="132">
        <f t="shared" si="3"/>
        <v>25.90909090909091</v>
      </c>
    </row>
    <row r="33" spans="1:27" ht="12" customHeight="1" x14ac:dyDescent="0.2">
      <c r="A33" s="58" t="s">
        <v>56</v>
      </c>
      <c r="B33" s="139">
        <v>23</v>
      </c>
      <c r="C33" s="41">
        <v>36</v>
      </c>
      <c r="D33" s="131">
        <v>29</v>
      </c>
      <c r="E33" s="131">
        <v>22</v>
      </c>
      <c r="F33" s="131">
        <v>30</v>
      </c>
      <c r="G33" s="131">
        <v>34</v>
      </c>
      <c r="H33" s="131">
        <v>39</v>
      </c>
      <c r="I33" s="131">
        <v>35</v>
      </c>
      <c r="J33" s="131">
        <v>27</v>
      </c>
      <c r="K33" s="380">
        <v>28</v>
      </c>
      <c r="L33" s="375">
        <f>examinésqualifiésssHS!K33</f>
        <v>50</v>
      </c>
      <c r="M33" s="41">
        <f t="shared" si="0"/>
        <v>353</v>
      </c>
      <c r="N33" s="132">
        <f t="shared" si="1"/>
        <v>32.090909090909093</v>
      </c>
      <c r="O33" s="139">
        <v>8</v>
      </c>
      <c r="P33" s="41">
        <v>19</v>
      </c>
      <c r="Q33" s="131">
        <v>18</v>
      </c>
      <c r="R33" s="131">
        <v>9</v>
      </c>
      <c r="S33" s="131">
        <v>11</v>
      </c>
      <c r="T33" s="131">
        <v>17</v>
      </c>
      <c r="U33" s="131">
        <v>19</v>
      </c>
      <c r="V33" s="131">
        <v>7</v>
      </c>
      <c r="W33" s="131">
        <v>9</v>
      </c>
      <c r="X33" s="380">
        <v>11</v>
      </c>
      <c r="Y33" s="375">
        <f>examinésqualifiésssHS!N33</f>
        <v>15</v>
      </c>
      <c r="Z33" s="41">
        <f t="shared" si="2"/>
        <v>143</v>
      </c>
      <c r="AA33" s="132">
        <f t="shared" si="3"/>
        <v>13</v>
      </c>
    </row>
    <row r="34" spans="1:27" ht="12" customHeight="1" x14ac:dyDescent="0.2">
      <c r="A34" s="58" t="s">
        <v>57</v>
      </c>
      <c r="B34" s="139">
        <v>46</v>
      </c>
      <c r="C34" s="41">
        <v>41</v>
      </c>
      <c r="D34" s="131">
        <v>53</v>
      </c>
      <c r="E34" s="131">
        <v>45</v>
      </c>
      <c r="F34" s="131">
        <v>59</v>
      </c>
      <c r="G34" s="131">
        <v>56</v>
      </c>
      <c r="H34" s="131">
        <v>46</v>
      </c>
      <c r="I34" s="131">
        <v>54</v>
      </c>
      <c r="J34" s="131">
        <v>46</v>
      </c>
      <c r="K34" s="380">
        <v>51</v>
      </c>
      <c r="L34" s="375">
        <f>examinésqualifiésssHS!K34</f>
        <v>53</v>
      </c>
      <c r="M34" s="41">
        <f t="shared" si="0"/>
        <v>550</v>
      </c>
      <c r="N34" s="132">
        <f t="shared" si="1"/>
        <v>50</v>
      </c>
      <c r="O34" s="139">
        <v>15</v>
      </c>
      <c r="P34" s="41">
        <v>14</v>
      </c>
      <c r="Q34" s="131">
        <v>19</v>
      </c>
      <c r="R34" s="131">
        <v>19</v>
      </c>
      <c r="S34" s="131">
        <v>19</v>
      </c>
      <c r="T34" s="131">
        <v>22</v>
      </c>
      <c r="U34" s="131">
        <v>17</v>
      </c>
      <c r="V34" s="131">
        <v>22</v>
      </c>
      <c r="W34" s="131">
        <v>22</v>
      </c>
      <c r="X34" s="380">
        <v>22</v>
      </c>
      <c r="Y34" s="375">
        <f>examinésqualifiésssHS!N34</f>
        <v>23</v>
      </c>
      <c r="Z34" s="41">
        <f t="shared" si="2"/>
        <v>214</v>
      </c>
      <c r="AA34" s="132">
        <f t="shared" si="3"/>
        <v>19.454545454545453</v>
      </c>
    </row>
    <row r="35" spans="1:27" ht="12" customHeight="1" x14ac:dyDescent="0.2">
      <c r="A35" s="58" t="s">
        <v>58</v>
      </c>
      <c r="B35" s="139">
        <v>51</v>
      </c>
      <c r="C35" s="41">
        <v>41</v>
      </c>
      <c r="D35" s="131">
        <v>37</v>
      </c>
      <c r="E35" s="131">
        <v>39</v>
      </c>
      <c r="F35" s="131">
        <v>31</v>
      </c>
      <c r="G35" s="131">
        <v>31</v>
      </c>
      <c r="H35" s="131">
        <v>31</v>
      </c>
      <c r="I35" s="131">
        <v>40</v>
      </c>
      <c r="J35" s="131">
        <v>35</v>
      </c>
      <c r="K35" s="380">
        <v>34</v>
      </c>
      <c r="L35" s="375">
        <f>examinésqualifiésssHS!K35</f>
        <v>33</v>
      </c>
      <c r="M35" s="41">
        <f t="shared" si="0"/>
        <v>403</v>
      </c>
      <c r="N35" s="132">
        <f t="shared" si="1"/>
        <v>36.636363636363633</v>
      </c>
      <c r="O35" s="139">
        <v>14</v>
      </c>
      <c r="P35" s="41">
        <v>13</v>
      </c>
      <c r="Q35" s="131">
        <v>22</v>
      </c>
      <c r="R35" s="131">
        <v>14</v>
      </c>
      <c r="S35" s="131">
        <v>16</v>
      </c>
      <c r="T35" s="131">
        <v>12</v>
      </c>
      <c r="U35" s="131">
        <v>17</v>
      </c>
      <c r="V35" s="131">
        <v>10</v>
      </c>
      <c r="W35" s="131">
        <v>13</v>
      </c>
      <c r="X35" s="380">
        <v>17</v>
      </c>
      <c r="Y35" s="375">
        <f>examinésqualifiésssHS!N35</f>
        <v>18</v>
      </c>
      <c r="Z35" s="41">
        <f t="shared" si="2"/>
        <v>166</v>
      </c>
      <c r="AA35" s="132">
        <f t="shared" si="3"/>
        <v>15.090909090909092</v>
      </c>
    </row>
    <row r="36" spans="1:27" ht="12" customHeight="1" x14ac:dyDescent="0.2">
      <c r="A36" s="58" t="s">
        <v>59</v>
      </c>
      <c r="B36" s="139">
        <v>17</v>
      </c>
      <c r="C36" s="41">
        <v>18</v>
      </c>
      <c r="D36" s="131">
        <v>17</v>
      </c>
      <c r="E36" s="131">
        <v>22</v>
      </c>
      <c r="F36" s="131">
        <v>15</v>
      </c>
      <c r="G36" s="131">
        <v>20</v>
      </c>
      <c r="H36" s="131">
        <v>19</v>
      </c>
      <c r="I36" s="131">
        <v>17</v>
      </c>
      <c r="J36" s="131">
        <v>14</v>
      </c>
      <c r="K36" s="380">
        <v>17</v>
      </c>
      <c r="L36" s="375">
        <f>examinésqualifiésssHS!K36</f>
        <v>17</v>
      </c>
      <c r="M36" s="41">
        <f t="shared" si="0"/>
        <v>193</v>
      </c>
      <c r="N36" s="132">
        <f t="shared" si="1"/>
        <v>17.545454545454547</v>
      </c>
      <c r="O36" s="139">
        <v>11</v>
      </c>
      <c r="P36" s="41">
        <v>11</v>
      </c>
      <c r="Q36" s="131">
        <v>11</v>
      </c>
      <c r="R36" s="131">
        <v>15</v>
      </c>
      <c r="S36" s="131">
        <v>12</v>
      </c>
      <c r="T36" s="131">
        <v>12</v>
      </c>
      <c r="U36" s="131">
        <v>15</v>
      </c>
      <c r="V36" s="131">
        <v>13</v>
      </c>
      <c r="W36" s="131">
        <v>9</v>
      </c>
      <c r="X36" s="380">
        <v>15</v>
      </c>
      <c r="Y36" s="375">
        <f>examinésqualifiésssHS!N36</f>
        <v>15</v>
      </c>
      <c r="Z36" s="41">
        <f t="shared" si="2"/>
        <v>139</v>
      </c>
      <c r="AA36" s="132">
        <f t="shared" si="3"/>
        <v>12.636363636363637</v>
      </c>
    </row>
    <row r="37" spans="1:27" ht="12" customHeight="1" x14ac:dyDescent="0.2">
      <c r="A37" s="58" t="s">
        <v>60</v>
      </c>
      <c r="B37" s="139">
        <v>4</v>
      </c>
      <c r="C37" s="41">
        <v>8</v>
      </c>
      <c r="D37" s="131">
        <v>8</v>
      </c>
      <c r="E37" s="131">
        <v>8</v>
      </c>
      <c r="F37" s="131">
        <v>6</v>
      </c>
      <c r="G37" s="131">
        <v>2</v>
      </c>
      <c r="H37" s="131">
        <v>1</v>
      </c>
      <c r="I37" s="131">
        <v>3</v>
      </c>
      <c r="J37" s="131">
        <v>6</v>
      </c>
      <c r="K37" s="380">
        <v>6</v>
      </c>
      <c r="L37" s="375">
        <f>examinésqualifiésssHS!K37</f>
        <v>7</v>
      </c>
      <c r="M37" s="41">
        <f t="shared" si="0"/>
        <v>59</v>
      </c>
      <c r="N37" s="132">
        <f t="shared" si="1"/>
        <v>5.3636363636363633</v>
      </c>
      <c r="O37" s="139">
        <v>3</v>
      </c>
      <c r="P37" s="41">
        <v>6</v>
      </c>
      <c r="Q37" s="131">
        <v>7</v>
      </c>
      <c r="R37" s="131">
        <v>7</v>
      </c>
      <c r="S37" s="131">
        <v>5</v>
      </c>
      <c r="T37" s="131">
        <v>2</v>
      </c>
      <c r="U37" s="131">
        <v>1</v>
      </c>
      <c r="V37" s="131">
        <v>3</v>
      </c>
      <c r="W37" s="131">
        <v>4</v>
      </c>
      <c r="X37" s="380">
        <v>6</v>
      </c>
      <c r="Y37" s="375">
        <f>examinésqualifiésssHS!N37</f>
        <v>7</v>
      </c>
      <c r="Z37" s="41">
        <f t="shared" si="2"/>
        <v>51</v>
      </c>
      <c r="AA37" s="132">
        <f t="shared" si="3"/>
        <v>4.6363636363636367</v>
      </c>
    </row>
    <row r="38" spans="1:27" ht="12" customHeight="1" x14ac:dyDescent="0.2">
      <c r="A38" s="58" t="s">
        <v>61</v>
      </c>
      <c r="B38" s="139">
        <v>44</v>
      </c>
      <c r="C38" s="41">
        <v>46</v>
      </c>
      <c r="D38" s="131">
        <v>48</v>
      </c>
      <c r="E38" s="131">
        <v>47</v>
      </c>
      <c r="F38" s="131">
        <v>42</v>
      </c>
      <c r="G38" s="131">
        <v>47</v>
      </c>
      <c r="H38" s="131">
        <v>40</v>
      </c>
      <c r="I38" s="131">
        <v>44</v>
      </c>
      <c r="J38" s="131">
        <v>47</v>
      </c>
      <c r="K38" s="380">
        <v>43</v>
      </c>
      <c r="L38" s="375">
        <f>examinésqualifiésssHS!K38</f>
        <v>41</v>
      </c>
      <c r="M38" s="41">
        <f t="shared" si="0"/>
        <v>489</v>
      </c>
      <c r="N38" s="132">
        <f t="shared" si="1"/>
        <v>44.454545454545453</v>
      </c>
      <c r="O38" s="139">
        <v>10</v>
      </c>
      <c r="P38" s="41">
        <v>13</v>
      </c>
      <c r="Q38" s="131">
        <v>14</v>
      </c>
      <c r="R38" s="131">
        <v>19</v>
      </c>
      <c r="S38" s="131">
        <v>18</v>
      </c>
      <c r="T38" s="131">
        <v>20</v>
      </c>
      <c r="U38" s="131">
        <v>15</v>
      </c>
      <c r="V38" s="131">
        <v>18</v>
      </c>
      <c r="W38" s="131">
        <v>14</v>
      </c>
      <c r="X38" s="380">
        <v>15</v>
      </c>
      <c r="Y38" s="375">
        <f>examinésqualifiésssHS!N38</f>
        <v>15</v>
      </c>
      <c r="Z38" s="41">
        <f t="shared" si="2"/>
        <v>171</v>
      </c>
      <c r="AA38" s="132">
        <f t="shared" si="3"/>
        <v>15.545454545454545</v>
      </c>
    </row>
    <row r="39" spans="1:27" ht="12" customHeight="1" x14ac:dyDescent="0.2">
      <c r="A39" s="61">
        <v>76</v>
      </c>
      <c r="B39" s="133"/>
      <c r="C39" s="44">
        <v>3</v>
      </c>
      <c r="D39" s="131">
        <v>0</v>
      </c>
      <c r="E39" s="134">
        <v>0</v>
      </c>
      <c r="F39" s="134">
        <v>0</v>
      </c>
      <c r="G39" s="134">
        <v>3</v>
      </c>
      <c r="H39" s="134">
        <v>5</v>
      </c>
      <c r="I39" s="134">
        <v>6</v>
      </c>
      <c r="J39" s="134">
        <v>3</v>
      </c>
      <c r="K39" s="381">
        <v>4</v>
      </c>
      <c r="L39" s="695">
        <f>examinésqualifiésssHS!K39</f>
        <v>2</v>
      </c>
      <c r="M39" s="44">
        <f t="shared" si="0"/>
        <v>26</v>
      </c>
      <c r="N39" s="132">
        <f t="shared" si="1"/>
        <v>2.3636363636363638</v>
      </c>
      <c r="O39" s="133"/>
      <c r="P39" s="44">
        <v>2</v>
      </c>
      <c r="Q39" s="131">
        <v>0</v>
      </c>
      <c r="R39" s="134">
        <v>0</v>
      </c>
      <c r="S39" s="134">
        <v>0</v>
      </c>
      <c r="T39" s="134">
        <v>1</v>
      </c>
      <c r="U39" s="134">
        <v>4</v>
      </c>
      <c r="V39" s="134">
        <v>3</v>
      </c>
      <c r="W39" s="134">
        <v>1</v>
      </c>
      <c r="X39" s="381">
        <v>3</v>
      </c>
      <c r="Y39" s="695">
        <f>examinésqualifiésssHS!N39</f>
        <v>2</v>
      </c>
      <c r="Z39" s="44">
        <f t="shared" si="2"/>
        <v>16</v>
      </c>
      <c r="AA39" s="132">
        <f t="shared" si="3"/>
        <v>1.4545454545454546</v>
      </c>
    </row>
    <row r="40" spans="1:27" ht="12" customHeight="1" x14ac:dyDescent="0.2">
      <c r="A40" s="61" t="s">
        <v>62</v>
      </c>
      <c r="B40" s="133">
        <v>2</v>
      </c>
      <c r="C40" s="44">
        <v>0</v>
      </c>
      <c r="D40" s="134">
        <v>8</v>
      </c>
      <c r="E40" s="134">
        <v>2</v>
      </c>
      <c r="F40" s="134">
        <v>0</v>
      </c>
      <c r="G40" s="134">
        <v>1</v>
      </c>
      <c r="H40" s="134">
        <v>2</v>
      </c>
      <c r="I40" s="134">
        <v>4</v>
      </c>
      <c r="J40" s="134">
        <v>0</v>
      </c>
      <c r="K40" s="381">
        <v>1</v>
      </c>
      <c r="L40" s="695">
        <f>examinésqualifiésssHS!K40</f>
        <v>2</v>
      </c>
      <c r="M40" s="44">
        <f t="shared" si="0"/>
        <v>22</v>
      </c>
      <c r="N40" s="135">
        <f t="shared" si="1"/>
        <v>2</v>
      </c>
      <c r="O40" s="133">
        <v>2</v>
      </c>
      <c r="P40" s="44">
        <v>0</v>
      </c>
      <c r="Q40" s="134">
        <v>7</v>
      </c>
      <c r="R40" s="134">
        <v>2</v>
      </c>
      <c r="S40" s="134">
        <v>0</v>
      </c>
      <c r="T40" s="134">
        <v>0</v>
      </c>
      <c r="U40" s="134">
        <v>1</v>
      </c>
      <c r="V40" s="134">
        <v>3</v>
      </c>
      <c r="W40" s="134">
        <v>0</v>
      </c>
      <c r="X40" s="381">
        <v>1</v>
      </c>
      <c r="Y40" s="695">
        <f>examinésqualifiésssHS!N40</f>
        <v>2</v>
      </c>
      <c r="Z40" s="44">
        <f t="shared" si="2"/>
        <v>18</v>
      </c>
      <c r="AA40" s="135">
        <f t="shared" si="3"/>
        <v>1.6363636363636365</v>
      </c>
    </row>
    <row r="41" spans="1:27" ht="12" customHeight="1" x14ac:dyDescent="0.2">
      <c r="A41" s="64" t="s">
        <v>133</v>
      </c>
      <c r="B41" s="136">
        <v>873</v>
      </c>
      <c r="C41" s="47">
        <v>791</v>
      </c>
      <c r="D41" s="47">
        <v>847</v>
      </c>
      <c r="E41" s="47">
        <v>854</v>
      </c>
      <c r="F41" s="47">
        <v>857</v>
      </c>
      <c r="G41" s="47">
        <v>740</v>
      </c>
      <c r="H41" s="47">
        <v>804</v>
      </c>
      <c r="I41" s="47">
        <v>808</v>
      </c>
      <c r="J41" s="47">
        <v>781</v>
      </c>
      <c r="K41" s="377">
        <v>800</v>
      </c>
      <c r="L41" s="696">
        <f>examinésqualifiésssHS!K41</f>
        <v>801</v>
      </c>
      <c r="M41" s="47">
        <f t="shared" si="0"/>
        <v>8956</v>
      </c>
      <c r="N41" s="137">
        <f t="shared" si="1"/>
        <v>814.18181818181813</v>
      </c>
      <c r="O41" s="136">
        <v>489</v>
      </c>
      <c r="P41" s="47">
        <v>454</v>
      </c>
      <c r="Q41" s="47">
        <v>510</v>
      </c>
      <c r="R41" s="47">
        <v>526</v>
      </c>
      <c r="S41" s="47">
        <v>532</v>
      </c>
      <c r="T41" s="47">
        <v>439</v>
      </c>
      <c r="U41" s="47">
        <v>517</v>
      </c>
      <c r="V41" s="47">
        <v>508</v>
      </c>
      <c r="W41" s="47">
        <v>495</v>
      </c>
      <c r="X41" s="377">
        <v>545</v>
      </c>
      <c r="Y41" s="696">
        <f>examinésqualifiésssHS!N41</f>
        <v>539</v>
      </c>
      <c r="Z41" s="47">
        <f t="shared" si="2"/>
        <v>5554</v>
      </c>
      <c r="AA41" s="137">
        <f t="shared" si="3"/>
        <v>504.90909090909093</v>
      </c>
    </row>
    <row r="42" spans="1:27" ht="12" customHeight="1" x14ac:dyDescent="0.2">
      <c r="A42" s="55" t="s">
        <v>64</v>
      </c>
      <c r="B42" s="140">
        <v>112</v>
      </c>
      <c r="C42" s="128">
        <v>125</v>
      </c>
      <c r="D42" s="128">
        <v>120</v>
      </c>
      <c r="E42" s="128">
        <v>114</v>
      </c>
      <c r="F42" s="128">
        <v>141</v>
      </c>
      <c r="G42" s="128">
        <v>98</v>
      </c>
      <c r="H42" s="128">
        <v>99</v>
      </c>
      <c r="I42" s="128">
        <v>106</v>
      </c>
      <c r="J42" s="128">
        <v>118</v>
      </c>
      <c r="K42" s="379">
        <v>109</v>
      </c>
      <c r="L42" s="694">
        <f>examinésqualifiésssHS!K42</f>
        <v>100</v>
      </c>
      <c r="M42" s="128">
        <f t="shared" si="0"/>
        <v>1242</v>
      </c>
      <c r="N42" s="129">
        <f t="shared" si="1"/>
        <v>112.90909090909091</v>
      </c>
      <c r="O42" s="140">
        <v>89</v>
      </c>
      <c r="P42" s="128">
        <v>103</v>
      </c>
      <c r="Q42" s="128">
        <v>105</v>
      </c>
      <c r="R42" s="128">
        <v>101</v>
      </c>
      <c r="S42" s="128">
        <v>120</v>
      </c>
      <c r="T42" s="128">
        <v>89</v>
      </c>
      <c r="U42" s="128">
        <v>97</v>
      </c>
      <c r="V42" s="128">
        <v>104</v>
      </c>
      <c r="W42" s="128">
        <v>112</v>
      </c>
      <c r="X42" s="379">
        <v>100</v>
      </c>
      <c r="Y42" s="694">
        <f>examinésqualifiésssHS!N42</f>
        <v>95</v>
      </c>
      <c r="Z42" s="128">
        <f t="shared" si="2"/>
        <v>1115</v>
      </c>
      <c r="AA42" s="129">
        <f t="shared" si="3"/>
        <v>101.36363636363636</v>
      </c>
    </row>
    <row r="43" spans="1:27" ht="12" customHeight="1" x14ac:dyDescent="0.2">
      <c r="A43" s="58" t="s">
        <v>65</v>
      </c>
      <c r="B43" s="141">
        <v>133</v>
      </c>
      <c r="C43" s="131">
        <v>116</v>
      </c>
      <c r="D43" s="131">
        <v>124</v>
      </c>
      <c r="E43" s="131">
        <v>119</v>
      </c>
      <c r="F43" s="131">
        <v>119</v>
      </c>
      <c r="G43" s="131">
        <v>93</v>
      </c>
      <c r="H43" s="131">
        <v>113</v>
      </c>
      <c r="I43" s="131">
        <v>126</v>
      </c>
      <c r="J43" s="131">
        <v>139</v>
      </c>
      <c r="K43" s="380">
        <v>131</v>
      </c>
      <c r="L43" s="375">
        <f>examinésqualifiésssHS!K43</f>
        <v>120</v>
      </c>
      <c r="M43" s="131">
        <f t="shared" si="0"/>
        <v>1333</v>
      </c>
      <c r="N43" s="132">
        <f t="shared" si="1"/>
        <v>121.18181818181819</v>
      </c>
      <c r="O43" s="141">
        <v>92</v>
      </c>
      <c r="P43" s="131">
        <v>96</v>
      </c>
      <c r="Q43" s="131">
        <v>96</v>
      </c>
      <c r="R43" s="131">
        <v>109</v>
      </c>
      <c r="S43" s="131">
        <v>100</v>
      </c>
      <c r="T43" s="131">
        <v>83</v>
      </c>
      <c r="U43" s="131">
        <v>100</v>
      </c>
      <c r="V43" s="131">
        <v>111</v>
      </c>
      <c r="W43" s="131">
        <v>97</v>
      </c>
      <c r="X43" s="380">
        <v>110</v>
      </c>
      <c r="Y43" s="375">
        <f>examinésqualifiésssHS!N43</f>
        <v>98</v>
      </c>
      <c r="Z43" s="131">
        <f t="shared" si="2"/>
        <v>1092</v>
      </c>
      <c r="AA43" s="132">
        <f t="shared" si="3"/>
        <v>99.272727272727266</v>
      </c>
    </row>
    <row r="44" spans="1:27" ht="12" customHeight="1" x14ac:dyDescent="0.2">
      <c r="A44" s="58" t="s">
        <v>66</v>
      </c>
      <c r="B44" s="141">
        <v>177</v>
      </c>
      <c r="C44" s="131">
        <v>177</v>
      </c>
      <c r="D44" s="131">
        <v>150</v>
      </c>
      <c r="E44" s="131">
        <v>173</v>
      </c>
      <c r="F44" s="131">
        <v>172</v>
      </c>
      <c r="G44" s="131">
        <v>178</v>
      </c>
      <c r="H44" s="131">
        <v>204</v>
      </c>
      <c r="I44" s="131">
        <v>179</v>
      </c>
      <c r="J44" s="131">
        <v>172</v>
      </c>
      <c r="K44" s="380">
        <v>170</v>
      </c>
      <c r="L44" s="375">
        <f>examinésqualifiésssHS!K44</f>
        <v>178</v>
      </c>
      <c r="M44" s="131">
        <f t="shared" si="0"/>
        <v>1930</v>
      </c>
      <c r="N44" s="132">
        <f t="shared" si="1"/>
        <v>175.45454545454547</v>
      </c>
      <c r="O44" s="141">
        <v>117</v>
      </c>
      <c r="P44" s="131">
        <v>120</v>
      </c>
      <c r="Q44" s="131">
        <v>98</v>
      </c>
      <c r="R44" s="131">
        <v>123</v>
      </c>
      <c r="S44" s="131">
        <v>117</v>
      </c>
      <c r="T44" s="131">
        <v>120</v>
      </c>
      <c r="U44" s="131">
        <v>134</v>
      </c>
      <c r="V44" s="131">
        <v>127</v>
      </c>
      <c r="W44" s="131">
        <v>120</v>
      </c>
      <c r="X44" s="380">
        <v>103</v>
      </c>
      <c r="Y44" s="375">
        <f>examinésqualifiésssHS!N44</f>
        <v>127</v>
      </c>
      <c r="Z44" s="131">
        <f t="shared" si="2"/>
        <v>1306</v>
      </c>
      <c r="AA44" s="132">
        <f t="shared" si="3"/>
        <v>118.72727272727273</v>
      </c>
    </row>
    <row r="45" spans="1:27" ht="12" customHeight="1" x14ac:dyDescent="0.2">
      <c r="A45" s="58" t="s">
        <v>67</v>
      </c>
      <c r="B45" s="141">
        <v>161</v>
      </c>
      <c r="C45" s="131">
        <v>159</v>
      </c>
      <c r="D45" s="131">
        <v>170</v>
      </c>
      <c r="E45" s="131">
        <v>163</v>
      </c>
      <c r="F45" s="131">
        <v>154</v>
      </c>
      <c r="G45" s="131">
        <v>114</v>
      </c>
      <c r="H45" s="131">
        <v>107</v>
      </c>
      <c r="I45" s="131">
        <v>127</v>
      </c>
      <c r="J45" s="131">
        <v>145</v>
      </c>
      <c r="K45" s="380">
        <v>115</v>
      </c>
      <c r="L45" s="375">
        <f>examinésqualifiésssHS!K45</f>
        <v>92</v>
      </c>
      <c r="M45" s="131">
        <f t="shared" si="0"/>
        <v>1507</v>
      </c>
      <c r="N45" s="132">
        <f t="shared" si="1"/>
        <v>137</v>
      </c>
      <c r="O45" s="141">
        <v>101</v>
      </c>
      <c r="P45" s="131">
        <v>80</v>
      </c>
      <c r="Q45" s="131">
        <v>118</v>
      </c>
      <c r="R45" s="131">
        <v>104</v>
      </c>
      <c r="S45" s="131">
        <v>109</v>
      </c>
      <c r="T45" s="131">
        <v>75</v>
      </c>
      <c r="U45" s="131">
        <v>74</v>
      </c>
      <c r="V45" s="131">
        <v>103</v>
      </c>
      <c r="W45" s="131">
        <v>105</v>
      </c>
      <c r="X45" s="380">
        <v>95</v>
      </c>
      <c r="Y45" s="375">
        <f>examinésqualifiésssHS!N45</f>
        <v>81</v>
      </c>
      <c r="Z45" s="131">
        <f t="shared" si="2"/>
        <v>1045</v>
      </c>
      <c r="AA45" s="132">
        <f t="shared" si="3"/>
        <v>95</v>
      </c>
    </row>
    <row r="46" spans="1:27" ht="12" customHeight="1" x14ac:dyDescent="0.2">
      <c r="A46" s="58" t="s">
        <v>68</v>
      </c>
      <c r="B46" s="141">
        <v>66</v>
      </c>
      <c r="C46" s="131">
        <v>62</v>
      </c>
      <c r="D46" s="131">
        <v>62</v>
      </c>
      <c r="E46" s="131">
        <v>69</v>
      </c>
      <c r="F46" s="131">
        <v>59</v>
      </c>
      <c r="G46" s="131">
        <v>79</v>
      </c>
      <c r="H46" s="131">
        <v>49</v>
      </c>
      <c r="I46" s="131">
        <v>48</v>
      </c>
      <c r="J46" s="131">
        <v>33</v>
      </c>
      <c r="K46" s="380">
        <v>39</v>
      </c>
      <c r="L46" s="375">
        <f>examinésqualifiésssHS!K46</f>
        <v>53</v>
      </c>
      <c r="M46" s="131">
        <f t="shared" si="0"/>
        <v>619</v>
      </c>
      <c r="N46" s="132">
        <f t="shared" si="1"/>
        <v>56.272727272727273</v>
      </c>
      <c r="O46" s="141">
        <v>41</v>
      </c>
      <c r="P46" s="131">
        <v>41</v>
      </c>
      <c r="Q46" s="131">
        <v>42</v>
      </c>
      <c r="R46" s="131">
        <v>49</v>
      </c>
      <c r="S46" s="131">
        <v>46</v>
      </c>
      <c r="T46" s="131">
        <v>46</v>
      </c>
      <c r="U46" s="131">
        <v>44</v>
      </c>
      <c r="V46" s="131">
        <v>40</v>
      </c>
      <c r="W46" s="131">
        <v>22</v>
      </c>
      <c r="X46" s="380">
        <v>33</v>
      </c>
      <c r="Y46" s="375">
        <f>examinésqualifiésssHS!N46</f>
        <v>39</v>
      </c>
      <c r="Z46" s="131">
        <f t="shared" si="2"/>
        <v>443</v>
      </c>
      <c r="AA46" s="132">
        <f t="shared" si="3"/>
        <v>40.272727272727273</v>
      </c>
    </row>
    <row r="47" spans="1:27" ht="12" customHeight="1" x14ac:dyDescent="0.2">
      <c r="A47" s="58" t="s">
        <v>69</v>
      </c>
      <c r="B47" s="141">
        <v>79</v>
      </c>
      <c r="C47" s="131">
        <v>74</v>
      </c>
      <c r="D47" s="131">
        <v>74</v>
      </c>
      <c r="E47" s="131">
        <v>76</v>
      </c>
      <c r="F47" s="131">
        <v>76</v>
      </c>
      <c r="G47" s="131">
        <v>56</v>
      </c>
      <c r="H47" s="131">
        <v>49</v>
      </c>
      <c r="I47" s="131">
        <v>66</v>
      </c>
      <c r="J47" s="131">
        <v>56</v>
      </c>
      <c r="K47" s="380">
        <v>51</v>
      </c>
      <c r="L47" s="375">
        <f>examinésqualifiésssHS!K47</f>
        <v>49</v>
      </c>
      <c r="M47" s="131">
        <f t="shared" si="0"/>
        <v>706</v>
      </c>
      <c r="N47" s="132">
        <f t="shared" si="1"/>
        <v>64.181818181818187</v>
      </c>
      <c r="O47" s="141">
        <v>42</v>
      </c>
      <c r="P47" s="131">
        <v>57</v>
      </c>
      <c r="Q47" s="131">
        <v>56</v>
      </c>
      <c r="R47" s="131">
        <v>66</v>
      </c>
      <c r="S47" s="131">
        <v>61</v>
      </c>
      <c r="T47" s="131">
        <v>47</v>
      </c>
      <c r="U47" s="131">
        <v>41</v>
      </c>
      <c r="V47" s="131">
        <v>54</v>
      </c>
      <c r="W47" s="131">
        <v>48</v>
      </c>
      <c r="X47" s="380">
        <v>42</v>
      </c>
      <c r="Y47" s="375">
        <f>examinésqualifiésssHS!N47</f>
        <v>42</v>
      </c>
      <c r="Z47" s="131">
        <f t="shared" si="2"/>
        <v>556</v>
      </c>
      <c r="AA47" s="132">
        <f t="shared" si="3"/>
        <v>50.545454545454547</v>
      </c>
    </row>
    <row r="48" spans="1:27" ht="12" customHeight="1" x14ac:dyDescent="0.2">
      <c r="A48" s="58" t="s">
        <v>70</v>
      </c>
      <c r="B48" s="141">
        <v>132</v>
      </c>
      <c r="C48" s="131">
        <v>121</v>
      </c>
      <c r="D48" s="131">
        <v>121</v>
      </c>
      <c r="E48" s="131">
        <v>138</v>
      </c>
      <c r="F48" s="131">
        <v>129</v>
      </c>
      <c r="G48" s="131">
        <v>102</v>
      </c>
      <c r="H48" s="131">
        <v>95</v>
      </c>
      <c r="I48" s="131">
        <v>104</v>
      </c>
      <c r="J48" s="131">
        <v>122</v>
      </c>
      <c r="K48" s="380">
        <v>95</v>
      </c>
      <c r="L48" s="375">
        <f>examinésqualifiésssHS!K48</f>
        <v>77</v>
      </c>
      <c r="M48" s="131">
        <f t="shared" si="0"/>
        <v>1236</v>
      </c>
      <c r="N48" s="132">
        <f t="shared" si="1"/>
        <v>112.36363636363636</v>
      </c>
      <c r="O48" s="141">
        <v>102</v>
      </c>
      <c r="P48" s="131">
        <v>97</v>
      </c>
      <c r="Q48" s="131">
        <v>92</v>
      </c>
      <c r="R48" s="131">
        <v>108</v>
      </c>
      <c r="S48" s="131">
        <v>80</v>
      </c>
      <c r="T48" s="131">
        <v>74</v>
      </c>
      <c r="U48" s="131">
        <v>80</v>
      </c>
      <c r="V48" s="131">
        <v>82</v>
      </c>
      <c r="W48" s="131">
        <v>75</v>
      </c>
      <c r="X48" s="380">
        <v>78</v>
      </c>
      <c r="Y48" s="375">
        <f>examinésqualifiésssHS!N48</f>
        <v>62</v>
      </c>
      <c r="Z48" s="131">
        <f t="shared" si="2"/>
        <v>930</v>
      </c>
      <c r="AA48" s="132">
        <f t="shared" si="3"/>
        <v>84.545454545454547</v>
      </c>
    </row>
    <row r="49" spans="1:27" ht="12" customHeight="1" x14ac:dyDescent="0.2">
      <c r="A49" s="58" t="s">
        <v>71</v>
      </c>
      <c r="B49" s="141">
        <v>149</v>
      </c>
      <c r="C49" s="131">
        <v>122</v>
      </c>
      <c r="D49" s="131">
        <v>145</v>
      </c>
      <c r="E49" s="131">
        <v>127</v>
      </c>
      <c r="F49" s="131">
        <v>120</v>
      </c>
      <c r="G49" s="131">
        <v>95</v>
      </c>
      <c r="H49" s="131">
        <v>104</v>
      </c>
      <c r="I49" s="131">
        <v>89</v>
      </c>
      <c r="J49" s="131">
        <v>81</v>
      </c>
      <c r="K49" s="380">
        <v>78</v>
      </c>
      <c r="L49" s="375">
        <f>examinésqualifiésssHS!K49</f>
        <v>52</v>
      </c>
      <c r="M49" s="131">
        <f t="shared" si="0"/>
        <v>1162</v>
      </c>
      <c r="N49" s="132">
        <f t="shared" si="1"/>
        <v>105.63636363636364</v>
      </c>
      <c r="O49" s="141">
        <v>68</v>
      </c>
      <c r="P49" s="131">
        <v>77</v>
      </c>
      <c r="Q49" s="131">
        <v>81</v>
      </c>
      <c r="R49" s="131">
        <v>58</v>
      </c>
      <c r="S49" s="131">
        <v>61</v>
      </c>
      <c r="T49" s="131">
        <v>46</v>
      </c>
      <c r="U49" s="131">
        <v>62</v>
      </c>
      <c r="V49" s="131">
        <v>59</v>
      </c>
      <c r="W49" s="131">
        <v>59</v>
      </c>
      <c r="X49" s="380">
        <v>58</v>
      </c>
      <c r="Y49" s="375">
        <f>examinésqualifiésssHS!N49</f>
        <v>46</v>
      </c>
      <c r="Z49" s="131">
        <f t="shared" si="2"/>
        <v>675</v>
      </c>
      <c r="AA49" s="132">
        <f t="shared" si="3"/>
        <v>61.363636363636367</v>
      </c>
    </row>
    <row r="50" spans="1:27" ht="12" customHeight="1" x14ac:dyDescent="0.2">
      <c r="A50" s="58" t="s">
        <v>72</v>
      </c>
      <c r="B50" s="141">
        <v>114</v>
      </c>
      <c r="C50" s="131">
        <v>124</v>
      </c>
      <c r="D50" s="131">
        <v>99</v>
      </c>
      <c r="E50" s="131">
        <v>96</v>
      </c>
      <c r="F50" s="131">
        <v>90</v>
      </c>
      <c r="G50" s="131">
        <v>75</v>
      </c>
      <c r="H50" s="131">
        <v>66</v>
      </c>
      <c r="I50" s="131">
        <v>81</v>
      </c>
      <c r="J50" s="131">
        <v>105</v>
      </c>
      <c r="K50" s="380">
        <v>61</v>
      </c>
      <c r="L50" s="375">
        <f>examinésqualifiésssHS!K50</f>
        <v>74</v>
      </c>
      <c r="M50" s="131">
        <f t="shared" si="0"/>
        <v>985</v>
      </c>
      <c r="N50" s="132">
        <f t="shared" si="1"/>
        <v>89.545454545454547</v>
      </c>
      <c r="O50" s="141">
        <v>62</v>
      </c>
      <c r="P50" s="131">
        <v>71</v>
      </c>
      <c r="Q50" s="131">
        <v>55</v>
      </c>
      <c r="R50" s="131">
        <v>78</v>
      </c>
      <c r="S50" s="131">
        <v>67</v>
      </c>
      <c r="T50" s="131">
        <v>56</v>
      </c>
      <c r="U50" s="131">
        <v>52</v>
      </c>
      <c r="V50" s="131">
        <v>57</v>
      </c>
      <c r="W50" s="131">
        <v>71</v>
      </c>
      <c r="X50" s="380">
        <v>41</v>
      </c>
      <c r="Y50" s="375">
        <f>examinésqualifiésssHS!N50</f>
        <v>57</v>
      </c>
      <c r="Z50" s="131">
        <f t="shared" si="2"/>
        <v>667</v>
      </c>
      <c r="AA50" s="132">
        <f t="shared" si="3"/>
        <v>60.636363636363633</v>
      </c>
    </row>
    <row r="51" spans="1:27" ht="12" customHeight="1" x14ac:dyDescent="0.2">
      <c r="A51" s="58" t="s">
        <v>73</v>
      </c>
      <c r="B51" s="141">
        <v>23</v>
      </c>
      <c r="C51" s="131">
        <v>20</v>
      </c>
      <c r="D51" s="131">
        <v>25</v>
      </c>
      <c r="E51" s="131">
        <v>29</v>
      </c>
      <c r="F51" s="131">
        <v>18</v>
      </c>
      <c r="G51" s="131">
        <v>8</v>
      </c>
      <c r="H51" s="131">
        <v>16</v>
      </c>
      <c r="I51" s="131">
        <v>7</v>
      </c>
      <c r="J51" s="131">
        <v>20</v>
      </c>
      <c r="K51" s="380">
        <v>17</v>
      </c>
      <c r="L51" s="375">
        <f>examinésqualifiésssHS!K51</f>
        <v>18</v>
      </c>
      <c r="M51" s="131">
        <f t="shared" si="0"/>
        <v>201</v>
      </c>
      <c r="N51" s="132">
        <f t="shared" si="1"/>
        <v>18.272727272727273</v>
      </c>
      <c r="O51" s="141">
        <v>17</v>
      </c>
      <c r="P51" s="131">
        <v>15</v>
      </c>
      <c r="Q51" s="131">
        <v>17</v>
      </c>
      <c r="R51" s="131">
        <v>25</v>
      </c>
      <c r="S51" s="131">
        <v>16</v>
      </c>
      <c r="T51" s="131">
        <v>8</v>
      </c>
      <c r="U51" s="131">
        <v>13</v>
      </c>
      <c r="V51" s="131">
        <v>5</v>
      </c>
      <c r="W51" s="131">
        <v>15</v>
      </c>
      <c r="X51" s="380">
        <v>16</v>
      </c>
      <c r="Y51" s="375">
        <f>examinésqualifiésssHS!N51</f>
        <v>16</v>
      </c>
      <c r="Z51" s="131">
        <f t="shared" si="2"/>
        <v>163</v>
      </c>
      <c r="AA51" s="132">
        <f t="shared" si="3"/>
        <v>14.818181818181818</v>
      </c>
    </row>
    <row r="52" spans="1:27" ht="12" customHeight="1" x14ac:dyDescent="0.2">
      <c r="A52" s="58" t="s">
        <v>74</v>
      </c>
      <c r="B52" s="141">
        <v>51</v>
      </c>
      <c r="C52" s="131">
        <v>51</v>
      </c>
      <c r="D52" s="131">
        <v>59</v>
      </c>
      <c r="E52" s="131">
        <v>51</v>
      </c>
      <c r="F52" s="131">
        <v>57</v>
      </c>
      <c r="G52" s="131">
        <v>59</v>
      </c>
      <c r="H52" s="131">
        <v>35</v>
      </c>
      <c r="I52" s="131">
        <v>43</v>
      </c>
      <c r="J52" s="131">
        <v>52</v>
      </c>
      <c r="K52" s="380">
        <v>41</v>
      </c>
      <c r="L52" s="375">
        <f>examinésqualifiésssHS!K52</f>
        <v>53</v>
      </c>
      <c r="M52" s="131">
        <f t="shared" si="0"/>
        <v>552</v>
      </c>
      <c r="N52" s="132">
        <f t="shared" si="1"/>
        <v>50.18181818181818</v>
      </c>
      <c r="O52" s="141">
        <v>36</v>
      </c>
      <c r="P52" s="131">
        <v>36</v>
      </c>
      <c r="Q52" s="131">
        <v>48</v>
      </c>
      <c r="R52" s="131">
        <v>47</v>
      </c>
      <c r="S52" s="131">
        <v>48</v>
      </c>
      <c r="T52" s="131">
        <v>53</v>
      </c>
      <c r="U52" s="131">
        <v>32</v>
      </c>
      <c r="V52" s="131">
        <v>37</v>
      </c>
      <c r="W52" s="131">
        <v>47</v>
      </c>
      <c r="X52" s="380">
        <v>40</v>
      </c>
      <c r="Y52" s="375">
        <f>examinésqualifiésssHS!N52</f>
        <v>51</v>
      </c>
      <c r="Z52" s="131">
        <f t="shared" si="2"/>
        <v>475</v>
      </c>
      <c r="AA52" s="132">
        <f t="shared" si="3"/>
        <v>43.18181818181818</v>
      </c>
    </row>
    <row r="53" spans="1:27" ht="12" customHeight="1" x14ac:dyDescent="0.2">
      <c r="A53" s="58" t="s">
        <v>75</v>
      </c>
      <c r="B53" s="141">
        <v>45</v>
      </c>
      <c r="C53" s="131">
        <v>45</v>
      </c>
      <c r="D53" s="131">
        <v>52</v>
      </c>
      <c r="E53" s="131">
        <v>54</v>
      </c>
      <c r="F53" s="131">
        <v>52</v>
      </c>
      <c r="G53" s="131">
        <v>52</v>
      </c>
      <c r="H53" s="131">
        <v>35</v>
      </c>
      <c r="I53" s="131">
        <v>41</v>
      </c>
      <c r="J53" s="131">
        <v>53</v>
      </c>
      <c r="K53" s="380">
        <v>47</v>
      </c>
      <c r="L53" s="375">
        <f>examinésqualifiésssHS!K53</f>
        <v>50</v>
      </c>
      <c r="M53" s="131">
        <f t="shared" si="0"/>
        <v>526</v>
      </c>
      <c r="N53" s="132">
        <f t="shared" si="1"/>
        <v>47.81818181818182</v>
      </c>
      <c r="O53" s="141">
        <v>28</v>
      </c>
      <c r="P53" s="131">
        <v>27</v>
      </c>
      <c r="Q53" s="131">
        <v>30</v>
      </c>
      <c r="R53" s="131">
        <v>33</v>
      </c>
      <c r="S53" s="131">
        <v>31</v>
      </c>
      <c r="T53" s="131">
        <v>34</v>
      </c>
      <c r="U53" s="131">
        <v>29</v>
      </c>
      <c r="V53" s="131">
        <v>29</v>
      </c>
      <c r="W53" s="131">
        <v>42</v>
      </c>
      <c r="X53" s="380">
        <v>42</v>
      </c>
      <c r="Y53" s="375">
        <f>examinésqualifiésssHS!N53</f>
        <v>40</v>
      </c>
      <c r="Z53" s="131">
        <f t="shared" si="2"/>
        <v>365</v>
      </c>
      <c r="AA53" s="132">
        <f t="shared" si="3"/>
        <v>33.18181818181818</v>
      </c>
    </row>
    <row r="54" spans="1:27" ht="12" customHeight="1" x14ac:dyDescent="0.2">
      <c r="A54" s="58" t="s">
        <v>76</v>
      </c>
      <c r="B54" s="141">
        <v>35</v>
      </c>
      <c r="C54" s="131">
        <v>29</v>
      </c>
      <c r="D54" s="131">
        <v>38</v>
      </c>
      <c r="E54" s="131">
        <v>29</v>
      </c>
      <c r="F54" s="131">
        <v>23</v>
      </c>
      <c r="G54" s="131">
        <v>14</v>
      </c>
      <c r="H54" s="131">
        <v>16</v>
      </c>
      <c r="I54" s="131">
        <v>16</v>
      </c>
      <c r="J54" s="131">
        <v>14</v>
      </c>
      <c r="K54" s="380">
        <v>20</v>
      </c>
      <c r="L54" s="375">
        <f>examinésqualifiésssHS!K54</f>
        <v>16</v>
      </c>
      <c r="M54" s="131">
        <f t="shared" si="0"/>
        <v>250</v>
      </c>
      <c r="N54" s="132">
        <f t="shared" si="1"/>
        <v>22.727272727272727</v>
      </c>
      <c r="O54" s="141">
        <v>16</v>
      </c>
      <c r="P54" s="131">
        <v>13</v>
      </c>
      <c r="Q54" s="131">
        <v>21</v>
      </c>
      <c r="R54" s="131">
        <v>24</v>
      </c>
      <c r="S54" s="131">
        <v>14</v>
      </c>
      <c r="T54" s="131">
        <v>12</v>
      </c>
      <c r="U54" s="131">
        <v>13</v>
      </c>
      <c r="V54" s="131">
        <v>10</v>
      </c>
      <c r="W54" s="131">
        <v>12</v>
      </c>
      <c r="X54" s="380">
        <v>18</v>
      </c>
      <c r="Y54" s="375">
        <f>examinésqualifiésssHS!N54</f>
        <v>14</v>
      </c>
      <c r="Z54" s="131">
        <f t="shared" si="2"/>
        <v>167</v>
      </c>
      <c r="AA54" s="132">
        <f t="shared" si="3"/>
        <v>15.181818181818182</v>
      </c>
    </row>
    <row r="55" spans="1:27" ht="12" customHeight="1" x14ac:dyDescent="0.2">
      <c r="A55" s="58" t="s">
        <v>77</v>
      </c>
      <c r="B55" s="141">
        <v>158</v>
      </c>
      <c r="C55" s="131">
        <v>142</v>
      </c>
      <c r="D55" s="131">
        <v>153</v>
      </c>
      <c r="E55" s="131">
        <v>177</v>
      </c>
      <c r="F55" s="131">
        <v>165</v>
      </c>
      <c r="G55" s="131">
        <v>153</v>
      </c>
      <c r="H55" s="131">
        <v>155</v>
      </c>
      <c r="I55" s="131">
        <v>160</v>
      </c>
      <c r="J55" s="131">
        <v>168</v>
      </c>
      <c r="K55" s="380">
        <v>153</v>
      </c>
      <c r="L55" s="375">
        <f>examinésqualifiésssHS!K55</f>
        <v>142</v>
      </c>
      <c r="M55" s="131">
        <f t="shared" si="0"/>
        <v>1726</v>
      </c>
      <c r="N55" s="132">
        <f t="shared" si="1"/>
        <v>156.90909090909091</v>
      </c>
      <c r="O55" s="141">
        <v>119</v>
      </c>
      <c r="P55" s="131">
        <v>89</v>
      </c>
      <c r="Q55" s="131">
        <v>101</v>
      </c>
      <c r="R55" s="131">
        <v>114</v>
      </c>
      <c r="S55" s="131">
        <v>114</v>
      </c>
      <c r="T55" s="131">
        <v>98</v>
      </c>
      <c r="U55" s="131">
        <v>116</v>
      </c>
      <c r="V55" s="131">
        <v>118</v>
      </c>
      <c r="W55" s="131">
        <v>116</v>
      </c>
      <c r="X55" s="380">
        <v>108</v>
      </c>
      <c r="Y55" s="375">
        <f>examinésqualifiésssHS!N55</f>
        <v>115</v>
      </c>
      <c r="Z55" s="131">
        <f t="shared" si="2"/>
        <v>1208</v>
      </c>
      <c r="AA55" s="132">
        <f t="shared" si="3"/>
        <v>109.81818181818181</v>
      </c>
    </row>
    <row r="56" spans="1:27" ht="12" customHeight="1" x14ac:dyDescent="0.2">
      <c r="A56" s="58" t="s">
        <v>78</v>
      </c>
      <c r="B56" s="141">
        <v>118</v>
      </c>
      <c r="C56" s="131">
        <v>134</v>
      </c>
      <c r="D56" s="131">
        <v>121</v>
      </c>
      <c r="E56" s="131">
        <v>99</v>
      </c>
      <c r="F56" s="131">
        <v>110</v>
      </c>
      <c r="G56" s="131">
        <v>108</v>
      </c>
      <c r="H56" s="131">
        <v>140</v>
      </c>
      <c r="I56" s="131">
        <v>117</v>
      </c>
      <c r="J56" s="131">
        <v>133</v>
      </c>
      <c r="K56" s="380">
        <v>93</v>
      </c>
      <c r="L56" s="375">
        <f>examinésqualifiésssHS!K56</f>
        <v>100</v>
      </c>
      <c r="M56" s="131">
        <f t="shared" si="0"/>
        <v>1273</v>
      </c>
      <c r="N56" s="132">
        <f t="shared" si="1"/>
        <v>115.72727272727273</v>
      </c>
      <c r="O56" s="141">
        <v>59</v>
      </c>
      <c r="P56" s="131">
        <v>76</v>
      </c>
      <c r="Q56" s="131">
        <v>70</v>
      </c>
      <c r="R56" s="131">
        <v>59</v>
      </c>
      <c r="S56" s="131">
        <v>64</v>
      </c>
      <c r="T56" s="131">
        <v>53</v>
      </c>
      <c r="U56" s="131">
        <v>79</v>
      </c>
      <c r="V56" s="131">
        <v>71</v>
      </c>
      <c r="W56" s="131">
        <v>81</v>
      </c>
      <c r="X56" s="380">
        <v>61</v>
      </c>
      <c r="Y56" s="375">
        <f>examinésqualifiésssHS!N56</f>
        <v>70</v>
      </c>
      <c r="Z56" s="131">
        <f t="shared" si="2"/>
        <v>743</v>
      </c>
      <c r="AA56" s="132">
        <f t="shared" si="3"/>
        <v>67.545454545454547</v>
      </c>
    </row>
    <row r="57" spans="1:27" ht="12" customHeight="1" x14ac:dyDescent="0.2">
      <c r="A57" s="58" t="s">
        <v>79</v>
      </c>
      <c r="B57" s="141">
        <v>90</v>
      </c>
      <c r="C57" s="131">
        <v>121</v>
      </c>
      <c r="D57" s="131">
        <v>116</v>
      </c>
      <c r="E57" s="131">
        <v>122</v>
      </c>
      <c r="F57" s="131">
        <v>90</v>
      </c>
      <c r="G57" s="131">
        <v>99</v>
      </c>
      <c r="H57" s="131">
        <v>83</v>
      </c>
      <c r="I57" s="131">
        <v>94</v>
      </c>
      <c r="J57" s="131">
        <v>95</v>
      </c>
      <c r="K57" s="380">
        <v>75</v>
      </c>
      <c r="L57" s="375">
        <f>examinésqualifiésssHS!K57</f>
        <v>74</v>
      </c>
      <c r="M57" s="131">
        <f t="shared" si="0"/>
        <v>1059</v>
      </c>
      <c r="N57" s="132">
        <f t="shared" si="1"/>
        <v>96.272727272727266</v>
      </c>
      <c r="O57" s="141">
        <v>60</v>
      </c>
      <c r="P57" s="131">
        <v>73</v>
      </c>
      <c r="Q57" s="131">
        <v>69</v>
      </c>
      <c r="R57" s="131">
        <v>79</v>
      </c>
      <c r="S57" s="131">
        <v>61</v>
      </c>
      <c r="T57" s="131">
        <v>65</v>
      </c>
      <c r="U57" s="131">
        <v>58</v>
      </c>
      <c r="V57" s="131">
        <v>62</v>
      </c>
      <c r="W57" s="131">
        <v>67</v>
      </c>
      <c r="X57" s="380">
        <v>48</v>
      </c>
      <c r="Y57" s="375">
        <f>examinésqualifiésssHS!N57</f>
        <v>48</v>
      </c>
      <c r="Z57" s="131">
        <f t="shared" si="2"/>
        <v>690</v>
      </c>
      <c r="AA57" s="132">
        <f t="shared" si="3"/>
        <v>62.727272727272727</v>
      </c>
    </row>
    <row r="58" spans="1:27" ht="12" customHeight="1" x14ac:dyDescent="0.2">
      <c r="A58" s="58" t="s">
        <v>80</v>
      </c>
      <c r="B58" s="141">
        <v>116</v>
      </c>
      <c r="C58" s="131">
        <v>92</v>
      </c>
      <c r="D58" s="131">
        <v>112</v>
      </c>
      <c r="E58" s="131">
        <v>99</v>
      </c>
      <c r="F58" s="131">
        <v>109</v>
      </c>
      <c r="G58" s="131">
        <v>90</v>
      </c>
      <c r="H58" s="131">
        <v>100</v>
      </c>
      <c r="I58" s="131">
        <v>97</v>
      </c>
      <c r="J58" s="131">
        <v>105</v>
      </c>
      <c r="K58" s="380">
        <v>87</v>
      </c>
      <c r="L58" s="375">
        <f>examinésqualifiésssHS!K58</f>
        <v>80</v>
      </c>
      <c r="M58" s="131">
        <f t="shared" si="0"/>
        <v>1087</v>
      </c>
      <c r="N58" s="132">
        <f t="shared" si="1"/>
        <v>98.818181818181813</v>
      </c>
      <c r="O58" s="141">
        <v>67</v>
      </c>
      <c r="P58" s="131">
        <v>52</v>
      </c>
      <c r="Q58" s="131">
        <v>66</v>
      </c>
      <c r="R58" s="131">
        <v>66</v>
      </c>
      <c r="S58" s="131">
        <v>63</v>
      </c>
      <c r="T58" s="131">
        <v>59</v>
      </c>
      <c r="U58" s="131">
        <v>59</v>
      </c>
      <c r="V58" s="131">
        <v>75</v>
      </c>
      <c r="W58" s="131">
        <v>82</v>
      </c>
      <c r="X58" s="380">
        <v>56</v>
      </c>
      <c r="Y58" s="375">
        <f>examinésqualifiésssHS!N58</f>
        <v>65</v>
      </c>
      <c r="Z58" s="131">
        <f t="shared" si="2"/>
        <v>710</v>
      </c>
      <c r="AA58" s="132">
        <f t="shared" si="3"/>
        <v>64.545454545454547</v>
      </c>
    </row>
    <row r="59" spans="1:27" ht="12" customHeight="1" x14ac:dyDescent="0.2">
      <c r="A59" s="58" t="s">
        <v>81</v>
      </c>
      <c r="B59" s="141">
        <v>193</v>
      </c>
      <c r="C59" s="131">
        <v>148</v>
      </c>
      <c r="D59" s="131">
        <v>173</v>
      </c>
      <c r="E59" s="131">
        <v>167</v>
      </c>
      <c r="F59" s="131">
        <v>184</v>
      </c>
      <c r="G59" s="131">
        <v>122</v>
      </c>
      <c r="H59" s="131">
        <v>125</v>
      </c>
      <c r="I59" s="131">
        <v>90</v>
      </c>
      <c r="J59" s="131">
        <v>109</v>
      </c>
      <c r="K59" s="380">
        <v>94</v>
      </c>
      <c r="L59" s="375">
        <f>examinésqualifiésssHS!K59</f>
        <v>79</v>
      </c>
      <c r="M59" s="131">
        <f t="shared" si="0"/>
        <v>1484</v>
      </c>
      <c r="N59" s="132">
        <f t="shared" si="1"/>
        <v>134.90909090909091</v>
      </c>
      <c r="O59" s="141">
        <v>71</v>
      </c>
      <c r="P59" s="131">
        <v>60</v>
      </c>
      <c r="Q59" s="131">
        <v>61</v>
      </c>
      <c r="R59" s="131">
        <v>74</v>
      </c>
      <c r="S59" s="131">
        <v>81</v>
      </c>
      <c r="T59" s="131">
        <v>50</v>
      </c>
      <c r="U59" s="131">
        <v>59</v>
      </c>
      <c r="V59" s="131">
        <v>54</v>
      </c>
      <c r="W59" s="131">
        <v>57</v>
      </c>
      <c r="X59" s="380">
        <v>70</v>
      </c>
      <c r="Y59" s="375">
        <f>examinésqualifiésssHS!N59</f>
        <v>55</v>
      </c>
      <c r="Z59" s="131">
        <f t="shared" si="2"/>
        <v>692</v>
      </c>
      <c r="AA59" s="132">
        <f t="shared" si="3"/>
        <v>62.909090909090907</v>
      </c>
    </row>
    <row r="60" spans="1:27" ht="12" customHeight="1" x14ac:dyDescent="0.2">
      <c r="A60" s="58" t="s">
        <v>82</v>
      </c>
      <c r="B60" s="141">
        <v>137</v>
      </c>
      <c r="C60" s="131">
        <v>122</v>
      </c>
      <c r="D60" s="131">
        <v>147</v>
      </c>
      <c r="E60" s="131">
        <v>145</v>
      </c>
      <c r="F60" s="131">
        <v>150</v>
      </c>
      <c r="G60" s="131">
        <v>106</v>
      </c>
      <c r="H60" s="131">
        <v>118</v>
      </c>
      <c r="I60" s="131">
        <v>112</v>
      </c>
      <c r="J60" s="131">
        <v>120</v>
      </c>
      <c r="K60" s="380">
        <v>115</v>
      </c>
      <c r="L60" s="375">
        <f>examinésqualifiésssHS!K60</f>
        <v>123</v>
      </c>
      <c r="M60" s="131">
        <f t="shared" si="0"/>
        <v>1395</v>
      </c>
      <c r="N60" s="132">
        <f t="shared" si="1"/>
        <v>126.81818181818181</v>
      </c>
      <c r="O60" s="141">
        <v>87</v>
      </c>
      <c r="P60" s="131">
        <v>86</v>
      </c>
      <c r="Q60" s="131">
        <v>99</v>
      </c>
      <c r="R60" s="131">
        <v>110</v>
      </c>
      <c r="S60" s="131">
        <v>110</v>
      </c>
      <c r="T60" s="131">
        <v>87</v>
      </c>
      <c r="U60" s="131">
        <v>92</v>
      </c>
      <c r="V60" s="131">
        <v>74</v>
      </c>
      <c r="W60" s="131">
        <v>98</v>
      </c>
      <c r="X60" s="380">
        <v>90</v>
      </c>
      <c r="Y60" s="375">
        <f>examinésqualifiésssHS!N60</f>
        <v>101</v>
      </c>
      <c r="Z60" s="131">
        <f t="shared" si="2"/>
        <v>1034</v>
      </c>
      <c r="AA60" s="132">
        <f t="shared" si="3"/>
        <v>94</v>
      </c>
    </row>
    <row r="61" spans="1:27" ht="12" customHeight="1" x14ac:dyDescent="0.2">
      <c r="A61" s="58" t="s">
        <v>83</v>
      </c>
      <c r="B61" s="141">
        <v>83</v>
      </c>
      <c r="C61" s="131">
        <v>71</v>
      </c>
      <c r="D61" s="131">
        <v>92</v>
      </c>
      <c r="E61" s="131">
        <v>75</v>
      </c>
      <c r="F61" s="131">
        <v>73</v>
      </c>
      <c r="G61" s="131">
        <v>44</v>
      </c>
      <c r="H61" s="131">
        <v>55</v>
      </c>
      <c r="I61" s="131">
        <v>56</v>
      </c>
      <c r="J61" s="131">
        <v>67</v>
      </c>
      <c r="K61" s="380">
        <v>52</v>
      </c>
      <c r="L61" s="375">
        <f>examinésqualifiésssHS!K61</f>
        <v>64</v>
      </c>
      <c r="M61" s="131">
        <f t="shared" si="0"/>
        <v>732</v>
      </c>
      <c r="N61" s="132">
        <f t="shared" si="1"/>
        <v>66.545454545454547</v>
      </c>
      <c r="O61" s="141">
        <v>43</v>
      </c>
      <c r="P61" s="131">
        <v>37</v>
      </c>
      <c r="Q61" s="131">
        <v>52</v>
      </c>
      <c r="R61" s="131">
        <v>65</v>
      </c>
      <c r="S61" s="131">
        <v>61</v>
      </c>
      <c r="T61" s="131">
        <v>37</v>
      </c>
      <c r="U61" s="131">
        <v>45</v>
      </c>
      <c r="V61" s="131">
        <v>40</v>
      </c>
      <c r="W61" s="131">
        <v>44</v>
      </c>
      <c r="X61" s="380">
        <v>44</v>
      </c>
      <c r="Y61" s="375">
        <f>examinésqualifiésssHS!N61</f>
        <v>52</v>
      </c>
      <c r="Z61" s="131">
        <f t="shared" si="2"/>
        <v>520</v>
      </c>
      <c r="AA61" s="132">
        <f t="shared" si="3"/>
        <v>47.272727272727273</v>
      </c>
    </row>
    <row r="62" spans="1:27" ht="12" customHeight="1" x14ac:dyDescent="0.2">
      <c r="A62" s="58" t="s">
        <v>84</v>
      </c>
      <c r="B62" s="141">
        <v>70</v>
      </c>
      <c r="C62" s="131">
        <v>70</v>
      </c>
      <c r="D62" s="131">
        <v>67</v>
      </c>
      <c r="E62" s="131">
        <v>60</v>
      </c>
      <c r="F62" s="131">
        <v>67</v>
      </c>
      <c r="G62" s="131">
        <v>50</v>
      </c>
      <c r="H62" s="131">
        <v>43</v>
      </c>
      <c r="I62" s="131">
        <v>60</v>
      </c>
      <c r="J62" s="131">
        <v>54</v>
      </c>
      <c r="K62" s="380">
        <v>52</v>
      </c>
      <c r="L62" s="375">
        <f>examinésqualifiésssHS!K62</f>
        <v>43</v>
      </c>
      <c r="M62" s="131">
        <f t="shared" si="0"/>
        <v>636</v>
      </c>
      <c r="N62" s="132">
        <f t="shared" si="1"/>
        <v>57.81818181818182</v>
      </c>
      <c r="O62" s="141">
        <v>43</v>
      </c>
      <c r="P62" s="131">
        <v>40</v>
      </c>
      <c r="Q62" s="131">
        <v>34</v>
      </c>
      <c r="R62" s="131">
        <v>38</v>
      </c>
      <c r="S62" s="131">
        <v>50</v>
      </c>
      <c r="T62" s="131">
        <v>39</v>
      </c>
      <c r="U62" s="131">
        <v>40</v>
      </c>
      <c r="V62" s="131">
        <v>51</v>
      </c>
      <c r="W62" s="131">
        <v>43</v>
      </c>
      <c r="X62" s="380">
        <v>38</v>
      </c>
      <c r="Y62" s="375">
        <f>examinésqualifiésssHS!N62</f>
        <v>37</v>
      </c>
      <c r="Z62" s="131">
        <f t="shared" si="2"/>
        <v>453</v>
      </c>
      <c r="AA62" s="132">
        <f t="shared" si="3"/>
        <v>41.18181818181818</v>
      </c>
    </row>
    <row r="63" spans="1:27" ht="12" customHeight="1" x14ac:dyDescent="0.2">
      <c r="A63" s="58" t="s">
        <v>85</v>
      </c>
      <c r="B63" s="141">
        <v>81</v>
      </c>
      <c r="C63" s="131">
        <v>75</v>
      </c>
      <c r="D63" s="131">
        <v>79</v>
      </c>
      <c r="E63" s="131">
        <v>73</v>
      </c>
      <c r="F63" s="131">
        <v>93</v>
      </c>
      <c r="G63" s="131">
        <v>55</v>
      </c>
      <c r="H63" s="131">
        <v>60</v>
      </c>
      <c r="I63" s="131">
        <v>56</v>
      </c>
      <c r="J63" s="131">
        <v>64</v>
      </c>
      <c r="K63" s="380">
        <v>52</v>
      </c>
      <c r="L63" s="375">
        <f>examinésqualifiésssHS!K63</f>
        <v>41</v>
      </c>
      <c r="M63" s="131">
        <f t="shared" si="0"/>
        <v>729</v>
      </c>
      <c r="N63" s="132">
        <f t="shared" si="1"/>
        <v>66.272727272727266</v>
      </c>
      <c r="O63" s="141">
        <v>50</v>
      </c>
      <c r="P63" s="131">
        <v>50</v>
      </c>
      <c r="Q63" s="131">
        <v>59</v>
      </c>
      <c r="R63" s="131">
        <v>47</v>
      </c>
      <c r="S63" s="131">
        <v>63</v>
      </c>
      <c r="T63" s="131">
        <v>48</v>
      </c>
      <c r="U63" s="131">
        <v>42</v>
      </c>
      <c r="V63" s="131">
        <v>47</v>
      </c>
      <c r="W63" s="131">
        <v>51</v>
      </c>
      <c r="X63" s="380">
        <v>44</v>
      </c>
      <c r="Y63" s="375">
        <f>examinésqualifiésssHS!N63</f>
        <v>32</v>
      </c>
      <c r="Z63" s="131">
        <f t="shared" si="2"/>
        <v>533</v>
      </c>
      <c r="AA63" s="132">
        <f t="shared" si="3"/>
        <v>48.454545454545453</v>
      </c>
    </row>
    <row r="64" spans="1:27" ht="12" customHeight="1" x14ac:dyDescent="0.2">
      <c r="A64" s="61" t="s">
        <v>86</v>
      </c>
      <c r="B64" s="142">
        <v>65</v>
      </c>
      <c r="C64" s="134">
        <v>53</v>
      </c>
      <c r="D64" s="134">
        <v>55</v>
      </c>
      <c r="E64" s="134">
        <v>76</v>
      </c>
      <c r="F64" s="134">
        <v>88</v>
      </c>
      <c r="G64" s="134">
        <v>49</v>
      </c>
      <c r="H64" s="134">
        <v>40</v>
      </c>
      <c r="I64" s="134">
        <v>34</v>
      </c>
      <c r="J64" s="134">
        <v>39</v>
      </c>
      <c r="K64" s="381">
        <v>47</v>
      </c>
      <c r="L64" s="695">
        <f>examinésqualifiésssHS!K64</f>
        <v>50</v>
      </c>
      <c r="M64" s="134">
        <f t="shared" si="0"/>
        <v>596</v>
      </c>
      <c r="N64" s="135">
        <f t="shared" si="1"/>
        <v>54.18181818181818</v>
      </c>
      <c r="O64" s="142">
        <v>37</v>
      </c>
      <c r="P64" s="134">
        <v>30</v>
      </c>
      <c r="Q64" s="134">
        <v>24</v>
      </c>
      <c r="R64" s="134">
        <v>43</v>
      </c>
      <c r="S64" s="134">
        <v>32</v>
      </c>
      <c r="T64" s="134">
        <v>22</v>
      </c>
      <c r="U64" s="134">
        <v>20</v>
      </c>
      <c r="V64" s="134">
        <v>25</v>
      </c>
      <c r="W64" s="134">
        <v>33</v>
      </c>
      <c r="X64" s="381">
        <v>31</v>
      </c>
      <c r="Y64" s="695">
        <f>examinésqualifiésssHS!N64</f>
        <v>34</v>
      </c>
      <c r="Z64" s="134">
        <f t="shared" si="2"/>
        <v>331</v>
      </c>
      <c r="AA64" s="135">
        <f t="shared" si="3"/>
        <v>30.09090909090909</v>
      </c>
    </row>
    <row r="65" spans="1:27" ht="12" customHeight="1" x14ac:dyDescent="0.2">
      <c r="A65" s="64" t="s">
        <v>87</v>
      </c>
      <c r="B65" s="136">
        <v>2388</v>
      </c>
      <c r="C65" s="47">
        <v>2253</v>
      </c>
      <c r="D65" s="47">
        <v>2354</v>
      </c>
      <c r="E65" s="47">
        <v>2331</v>
      </c>
      <c r="F65" s="47">
        <v>2339</v>
      </c>
      <c r="G65" s="47">
        <v>1899</v>
      </c>
      <c r="H65" s="47">
        <v>1907</v>
      </c>
      <c r="I65" s="47">
        <v>1909</v>
      </c>
      <c r="J65" s="47">
        <v>2064</v>
      </c>
      <c r="K65" s="377">
        <v>1794</v>
      </c>
      <c r="L65" s="696">
        <f>examinésqualifiésssHS!K65</f>
        <v>1728</v>
      </c>
      <c r="M65" s="47">
        <f t="shared" si="0"/>
        <v>22966</v>
      </c>
      <c r="N65" s="137">
        <f t="shared" si="1"/>
        <v>2087.818181818182</v>
      </c>
      <c r="O65" s="136">
        <v>1447</v>
      </c>
      <c r="P65" s="47">
        <v>1426</v>
      </c>
      <c r="Q65" s="47">
        <v>1494</v>
      </c>
      <c r="R65" s="47">
        <v>1620</v>
      </c>
      <c r="S65" s="47">
        <v>1569</v>
      </c>
      <c r="T65" s="47">
        <v>1301</v>
      </c>
      <c r="U65" s="47">
        <v>1381</v>
      </c>
      <c r="V65" s="47">
        <v>1435</v>
      </c>
      <c r="W65" s="47">
        <v>1497</v>
      </c>
      <c r="X65" s="377">
        <v>1366</v>
      </c>
      <c r="Y65" s="696">
        <f>examinésqualifiésssHS!N65</f>
        <v>1377</v>
      </c>
      <c r="Z65" s="47">
        <f t="shared" si="2"/>
        <v>15913</v>
      </c>
      <c r="AA65" s="137">
        <f t="shared" si="3"/>
        <v>1446.6363636363637</v>
      </c>
    </row>
    <row r="66" spans="1:27" ht="12" customHeight="1" x14ac:dyDescent="0.2">
      <c r="A66" s="55">
        <v>85</v>
      </c>
      <c r="B66" s="140">
        <v>13</v>
      </c>
      <c r="C66" s="128">
        <v>17</v>
      </c>
      <c r="D66" s="128">
        <v>19</v>
      </c>
      <c r="E66" s="128">
        <v>14</v>
      </c>
      <c r="F66" s="128">
        <v>15</v>
      </c>
      <c r="G66" s="128">
        <v>7</v>
      </c>
      <c r="H66" s="128">
        <v>9</v>
      </c>
      <c r="I66" s="128">
        <v>15</v>
      </c>
      <c r="J66" s="128">
        <v>18</v>
      </c>
      <c r="K66" s="379">
        <v>17</v>
      </c>
      <c r="L66" s="694">
        <f>examinésqualifiésssHS!K66</f>
        <v>17</v>
      </c>
      <c r="M66" s="128">
        <f t="shared" si="0"/>
        <v>161</v>
      </c>
      <c r="N66" s="129">
        <f t="shared" si="1"/>
        <v>14.636363636363637</v>
      </c>
      <c r="O66" s="140">
        <v>5</v>
      </c>
      <c r="P66" s="128">
        <v>7</v>
      </c>
      <c r="Q66" s="128">
        <v>5</v>
      </c>
      <c r="R66" s="128">
        <v>7</v>
      </c>
      <c r="S66" s="128">
        <v>7</v>
      </c>
      <c r="T66" s="128">
        <v>2</v>
      </c>
      <c r="U66" s="128">
        <v>4</v>
      </c>
      <c r="V66" s="128">
        <v>5</v>
      </c>
      <c r="W66" s="128">
        <v>8</v>
      </c>
      <c r="X66" s="379">
        <v>6</v>
      </c>
      <c r="Y66" s="694">
        <f>examinésqualifiésssHS!N66</f>
        <v>11</v>
      </c>
      <c r="Z66" s="128">
        <f t="shared" si="2"/>
        <v>67</v>
      </c>
      <c r="AA66" s="129">
        <f t="shared" si="3"/>
        <v>6.0909090909090908</v>
      </c>
    </row>
    <row r="67" spans="1:27" ht="12" customHeight="1" x14ac:dyDescent="0.2">
      <c r="A67" s="58">
        <v>86</v>
      </c>
      <c r="B67" s="141">
        <v>13</v>
      </c>
      <c r="C67" s="131">
        <v>25</v>
      </c>
      <c r="D67" s="131">
        <v>36</v>
      </c>
      <c r="E67" s="131">
        <v>29</v>
      </c>
      <c r="F67" s="131">
        <v>30</v>
      </c>
      <c r="G67" s="131">
        <v>17</v>
      </c>
      <c r="H67" s="131">
        <v>13</v>
      </c>
      <c r="I67" s="131">
        <v>18</v>
      </c>
      <c r="J67" s="131">
        <v>14</v>
      </c>
      <c r="K67" s="380">
        <v>8</v>
      </c>
      <c r="L67" s="375">
        <f>examinésqualifiésssHS!K67</f>
        <v>10</v>
      </c>
      <c r="M67" s="131">
        <f t="shared" si="0"/>
        <v>213</v>
      </c>
      <c r="N67" s="132">
        <f t="shared" si="1"/>
        <v>19.363636363636363</v>
      </c>
      <c r="O67" s="141">
        <v>7</v>
      </c>
      <c r="P67" s="131">
        <v>7</v>
      </c>
      <c r="Q67" s="131">
        <v>19</v>
      </c>
      <c r="R67" s="131">
        <v>13</v>
      </c>
      <c r="S67" s="131">
        <v>10</v>
      </c>
      <c r="T67" s="131">
        <v>8</v>
      </c>
      <c r="U67" s="131">
        <v>6</v>
      </c>
      <c r="V67" s="131">
        <v>7</v>
      </c>
      <c r="W67" s="131">
        <v>8</v>
      </c>
      <c r="X67" s="380">
        <v>4</v>
      </c>
      <c r="Y67" s="375">
        <f>examinésqualifiésssHS!N67</f>
        <v>9</v>
      </c>
      <c r="Z67" s="131">
        <f t="shared" si="2"/>
        <v>98</v>
      </c>
      <c r="AA67" s="132">
        <f t="shared" si="3"/>
        <v>8.9090909090909083</v>
      </c>
    </row>
    <row r="68" spans="1:27" ht="12" customHeight="1" x14ac:dyDescent="0.2">
      <c r="A68" s="61">
        <v>87</v>
      </c>
      <c r="B68" s="142">
        <v>44</v>
      </c>
      <c r="C68" s="134">
        <v>35</v>
      </c>
      <c r="D68" s="134">
        <v>31</v>
      </c>
      <c r="E68" s="134">
        <v>31</v>
      </c>
      <c r="F68" s="134">
        <v>26</v>
      </c>
      <c r="G68" s="134">
        <v>14</v>
      </c>
      <c r="H68" s="134">
        <v>12</v>
      </c>
      <c r="I68" s="134">
        <v>10</v>
      </c>
      <c r="J68" s="134">
        <v>9</v>
      </c>
      <c r="K68" s="381">
        <v>12</v>
      </c>
      <c r="L68" s="695">
        <f>examinésqualifiésssHS!K68</f>
        <v>13</v>
      </c>
      <c r="M68" s="134">
        <f t="shared" si="0"/>
        <v>237</v>
      </c>
      <c r="N68" s="135">
        <f t="shared" si="1"/>
        <v>21.545454545454547</v>
      </c>
      <c r="O68" s="142">
        <v>11</v>
      </c>
      <c r="P68" s="134">
        <v>15</v>
      </c>
      <c r="Q68" s="134">
        <v>13</v>
      </c>
      <c r="R68" s="134">
        <v>11</v>
      </c>
      <c r="S68" s="134">
        <v>8</v>
      </c>
      <c r="T68" s="134">
        <v>5</v>
      </c>
      <c r="U68" s="134">
        <v>7</v>
      </c>
      <c r="V68" s="134">
        <v>5</v>
      </c>
      <c r="W68" s="134">
        <v>5</v>
      </c>
      <c r="X68" s="381">
        <v>8</v>
      </c>
      <c r="Y68" s="695">
        <f>examinésqualifiésssHS!N68</f>
        <v>6</v>
      </c>
      <c r="Z68" s="134">
        <f t="shared" si="2"/>
        <v>94</v>
      </c>
      <c r="AA68" s="135">
        <f t="shared" si="3"/>
        <v>8.545454545454545</v>
      </c>
    </row>
    <row r="69" spans="1:27" ht="12" customHeight="1" x14ac:dyDescent="0.2">
      <c r="A69" s="64" t="s">
        <v>88</v>
      </c>
      <c r="B69" s="143">
        <v>70</v>
      </c>
      <c r="C69" s="48">
        <v>77</v>
      </c>
      <c r="D69" s="48">
        <v>86</v>
      </c>
      <c r="E69" s="48">
        <v>74</v>
      </c>
      <c r="F69" s="48">
        <v>71</v>
      </c>
      <c r="G69" s="48">
        <v>38</v>
      </c>
      <c r="H69" s="48">
        <v>34</v>
      </c>
      <c r="I69" s="48">
        <v>43</v>
      </c>
      <c r="J69" s="48">
        <v>41</v>
      </c>
      <c r="K69" s="378">
        <v>37</v>
      </c>
      <c r="L69" s="697">
        <f>examinésqualifiésssHS!K69</f>
        <v>40</v>
      </c>
      <c r="M69" s="48">
        <f t="shared" si="0"/>
        <v>611</v>
      </c>
      <c r="N69" s="144">
        <f t="shared" si="1"/>
        <v>55.545454545454547</v>
      </c>
      <c r="O69" s="143">
        <v>23</v>
      </c>
      <c r="P69" s="48">
        <v>29</v>
      </c>
      <c r="Q69" s="48">
        <v>37</v>
      </c>
      <c r="R69" s="48">
        <v>31</v>
      </c>
      <c r="S69" s="48">
        <v>25</v>
      </c>
      <c r="T69" s="48">
        <v>15</v>
      </c>
      <c r="U69" s="48">
        <v>17</v>
      </c>
      <c r="V69" s="48">
        <v>17</v>
      </c>
      <c r="W69" s="48">
        <v>21</v>
      </c>
      <c r="X69" s="378">
        <v>18</v>
      </c>
      <c r="Y69" s="697">
        <f>examinésqualifiésssHS!N69</f>
        <v>26</v>
      </c>
      <c r="Z69" s="48">
        <f t="shared" si="2"/>
        <v>259</v>
      </c>
      <c r="AA69" s="144">
        <f t="shared" si="3"/>
        <v>23.545454545454547</v>
      </c>
    </row>
    <row r="70" spans="1:27" ht="12" customHeight="1" thickBot="1" x14ac:dyDescent="0.25">
      <c r="A70" s="67" t="s">
        <v>8</v>
      </c>
      <c r="B70" s="145">
        <v>3401</v>
      </c>
      <c r="C70" s="146">
        <v>3157</v>
      </c>
      <c r="D70" s="146">
        <v>3333</v>
      </c>
      <c r="E70" s="146">
        <v>3291</v>
      </c>
      <c r="F70" s="146">
        <v>3297</v>
      </c>
      <c r="G70" s="146">
        <v>2712</v>
      </c>
      <c r="H70" s="146">
        <v>2763</v>
      </c>
      <c r="I70" s="146">
        <v>2797</v>
      </c>
      <c r="J70" s="146">
        <v>2917</v>
      </c>
      <c r="K70" s="146">
        <v>2653</v>
      </c>
      <c r="L70" s="146">
        <f>examinésqualifiésssHS!K70</f>
        <v>3281</v>
      </c>
      <c r="M70" s="146">
        <f t="shared" si="0"/>
        <v>33602</v>
      </c>
      <c r="N70" s="147">
        <f t="shared" si="1"/>
        <v>3054.7272727272725</v>
      </c>
      <c r="O70" s="145">
        <v>1973</v>
      </c>
      <c r="P70" s="146">
        <v>1920</v>
      </c>
      <c r="Q70" s="146">
        <v>2049</v>
      </c>
      <c r="R70" s="146">
        <v>2186</v>
      </c>
      <c r="S70" s="146">
        <v>2131</v>
      </c>
      <c r="T70" s="146">
        <v>1767</v>
      </c>
      <c r="U70" s="146">
        <v>1922</v>
      </c>
      <c r="V70" s="146">
        <v>1968</v>
      </c>
      <c r="W70" s="146">
        <v>2020</v>
      </c>
      <c r="X70" s="146">
        <v>1938</v>
      </c>
      <c r="Y70" s="146">
        <f>examinésqualifiésssHS!N70</f>
        <v>2160</v>
      </c>
      <c r="Z70" s="146">
        <f t="shared" si="2"/>
        <v>22034</v>
      </c>
      <c r="AA70" s="147">
        <f t="shared" si="3"/>
        <v>2003.090909090909</v>
      </c>
    </row>
    <row r="71" spans="1:27" x14ac:dyDescent="0.2">
      <c r="A71" s="12" t="str">
        <f>'fiche technique'!B4</f>
        <v>Source: MENESR-DGRH A1-1, ANTARES, campagne qualification 2015, données au 20/11/2015          Remarque: La table des sections CNU est en page 30.</v>
      </c>
    </row>
    <row r="72" spans="1:27" x14ac:dyDescent="0.2">
      <c r="A72" s="148" t="s">
        <v>493</v>
      </c>
      <c r="E72" s="18"/>
      <c r="G72" s="125"/>
      <c r="H72" s="125"/>
      <c r="I72" s="125"/>
      <c r="J72" s="125"/>
      <c r="K72" s="125"/>
      <c r="L72" s="125"/>
      <c r="R72" s="28"/>
      <c r="T72" s="126"/>
      <c r="U72" s="126"/>
      <c r="V72" s="126"/>
      <c r="W72" s="126"/>
      <c r="X72" s="126"/>
      <c r="Y72" s="126"/>
    </row>
    <row r="73" spans="1:27" x14ac:dyDescent="0.2">
      <c r="A73" s="148" t="s">
        <v>497</v>
      </c>
    </row>
    <row r="153" spans="1:1" x14ac:dyDescent="0.2">
      <c r="A153" s="53"/>
    </row>
  </sheetData>
  <sheetProtection selectLockedCells="1" selectUnlockedCells="1"/>
  <mergeCells count="33">
    <mergeCell ref="A1:C1"/>
    <mergeCell ref="Z1:AA1"/>
    <mergeCell ref="A3:AA3"/>
    <mergeCell ref="A4:AA4"/>
    <mergeCell ref="B6:N6"/>
    <mergeCell ref="O6:AA6"/>
    <mergeCell ref="A7:A8"/>
    <mergeCell ref="B7:B8"/>
    <mergeCell ref="C7:C8"/>
    <mergeCell ref="D7:D8"/>
    <mergeCell ref="E7:E8"/>
    <mergeCell ref="F7:F8"/>
    <mergeCell ref="G7:G8"/>
    <mergeCell ref="M7:M8"/>
    <mergeCell ref="N7:N8"/>
    <mergeCell ref="O7:O8"/>
    <mergeCell ref="J7:J8"/>
    <mergeCell ref="H7:H8"/>
    <mergeCell ref="I7:I8"/>
    <mergeCell ref="K7:K8"/>
    <mergeCell ref="L7:L8"/>
    <mergeCell ref="AA7:AA8"/>
    <mergeCell ref="U7:U8"/>
    <mergeCell ref="P7:P8"/>
    <mergeCell ref="Q7:Q8"/>
    <mergeCell ref="W7:W8"/>
    <mergeCell ref="R7:R8"/>
    <mergeCell ref="S7:S8"/>
    <mergeCell ref="T7:T8"/>
    <mergeCell ref="Z7:Z8"/>
    <mergeCell ref="V7:V8"/>
    <mergeCell ref="X7:X8"/>
    <mergeCell ref="Y7:Y8"/>
  </mergeCells>
  <printOptions horizontalCentered="1"/>
  <pageMargins left="0.39374999999999999" right="0.39374999999999999" top="0.39374999999999999" bottom="0.39305555555555555" header="0.51180555555555551" footer="0.19652777777777777"/>
  <pageSetup paperSize="9" scale="61" firstPageNumber="0" orientation="landscape" r:id="rId1"/>
  <headerFooter alignWithMargins="0">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86"/>
  <sheetViews>
    <sheetView showZeros="0" workbookViewId="0">
      <selection activeCell="A3" sqref="A3:H3"/>
    </sheetView>
  </sheetViews>
  <sheetFormatPr baseColWidth="10" defaultColWidth="12" defaultRowHeight="12.75" x14ac:dyDescent="0.2"/>
  <cols>
    <col min="1" max="1" width="27" style="658" customWidth="1"/>
    <col min="2" max="3" width="12.33203125" style="658" customWidth="1"/>
    <col min="4" max="4" width="15" style="658" customWidth="1"/>
    <col min="5" max="5" width="3" style="658" customWidth="1"/>
    <col min="6" max="8" width="15" style="658" customWidth="1"/>
    <col min="9" max="9" width="12" style="658"/>
    <col min="10" max="10" width="32.83203125" style="658" customWidth="1"/>
    <col min="11" max="11" width="22.33203125" style="658" customWidth="1"/>
    <col min="12" max="12" width="12" style="658" customWidth="1"/>
    <col min="13" max="16384" width="12" style="658"/>
  </cols>
  <sheetData>
    <row r="1" spans="1:27" x14ac:dyDescent="0.2">
      <c r="A1" s="681" t="str">
        <f>'fiche technique'!B3</f>
        <v>Campagne de qualification pour l'année 2015</v>
      </c>
      <c r="B1" s="681"/>
      <c r="C1" s="940"/>
      <c r="D1" s="681"/>
      <c r="E1" s="743"/>
      <c r="F1" s="681"/>
      <c r="G1" s="681"/>
      <c r="H1" s="681"/>
    </row>
    <row r="2" spans="1:27" x14ac:dyDescent="0.2">
      <c r="A2" s="681"/>
      <c r="B2" s="681"/>
      <c r="C2" s="681"/>
      <c r="D2" s="681"/>
      <c r="F2" s="681"/>
      <c r="G2" s="681"/>
      <c r="H2" s="681"/>
    </row>
    <row r="3" spans="1:27" ht="27.75" customHeight="1" x14ac:dyDescent="0.2">
      <c r="A3" s="1149" t="s">
        <v>412</v>
      </c>
      <c r="B3" s="1149"/>
      <c r="C3" s="1149"/>
      <c r="D3" s="1149"/>
      <c r="E3" s="1150"/>
      <c r="F3" s="1150"/>
      <c r="G3" s="1150"/>
      <c r="H3" s="1150"/>
    </row>
    <row r="4" spans="1:27" ht="15" customHeight="1" thickBot="1" x14ac:dyDescent="0.25">
      <c r="A4" s="727"/>
      <c r="B4" s="727"/>
      <c r="C4" s="727"/>
      <c r="D4" s="727"/>
      <c r="E4" s="742"/>
      <c r="F4" s="742"/>
      <c r="G4" s="742"/>
      <c r="H4" s="680" t="s">
        <v>573</v>
      </c>
      <c r="K4" s="727"/>
    </row>
    <row r="5" spans="1:27" ht="13.5" thickBot="1" x14ac:dyDescent="0.25">
      <c r="B5" s="744">
        <v>2015</v>
      </c>
      <c r="C5" s="745"/>
      <c r="D5" s="746"/>
      <c r="F5" s="744">
        <v>2014</v>
      </c>
      <c r="G5" s="745"/>
      <c r="H5" s="747"/>
    </row>
    <row r="6" spans="1:27" ht="38.25" x14ac:dyDescent="0.2">
      <c r="A6" s="659" t="s">
        <v>325</v>
      </c>
      <c r="B6" s="734" t="s">
        <v>326</v>
      </c>
      <c r="C6" s="660" t="s">
        <v>313</v>
      </c>
      <c r="D6" s="679" t="s">
        <v>520</v>
      </c>
      <c r="F6" s="941" t="s">
        <v>326</v>
      </c>
      <c r="G6" s="660" t="s">
        <v>313</v>
      </c>
      <c r="H6" s="679" t="s">
        <v>520</v>
      </c>
    </row>
    <row r="7" spans="1:27" x14ac:dyDescent="0.2">
      <c r="A7" s="787" t="s">
        <v>327</v>
      </c>
      <c r="B7" s="891">
        <v>1</v>
      </c>
      <c r="C7" s="892">
        <v>1</v>
      </c>
      <c r="D7" s="735">
        <f>C7/B7</f>
        <v>1</v>
      </c>
      <c r="E7" s="663"/>
      <c r="F7" s="942">
        <v>1</v>
      </c>
      <c r="G7" s="662">
        <v>1</v>
      </c>
      <c r="H7" s="735">
        <f>G7/F7</f>
        <v>1</v>
      </c>
      <c r="L7" s="754"/>
    </row>
    <row r="8" spans="1:27" x14ac:dyDescent="0.2">
      <c r="A8" s="787" t="s">
        <v>404</v>
      </c>
      <c r="B8" s="891">
        <v>1</v>
      </c>
      <c r="C8" s="893">
        <v>1</v>
      </c>
      <c r="D8" s="736">
        <f t="shared" ref="D8:D77" si="0">C8/B8</f>
        <v>1</v>
      </c>
      <c r="E8" s="663"/>
      <c r="F8" s="942"/>
      <c r="G8" s="728"/>
      <c r="H8" s="736"/>
      <c r="L8" s="754"/>
    </row>
    <row r="9" spans="1:27" x14ac:dyDescent="0.2">
      <c r="A9" s="788" t="s">
        <v>328</v>
      </c>
      <c r="B9" s="896">
        <v>21</v>
      </c>
      <c r="C9" s="733">
        <v>9</v>
      </c>
      <c r="D9" s="735">
        <f t="shared" si="0"/>
        <v>0.42857142857142855</v>
      </c>
      <c r="E9" s="663"/>
      <c r="F9" s="943">
        <v>17</v>
      </c>
      <c r="G9" s="665">
        <v>6</v>
      </c>
      <c r="H9" s="735">
        <f t="shared" ref="H9:H73" si="1">G9/F9</f>
        <v>0.35294117647058826</v>
      </c>
      <c r="L9" s="754"/>
      <c r="AA9" s="658">
        <f>Z9/11</f>
        <v>0</v>
      </c>
    </row>
    <row r="10" spans="1:27" x14ac:dyDescent="0.2">
      <c r="A10" s="666" t="s">
        <v>521</v>
      </c>
      <c r="B10" s="894">
        <v>119</v>
      </c>
      <c r="C10" s="895">
        <v>85</v>
      </c>
      <c r="D10" s="737">
        <f t="shared" si="0"/>
        <v>0.7142857142857143</v>
      </c>
      <c r="E10" s="663"/>
      <c r="F10" s="944">
        <v>130</v>
      </c>
      <c r="G10" s="667">
        <v>79</v>
      </c>
      <c r="H10" s="737">
        <f t="shared" si="1"/>
        <v>0.60769230769230764</v>
      </c>
      <c r="L10" s="754"/>
      <c r="AA10" s="658">
        <f>Z10/11</f>
        <v>0</v>
      </c>
    </row>
    <row r="11" spans="1:27" x14ac:dyDescent="0.2">
      <c r="A11" s="788" t="s">
        <v>329</v>
      </c>
      <c r="B11" s="896">
        <v>8</v>
      </c>
      <c r="C11" s="733">
        <v>4</v>
      </c>
      <c r="D11" s="735">
        <f t="shared" si="0"/>
        <v>0.5</v>
      </c>
      <c r="E11" s="663"/>
      <c r="F11" s="943">
        <v>3</v>
      </c>
      <c r="G11" s="665">
        <v>3</v>
      </c>
      <c r="H11" s="735">
        <f t="shared" si="1"/>
        <v>1</v>
      </c>
      <c r="L11" s="754"/>
    </row>
    <row r="12" spans="1:27" x14ac:dyDescent="0.2">
      <c r="A12" s="788" t="s">
        <v>330</v>
      </c>
      <c r="B12" s="896">
        <v>11</v>
      </c>
      <c r="C12" s="733">
        <v>5</v>
      </c>
      <c r="D12" s="735">
        <f t="shared" si="0"/>
        <v>0.45454545454545453</v>
      </c>
      <c r="E12" s="663"/>
      <c r="F12" s="943">
        <v>16</v>
      </c>
      <c r="G12" s="665">
        <v>6</v>
      </c>
      <c r="H12" s="735">
        <f t="shared" si="1"/>
        <v>0.375</v>
      </c>
      <c r="L12" s="754"/>
    </row>
    <row r="13" spans="1:27" x14ac:dyDescent="0.2">
      <c r="A13" s="788" t="s">
        <v>331</v>
      </c>
      <c r="B13" s="896">
        <v>4</v>
      </c>
      <c r="C13" s="733">
        <v>3</v>
      </c>
      <c r="D13" s="735">
        <f t="shared" si="0"/>
        <v>0.75</v>
      </c>
      <c r="E13" s="663"/>
      <c r="F13" s="943">
        <v>14</v>
      </c>
      <c r="G13" s="665">
        <v>8</v>
      </c>
      <c r="H13" s="735">
        <f t="shared" si="1"/>
        <v>0.5714285714285714</v>
      </c>
      <c r="L13" s="754"/>
    </row>
    <row r="14" spans="1:27" x14ac:dyDescent="0.2">
      <c r="A14" s="666" t="s">
        <v>522</v>
      </c>
      <c r="B14" s="894">
        <v>125</v>
      </c>
      <c r="C14" s="895">
        <v>77</v>
      </c>
      <c r="D14" s="737">
        <f t="shared" si="0"/>
        <v>0.61599999999999999</v>
      </c>
      <c r="E14" s="663"/>
      <c r="F14" s="944">
        <v>110</v>
      </c>
      <c r="G14" s="667">
        <v>78</v>
      </c>
      <c r="H14" s="737">
        <f t="shared" si="1"/>
        <v>0.70909090909090911</v>
      </c>
      <c r="L14" s="754"/>
    </row>
    <row r="15" spans="1:27" x14ac:dyDescent="0.2">
      <c r="A15" s="789" t="s">
        <v>405</v>
      </c>
      <c r="B15" s="911">
        <v>2</v>
      </c>
      <c r="C15" s="912">
        <v>1</v>
      </c>
      <c r="D15" s="738">
        <f t="shared" si="0"/>
        <v>0.5</v>
      </c>
      <c r="E15" s="731"/>
      <c r="F15" s="945"/>
      <c r="G15" s="730"/>
      <c r="H15" s="738"/>
      <c r="L15" s="754"/>
    </row>
    <row r="16" spans="1:27" x14ac:dyDescent="0.2">
      <c r="A16" s="788" t="s">
        <v>332</v>
      </c>
      <c r="B16" s="896">
        <v>26</v>
      </c>
      <c r="C16" s="733">
        <v>11</v>
      </c>
      <c r="D16" s="735">
        <f t="shared" si="0"/>
        <v>0.42307692307692307</v>
      </c>
      <c r="E16" s="663"/>
      <c r="F16" s="943">
        <v>11</v>
      </c>
      <c r="G16" s="665">
        <v>6</v>
      </c>
      <c r="H16" s="735">
        <f t="shared" si="1"/>
        <v>0.54545454545454541</v>
      </c>
      <c r="L16" s="754"/>
    </row>
    <row r="17" spans="1:12" x14ac:dyDescent="0.2">
      <c r="A17" s="788" t="s">
        <v>333</v>
      </c>
      <c r="B17" s="896">
        <v>2</v>
      </c>
      <c r="C17" s="733">
        <v>1</v>
      </c>
      <c r="D17" s="735">
        <f t="shared" si="0"/>
        <v>0.5</v>
      </c>
      <c r="E17" s="663"/>
      <c r="F17" s="943">
        <v>5</v>
      </c>
      <c r="G17" s="665">
        <v>2</v>
      </c>
      <c r="H17" s="735">
        <f t="shared" si="1"/>
        <v>0.4</v>
      </c>
      <c r="L17" s="754"/>
    </row>
    <row r="18" spans="1:12" x14ac:dyDescent="0.2">
      <c r="A18" s="788" t="s">
        <v>334</v>
      </c>
      <c r="B18" s="896">
        <v>3</v>
      </c>
      <c r="C18" s="733">
        <v>2</v>
      </c>
      <c r="D18" s="735">
        <f t="shared" si="0"/>
        <v>0.66666666666666663</v>
      </c>
      <c r="E18" s="663"/>
      <c r="F18" s="943">
        <v>3</v>
      </c>
      <c r="G18" s="665">
        <v>2</v>
      </c>
      <c r="H18" s="735">
        <f t="shared" si="1"/>
        <v>0.66666666666666663</v>
      </c>
      <c r="L18" s="754"/>
    </row>
    <row r="19" spans="1:12" x14ac:dyDescent="0.2">
      <c r="A19" s="788" t="s">
        <v>335</v>
      </c>
      <c r="B19" s="896">
        <v>83</v>
      </c>
      <c r="C19" s="733">
        <v>51</v>
      </c>
      <c r="D19" s="735">
        <f t="shared" si="0"/>
        <v>0.61445783132530118</v>
      </c>
      <c r="E19" s="663"/>
      <c r="F19" s="943">
        <v>96</v>
      </c>
      <c r="G19" s="665">
        <v>55</v>
      </c>
      <c r="H19" s="735">
        <f t="shared" si="1"/>
        <v>0.57291666666666663</v>
      </c>
      <c r="L19" s="754"/>
    </row>
    <row r="20" spans="1:12" x14ac:dyDescent="0.2">
      <c r="A20" s="788" t="s">
        <v>336</v>
      </c>
      <c r="B20" s="896">
        <v>5</v>
      </c>
      <c r="C20" s="733">
        <v>2</v>
      </c>
      <c r="D20" s="735">
        <f t="shared" si="0"/>
        <v>0.4</v>
      </c>
      <c r="E20" s="663"/>
      <c r="F20" s="943">
        <v>2</v>
      </c>
      <c r="G20" s="665">
        <v>2</v>
      </c>
      <c r="H20" s="735">
        <f t="shared" si="1"/>
        <v>1</v>
      </c>
      <c r="L20" s="754"/>
    </row>
    <row r="21" spans="1:12" x14ac:dyDescent="0.2">
      <c r="A21" s="788" t="s">
        <v>337</v>
      </c>
      <c r="B21" s="896">
        <v>5</v>
      </c>
      <c r="C21" s="733">
        <v>2</v>
      </c>
      <c r="D21" s="735">
        <f t="shared" si="0"/>
        <v>0.4</v>
      </c>
      <c r="E21" s="663"/>
      <c r="F21" s="943">
        <v>1</v>
      </c>
      <c r="G21" s="665"/>
      <c r="H21" s="735">
        <f t="shared" si="1"/>
        <v>0</v>
      </c>
      <c r="L21" s="754"/>
    </row>
    <row r="22" spans="1:12" x14ac:dyDescent="0.2">
      <c r="A22" s="664" t="s">
        <v>338</v>
      </c>
      <c r="B22" s="896"/>
      <c r="C22" s="733"/>
      <c r="D22" s="735"/>
      <c r="E22" s="663"/>
      <c r="F22" s="943">
        <v>1</v>
      </c>
      <c r="G22" s="665">
        <v>1</v>
      </c>
      <c r="H22" s="735">
        <f t="shared" si="1"/>
        <v>1</v>
      </c>
      <c r="L22" s="754"/>
    </row>
    <row r="23" spans="1:12" x14ac:dyDescent="0.2">
      <c r="A23" s="664" t="s">
        <v>339</v>
      </c>
      <c r="B23" s="896"/>
      <c r="C23" s="733"/>
      <c r="D23" s="735"/>
      <c r="E23" s="663"/>
      <c r="F23" s="943">
        <v>1</v>
      </c>
      <c r="G23" s="665"/>
      <c r="H23" s="735">
        <f t="shared" si="1"/>
        <v>0</v>
      </c>
      <c r="L23" s="754"/>
    </row>
    <row r="24" spans="1:12" x14ac:dyDescent="0.2">
      <c r="A24" s="788" t="s">
        <v>340</v>
      </c>
      <c r="B24" s="896">
        <v>2</v>
      </c>
      <c r="C24" s="733">
        <v>1</v>
      </c>
      <c r="D24" s="735">
        <f t="shared" si="0"/>
        <v>0.5</v>
      </c>
      <c r="E24" s="663"/>
      <c r="F24" s="943">
        <v>1</v>
      </c>
      <c r="G24" s="665">
        <v>1</v>
      </c>
      <c r="H24" s="735">
        <f t="shared" si="1"/>
        <v>1</v>
      </c>
      <c r="L24" s="754"/>
    </row>
    <row r="25" spans="1:12" x14ac:dyDescent="0.2">
      <c r="A25" s="788" t="s">
        <v>341</v>
      </c>
      <c r="B25" s="896">
        <v>2</v>
      </c>
      <c r="C25" s="733"/>
      <c r="D25" s="735">
        <f t="shared" si="0"/>
        <v>0</v>
      </c>
      <c r="E25" s="663"/>
      <c r="F25" s="943">
        <v>1</v>
      </c>
      <c r="G25" s="665"/>
      <c r="H25" s="735">
        <f t="shared" si="1"/>
        <v>0</v>
      </c>
      <c r="L25" s="754"/>
    </row>
    <row r="26" spans="1:12" x14ac:dyDescent="0.2">
      <c r="A26" s="788" t="s">
        <v>342</v>
      </c>
      <c r="B26" s="896">
        <v>2</v>
      </c>
      <c r="C26" s="733">
        <v>1</v>
      </c>
      <c r="D26" s="735">
        <f t="shared" si="0"/>
        <v>0.5</v>
      </c>
      <c r="E26" s="663"/>
      <c r="F26" s="943">
        <v>1</v>
      </c>
      <c r="G26" s="665">
        <v>1</v>
      </c>
      <c r="H26" s="735">
        <f t="shared" si="1"/>
        <v>1</v>
      </c>
      <c r="L26" s="754"/>
    </row>
    <row r="27" spans="1:12" x14ac:dyDescent="0.2">
      <c r="A27" s="788" t="s">
        <v>343</v>
      </c>
      <c r="B27" s="896"/>
      <c r="C27" s="733"/>
      <c r="D27" s="735"/>
      <c r="E27" s="663"/>
      <c r="F27" s="943">
        <v>1</v>
      </c>
      <c r="G27" s="665">
        <v>1</v>
      </c>
      <c r="H27" s="735">
        <f t="shared" si="1"/>
        <v>1</v>
      </c>
      <c r="L27" s="754"/>
    </row>
    <row r="28" spans="1:12" x14ac:dyDescent="0.2">
      <c r="A28" s="788" t="s">
        <v>344</v>
      </c>
      <c r="B28" s="896">
        <v>6</v>
      </c>
      <c r="C28" s="733">
        <v>4</v>
      </c>
      <c r="D28" s="735">
        <f t="shared" si="0"/>
        <v>0.66666666666666663</v>
      </c>
      <c r="E28" s="663"/>
      <c r="F28" s="943">
        <v>4</v>
      </c>
      <c r="G28" s="665">
        <v>1</v>
      </c>
      <c r="H28" s="735">
        <f t="shared" si="1"/>
        <v>0.25</v>
      </c>
      <c r="L28" s="754"/>
    </row>
    <row r="29" spans="1:12" x14ac:dyDescent="0.2">
      <c r="A29" s="788" t="s">
        <v>345</v>
      </c>
      <c r="B29" s="896">
        <v>1</v>
      </c>
      <c r="C29" s="733"/>
      <c r="D29" s="735">
        <f t="shared" si="0"/>
        <v>0</v>
      </c>
      <c r="E29" s="663"/>
      <c r="F29" s="943">
        <v>3</v>
      </c>
      <c r="G29" s="665"/>
      <c r="H29" s="735">
        <f t="shared" si="1"/>
        <v>0</v>
      </c>
      <c r="L29" s="754"/>
    </row>
    <row r="30" spans="1:12" x14ac:dyDescent="0.2">
      <c r="A30" s="666" t="s">
        <v>523</v>
      </c>
      <c r="B30" s="894">
        <v>152</v>
      </c>
      <c r="C30" s="895">
        <v>98</v>
      </c>
      <c r="D30" s="737">
        <f t="shared" si="0"/>
        <v>0.64473684210526316</v>
      </c>
      <c r="E30" s="663"/>
      <c r="F30" s="944">
        <v>134</v>
      </c>
      <c r="G30" s="667">
        <v>93</v>
      </c>
      <c r="H30" s="737">
        <f t="shared" si="1"/>
        <v>0.69402985074626866</v>
      </c>
      <c r="L30" s="754"/>
    </row>
    <row r="31" spans="1:12" x14ac:dyDescent="0.2">
      <c r="A31" s="788" t="s">
        <v>346</v>
      </c>
      <c r="B31" s="896">
        <v>107</v>
      </c>
      <c r="C31" s="733">
        <v>53</v>
      </c>
      <c r="D31" s="735">
        <f t="shared" si="0"/>
        <v>0.49532710280373832</v>
      </c>
      <c r="E31" s="663"/>
      <c r="F31" s="943">
        <v>115</v>
      </c>
      <c r="G31" s="665">
        <v>59</v>
      </c>
      <c r="H31" s="735">
        <f t="shared" si="1"/>
        <v>0.5130434782608696</v>
      </c>
      <c r="L31" s="754"/>
    </row>
    <row r="32" spans="1:12" x14ac:dyDescent="0.2">
      <c r="A32" s="788" t="s">
        <v>347</v>
      </c>
      <c r="B32" s="896">
        <v>6</v>
      </c>
      <c r="C32" s="733">
        <v>4</v>
      </c>
      <c r="D32" s="735">
        <f t="shared" si="0"/>
        <v>0.66666666666666663</v>
      </c>
      <c r="E32" s="663"/>
      <c r="F32" s="943">
        <v>4</v>
      </c>
      <c r="G32" s="665">
        <v>4</v>
      </c>
      <c r="H32" s="735">
        <f t="shared" si="1"/>
        <v>1</v>
      </c>
      <c r="L32" s="754"/>
    </row>
    <row r="33" spans="1:12" x14ac:dyDescent="0.2">
      <c r="A33" s="788" t="s">
        <v>348</v>
      </c>
      <c r="B33" s="896">
        <v>1</v>
      </c>
      <c r="C33" s="733"/>
      <c r="D33" s="735">
        <f t="shared" si="0"/>
        <v>0</v>
      </c>
      <c r="E33" s="663"/>
      <c r="F33" s="943">
        <v>1</v>
      </c>
      <c r="G33" s="665"/>
      <c r="H33" s="735">
        <f t="shared" si="1"/>
        <v>0</v>
      </c>
      <c r="L33" s="754"/>
    </row>
    <row r="34" spans="1:12" x14ac:dyDescent="0.2">
      <c r="A34" s="666" t="s">
        <v>524</v>
      </c>
      <c r="B34" s="894">
        <v>142</v>
      </c>
      <c r="C34" s="895">
        <v>82</v>
      </c>
      <c r="D34" s="737">
        <f t="shared" si="0"/>
        <v>0.57746478873239437</v>
      </c>
      <c r="E34" s="663"/>
      <c r="F34" s="944">
        <v>130</v>
      </c>
      <c r="G34" s="667">
        <v>77</v>
      </c>
      <c r="H34" s="737">
        <f t="shared" si="1"/>
        <v>0.59230769230769231</v>
      </c>
      <c r="L34" s="754"/>
    </row>
    <row r="35" spans="1:12" x14ac:dyDescent="0.2">
      <c r="A35" s="788" t="s">
        <v>349</v>
      </c>
      <c r="B35" s="896">
        <v>9</v>
      </c>
      <c r="C35" s="733">
        <v>6</v>
      </c>
      <c r="D35" s="735">
        <f t="shared" si="0"/>
        <v>0.66666666666666663</v>
      </c>
      <c r="E35" s="663"/>
      <c r="F35" s="943">
        <v>23</v>
      </c>
      <c r="G35" s="665">
        <v>14</v>
      </c>
      <c r="H35" s="735">
        <f t="shared" si="1"/>
        <v>0.60869565217391308</v>
      </c>
      <c r="L35" s="754"/>
    </row>
    <row r="36" spans="1:12" x14ac:dyDescent="0.2">
      <c r="A36" s="788" t="s">
        <v>350</v>
      </c>
      <c r="B36" s="896">
        <v>4</v>
      </c>
      <c r="C36" s="733">
        <v>2</v>
      </c>
      <c r="D36" s="735">
        <f t="shared" si="0"/>
        <v>0.5</v>
      </c>
      <c r="E36" s="663"/>
      <c r="F36" s="943">
        <v>6</v>
      </c>
      <c r="G36" s="665">
        <v>4</v>
      </c>
      <c r="H36" s="735">
        <f t="shared" si="1"/>
        <v>0.66666666666666663</v>
      </c>
      <c r="J36" s="755"/>
      <c r="K36" s="755"/>
      <c r="L36" s="754"/>
    </row>
    <row r="37" spans="1:12" x14ac:dyDescent="0.2">
      <c r="A37" s="788" t="s">
        <v>351</v>
      </c>
      <c r="B37" s="896">
        <v>3</v>
      </c>
      <c r="C37" s="733">
        <v>2</v>
      </c>
      <c r="D37" s="735">
        <f t="shared" si="0"/>
        <v>0.66666666666666663</v>
      </c>
      <c r="E37" s="663"/>
      <c r="F37" s="943">
        <v>2</v>
      </c>
      <c r="G37" s="665">
        <v>2</v>
      </c>
      <c r="H37" s="735">
        <f t="shared" si="1"/>
        <v>1</v>
      </c>
      <c r="J37" s="755"/>
      <c r="K37" s="755"/>
      <c r="L37" s="754"/>
    </row>
    <row r="38" spans="1:12" x14ac:dyDescent="0.2">
      <c r="A38" s="788" t="s">
        <v>352</v>
      </c>
      <c r="B38" s="896">
        <v>2</v>
      </c>
      <c r="C38" s="733"/>
      <c r="D38" s="735"/>
      <c r="E38" s="663"/>
      <c r="F38" s="943">
        <v>2</v>
      </c>
      <c r="G38" s="665">
        <v>1</v>
      </c>
      <c r="H38" s="735">
        <f t="shared" si="1"/>
        <v>0.5</v>
      </c>
      <c r="J38" s="755"/>
      <c r="K38" s="755"/>
      <c r="L38" s="754"/>
    </row>
    <row r="39" spans="1:12" x14ac:dyDescent="0.2">
      <c r="A39" s="788" t="s">
        <v>353</v>
      </c>
      <c r="B39" s="896">
        <v>14</v>
      </c>
      <c r="C39" s="733">
        <v>9</v>
      </c>
      <c r="D39" s="735">
        <f t="shared" si="0"/>
        <v>0.6428571428571429</v>
      </c>
      <c r="E39" s="663"/>
      <c r="F39" s="943">
        <v>23</v>
      </c>
      <c r="G39" s="665">
        <v>14</v>
      </c>
      <c r="H39" s="735">
        <f t="shared" si="1"/>
        <v>0.60869565217391308</v>
      </c>
      <c r="L39" s="754"/>
    </row>
    <row r="40" spans="1:12" x14ac:dyDescent="0.2">
      <c r="A40" s="790" t="s">
        <v>406</v>
      </c>
      <c r="B40" s="896">
        <v>1</v>
      </c>
      <c r="C40" s="733">
        <v>1</v>
      </c>
      <c r="D40" s="736">
        <f t="shared" si="0"/>
        <v>1</v>
      </c>
      <c r="E40" s="663"/>
      <c r="F40" s="943"/>
      <c r="G40" s="665"/>
      <c r="H40" s="736"/>
      <c r="L40" s="754"/>
    </row>
    <row r="41" spans="1:12" x14ac:dyDescent="0.2">
      <c r="A41" s="788" t="s">
        <v>354</v>
      </c>
      <c r="B41" s="896">
        <v>2</v>
      </c>
      <c r="C41" s="733">
        <v>2</v>
      </c>
      <c r="D41" s="735">
        <f t="shared" si="0"/>
        <v>1</v>
      </c>
      <c r="E41" s="663"/>
      <c r="F41" s="943">
        <v>2</v>
      </c>
      <c r="G41" s="665">
        <v>1</v>
      </c>
      <c r="H41" s="735">
        <f t="shared" si="1"/>
        <v>0.5</v>
      </c>
      <c r="L41" s="754"/>
    </row>
    <row r="42" spans="1:12" x14ac:dyDescent="0.2">
      <c r="A42" s="666" t="s">
        <v>525</v>
      </c>
      <c r="B42" s="894">
        <v>380</v>
      </c>
      <c r="C42" s="895">
        <v>248</v>
      </c>
      <c r="D42" s="737">
        <f t="shared" si="0"/>
        <v>0.65263157894736845</v>
      </c>
      <c r="E42" s="663"/>
      <c r="F42" s="944">
        <v>390</v>
      </c>
      <c r="G42" s="667">
        <v>235</v>
      </c>
      <c r="H42" s="737">
        <f t="shared" si="1"/>
        <v>0.60256410256410253</v>
      </c>
      <c r="L42" s="754"/>
    </row>
    <row r="43" spans="1:12" x14ac:dyDescent="0.2">
      <c r="A43" s="788" t="s">
        <v>355</v>
      </c>
      <c r="B43" s="896">
        <v>10</v>
      </c>
      <c r="C43" s="733">
        <v>6</v>
      </c>
      <c r="D43" s="735">
        <f t="shared" si="0"/>
        <v>0.6</v>
      </c>
      <c r="E43" s="663"/>
      <c r="F43" s="943">
        <v>11</v>
      </c>
      <c r="G43" s="665">
        <v>7</v>
      </c>
      <c r="H43" s="735">
        <f t="shared" si="1"/>
        <v>0.63636363636363635</v>
      </c>
      <c r="L43" s="754"/>
    </row>
    <row r="44" spans="1:12" x14ac:dyDescent="0.2">
      <c r="A44" s="664" t="s">
        <v>356</v>
      </c>
      <c r="B44" s="896"/>
      <c r="C44" s="733"/>
      <c r="D44" s="735"/>
      <c r="E44" s="663"/>
      <c r="F44" s="943">
        <v>1</v>
      </c>
      <c r="G44" s="665">
        <v>1</v>
      </c>
      <c r="H44" s="735">
        <f t="shared" si="1"/>
        <v>1</v>
      </c>
      <c r="L44" s="754"/>
    </row>
    <row r="45" spans="1:12" x14ac:dyDescent="0.2">
      <c r="A45" s="788" t="s">
        <v>357</v>
      </c>
      <c r="B45" s="896">
        <v>3</v>
      </c>
      <c r="C45" s="733">
        <v>3</v>
      </c>
      <c r="D45" s="735">
        <f t="shared" si="0"/>
        <v>1</v>
      </c>
      <c r="E45" s="663"/>
      <c r="F45" s="943">
        <v>1</v>
      </c>
      <c r="G45" s="665">
        <v>1</v>
      </c>
      <c r="H45" s="735">
        <f t="shared" si="1"/>
        <v>1</v>
      </c>
      <c r="L45" s="754"/>
    </row>
    <row r="46" spans="1:12" x14ac:dyDescent="0.2">
      <c r="A46" s="790" t="s">
        <v>407</v>
      </c>
      <c r="B46" s="896">
        <v>1</v>
      </c>
      <c r="C46" s="733"/>
      <c r="D46" s="736">
        <f t="shared" si="0"/>
        <v>0</v>
      </c>
      <c r="E46" s="663"/>
      <c r="F46" s="943"/>
      <c r="G46" s="665"/>
      <c r="H46" s="736"/>
      <c r="L46" s="754"/>
    </row>
    <row r="47" spans="1:12" x14ac:dyDescent="0.2">
      <c r="A47" s="788" t="s">
        <v>358</v>
      </c>
      <c r="B47" s="896">
        <v>8</v>
      </c>
      <c r="C47" s="733">
        <v>6</v>
      </c>
      <c r="D47" s="735">
        <f t="shared" si="0"/>
        <v>0.75</v>
      </c>
      <c r="E47" s="663"/>
      <c r="F47" s="943">
        <v>6</v>
      </c>
      <c r="G47" s="665">
        <v>4</v>
      </c>
      <c r="H47" s="735">
        <f t="shared" si="1"/>
        <v>0.66666666666666663</v>
      </c>
      <c r="L47" s="754"/>
    </row>
    <row r="48" spans="1:12" x14ac:dyDescent="0.2">
      <c r="A48" s="664" t="s">
        <v>359</v>
      </c>
      <c r="B48" s="896"/>
      <c r="C48" s="733"/>
      <c r="D48" s="735"/>
      <c r="E48" s="663"/>
      <c r="F48" s="943">
        <v>1</v>
      </c>
      <c r="G48" s="665"/>
      <c r="H48" s="735">
        <f t="shared" si="1"/>
        <v>0</v>
      </c>
      <c r="L48" s="754"/>
    </row>
    <row r="49" spans="1:12" x14ac:dyDescent="0.2">
      <c r="A49" s="788" t="s">
        <v>360</v>
      </c>
      <c r="B49" s="896">
        <v>2</v>
      </c>
      <c r="C49" s="733">
        <v>2</v>
      </c>
      <c r="D49" s="735">
        <f t="shared" si="0"/>
        <v>1</v>
      </c>
      <c r="E49" s="663"/>
      <c r="F49" s="943">
        <v>1</v>
      </c>
      <c r="G49" s="665">
        <v>1</v>
      </c>
      <c r="H49" s="735">
        <f t="shared" si="1"/>
        <v>1</v>
      </c>
      <c r="L49" s="754"/>
    </row>
    <row r="50" spans="1:12" x14ac:dyDescent="0.2">
      <c r="A50" s="788" t="s">
        <v>361</v>
      </c>
      <c r="B50" s="896">
        <v>21</v>
      </c>
      <c r="C50" s="733">
        <v>10</v>
      </c>
      <c r="D50" s="735">
        <f t="shared" si="0"/>
        <v>0.47619047619047616</v>
      </c>
      <c r="E50" s="663"/>
      <c r="F50" s="943">
        <v>17</v>
      </c>
      <c r="G50" s="665">
        <v>8</v>
      </c>
      <c r="H50" s="735">
        <f t="shared" si="1"/>
        <v>0.47058823529411764</v>
      </c>
      <c r="L50" s="754"/>
    </row>
    <row r="51" spans="1:12" x14ac:dyDescent="0.2">
      <c r="A51" s="788" t="s">
        <v>362</v>
      </c>
      <c r="B51" s="896">
        <v>13</v>
      </c>
      <c r="C51" s="733">
        <v>10</v>
      </c>
      <c r="D51" s="735">
        <f t="shared" si="0"/>
        <v>0.76923076923076927</v>
      </c>
      <c r="E51" s="663"/>
      <c r="F51" s="943">
        <v>5</v>
      </c>
      <c r="G51" s="665">
        <v>4</v>
      </c>
      <c r="H51" s="735">
        <f t="shared" si="1"/>
        <v>0.8</v>
      </c>
      <c r="L51" s="754"/>
    </row>
    <row r="52" spans="1:12" x14ac:dyDescent="0.2">
      <c r="A52" s="790" t="s">
        <v>408</v>
      </c>
      <c r="B52" s="896">
        <v>1</v>
      </c>
      <c r="C52" s="733"/>
      <c r="D52" s="736">
        <f t="shared" si="0"/>
        <v>0</v>
      </c>
      <c r="E52" s="663"/>
      <c r="F52" s="943"/>
      <c r="G52" s="665"/>
      <c r="H52" s="736"/>
      <c r="L52" s="754"/>
    </row>
    <row r="53" spans="1:12" x14ac:dyDescent="0.2">
      <c r="A53" s="664" t="s">
        <v>363</v>
      </c>
      <c r="B53" s="896"/>
      <c r="C53" s="733"/>
      <c r="D53" s="735"/>
      <c r="E53" s="663"/>
      <c r="F53" s="943">
        <v>1</v>
      </c>
      <c r="G53" s="665">
        <v>1</v>
      </c>
      <c r="H53" s="735">
        <f t="shared" si="1"/>
        <v>1</v>
      </c>
      <c r="L53" s="754"/>
    </row>
    <row r="54" spans="1:12" x14ac:dyDescent="0.2">
      <c r="A54" s="788" t="s">
        <v>364</v>
      </c>
      <c r="B54" s="896">
        <v>8</v>
      </c>
      <c r="C54" s="733">
        <v>6</v>
      </c>
      <c r="D54" s="735">
        <f t="shared" si="0"/>
        <v>0.75</v>
      </c>
      <c r="E54" s="663"/>
      <c r="F54" s="943">
        <v>3</v>
      </c>
      <c r="G54" s="665">
        <v>1</v>
      </c>
      <c r="H54" s="735">
        <f t="shared" si="1"/>
        <v>0.33333333333333331</v>
      </c>
      <c r="L54" s="754"/>
    </row>
    <row r="55" spans="1:12" x14ac:dyDescent="0.2">
      <c r="A55" s="788" t="s">
        <v>365</v>
      </c>
      <c r="B55" s="896">
        <v>4</v>
      </c>
      <c r="C55" s="733">
        <v>3</v>
      </c>
      <c r="D55" s="735">
        <f t="shared" si="0"/>
        <v>0.75</v>
      </c>
      <c r="E55" s="663"/>
      <c r="F55" s="943">
        <v>5</v>
      </c>
      <c r="G55" s="665">
        <v>4</v>
      </c>
      <c r="H55" s="735">
        <f t="shared" si="1"/>
        <v>0.8</v>
      </c>
      <c r="L55" s="754"/>
    </row>
    <row r="56" spans="1:12" x14ac:dyDescent="0.2">
      <c r="A56" s="788" t="s">
        <v>366</v>
      </c>
      <c r="B56" s="896">
        <v>37</v>
      </c>
      <c r="C56" s="733">
        <v>27</v>
      </c>
      <c r="D56" s="735">
        <f t="shared" si="0"/>
        <v>0.72972972972972971</v>
      </c>
      <c r="E56" s="663"/>
      <c r="F56" s="943">
        <v>25</v>
      </c>
      <c r="G56" s="665">
        <v>18</v>
      </c>
      <c r="H56" s="735">
        <f t="shared" si="1"/>
        <v>0.72</v>
      </c>
      <c r="L56" s="754"/>
    </row>
    <row r="57" spans="1:12" x14ac:dyDescent="0.2">
      <c r="A57" s="788" t="s">
        <v>367</v>
      </c>
      <c r="B57" s="896">
        <v>13</v>
      </c>
      <c r="C57" s="733">
        <v>7</v>
      </c>
      <c r="D57" s="735">
        <f t="shared" si="0"/>
        <v>0.53846153846153844</v>
      </c>
      <c r="E57" s="663"/>
      <c r="F57" s="943">
        <v>12</v>
      </c>
      <c r="G57" s="665">
        <v>3</v>
      </c>
      <c r="H57" s="735">
        <f t="shared" si="1"/>
        <v>0.25</v>
      </c>
      <c r="L57" s="754"/>
    </row>
    <row r="58" spans="1:12" x14ac:dyDescent="0.2">
      <c r="A58" s="788" t="s">
        <v>368</v>
      </c>
      <c r="B58" s="896">
        <v>11</v>
      </c>
      <c r="C58" s="733">
        <v>6</v>
      </c>
      <c r="D58" s="735">
        <f t="shared" si="0"/>
        <v>0.54545454545454541</v>
      </c>
      <c r="E58" s="663"/>
      <c r="F58" s="943">
        <v>12</v>
      </c>
      <c r="G58" s="665">
        <v>7</v>
      </c>
      <c r="H58" s="735">
        <f t="shared" si="1"/>
        <v>0.58333333333333337</v>
      </c>
      <c r="L58" s="754"/>
    </row>
    <row r="59" spans="1:12" x14ac:dyDescent="0.2">
      <c r="A59" s="788" t="s">
        <v>369</v>
      </c>
      <c r="B59" s="896">
        <v>20</v>
      </c>
      <c r="C59" s="733">
        <v>10</v>
      </c>
      <c r="D59" s="735">
        <f t="shared" si="0"/>
        <v>0.5</v>
      </c>
      <c r="E59" s="663"/>
      <c r="F59" s="943">
        <v>14</v>
      </c>
      <c r="G59" s="665">
        <v>9</v>
      </c>
      <c r="H59" s="735">
        <f t="shared" si="1"/>
        <v>0.6428571428571429</v>
      </c>
      <c r="L59" s="754"/>
    </row>
    <row r="60" spans="1:12" x14ac:dyDescent="0.2">
      <c r="A60" s="788" t="s">
        <v>370</v>
      </c>
      <c r="B60" s="896">
        <v>21</v>
      </c>
      <c r="C60" s="733">
        <v>11</v>
      </c>
      <c r="D60" s="735">
        <f t="shared" si="0"/>
        <v>0.52380952380952384</v>
      </c>
      <c r="E60" s="663"/>
      <c r="F60" s="943">
        <v>26</v>
      </c>
      <c r="G60" s="665">
        <v>14</v>
      </c>
      <c r="H60" s="735">
        <f t="shared" si="1"/>
        <v>0.53846153846153844</v>
      </c>
      <c r="L60" s="754"/>
    </row>
    <row r="61" spans="1:12" x14ac:dyDescent="0.2">
      <c r="A61" s="788" t="s">
        <v>371</v>
      </c>
      <c r="B61" s="896">
        <v>4</v>
      </c>
      <c r="C61" s="733"/>
      <c r="D61" s="735">
        <f t="shared" si="0"/>
        <v>0</v>
      </c>
      <c r="E61" s="663"/>
      <c r="F61" s="943">
        <v>3</v>
      </c>
      <c r="G61" s="665">
        <v>2</v>
      </c>
      <c r="H61" s="735">
        <f t="shared" si="1"/>
        <v>0.66666666666666663</v>
      </c>
      <c r="L61" s="754"/>
    </row>
    <row r="62" spans="1:12" x14ac:dyDescent="0.2">
      <c r="A62" s="788" t="s">
        <v>372</v>
      </c>
      <c r="B62" s="896">
        <v>1</v>
      </c>
      <c r="C62" s="733"/>
      <c r="D62" s="735">
        <f t="shared" si="0"/>
        <v>0</v>
      </c>
      <c r="E62" s="663"/>
      <c r="F62" s="943">
        <v>1</v>
      </c>
      <c r="G62" s="665">
        <v>1</v>
      </c>
      <c r="H62" s="735">
        <f t="shared" si="1"/>
        <v>1</v>
      </c>
      <c r="L62" s="754"/>
    </row>
    <row r="63" spans="1:12" x14ac:dyDescent="0.2">
      <c r="A63" s="732" t="s">
        <v>411</v>
      </c>
      <c r="B63" s="896"/>
      <c r="C63" s="733"/>
      <c r="D63" s="735"/>
      <c r="E63" s="663"/>
      <c r="F63" s="943">
        <v>1</v>
      </c>
      <c r="G63" s="665"/>
      <c r="H63" s="735">
        <f t="shared" si="1"/>
        <v>0</v>
      </c>
      <c r="L63" s="754"/>
    </row>
    <row r="64" spans="1:12" x14ac:dyDescent="0.2">
      <c r="A64" s="788" t="s">
        <v>373</v>
      </c>
      <c r="B64" s="896">
        <v>5</v>
      </c>
      <c r="C64" s="733">
        <v>4</v>
      </c>
      <c r="D64" s="735">
        <f t="shared" si="0"/>
        <v>0.8</v>
      </c>
      <c r="E64" s="663"/>
      <c r="F64" s="943">
        <v>13</v>
      </c>
      <c r="G64" s="665">
        <v>7</v>
      </c>
      <c r="H64" s="735">
        <f t="shared" si="1"/>
        <v>0.53846153846153844</v>
      </c>
      <c r="L64" s="754"/>
    </row>
    <row r="65" spans="1:12" x14ac:dyDescent="0.2">
      <c r="A65" s="666" t="s">
        <v>526</v>
      </c>
      <c r="B65" s="894">
        <v>106</v>
      </c>
      <c r="C65" s="895">
        <v>78</v>
      </c>
      <c r="D65" s="737">
        <f t="shared" si="0"/>
        <v>0.73584905660377353</v>
      </c>
      <c r="E65" s="663"/>
      <c r="F65" s="944">
        <v>85</v>
      </c>
      <c r="G65" s="667">
        <v>55</v>
      </c>
      <c r="H65" s="737">
        <f t="shared" si="1"/>
        <v>0.6470588235294118</v>
      </c>
      <c r="L65" s="754"/>
    </row>
    <row r="66" spans="1:12" x14ac:dyDescent="0.2">
      <c r="A66" s="790" t="s">
        <v>409</v>
      </c>
      <c r="B66" s="896">
        <v>1</v>
      </c>
      <c r="C66" s="733"/>
      <c r="D66" s="736"/>
      <c r="E66" s="663"/>
      <c r="F66" s="943"/>
      <c r="G66" s="665"/>
      <c r="H66" s="736"/>
      <c r="L66" s="754"/>
    </row>
    <row r="67" spans="1:12" x14ac:dyDescent="0.2">
      <c r="A67" s="788" t="s">
        <v>374</v>
      </c>
      <c r="B67" s="896">
        <v>4</v>
      </c>
      <c r="C67" s="733">
        <v>3</v>
      </c>
      <c r="D67" s="735">
        <f>C67/B67</f>
        <v>0.75</v>
      </c>
      <c r="E67" s="663"/>
      <c r="F67" s="943">
        <v>2</v>
      </c>
      <c r="G67" s="665">
        <v>1</v>
      </c>
      <c r="H67" s="735">
        <f t="shared" si="1"/>
        <v>0.5</v>
      </c>
      <c r="L67" s="754"/>
    </row>
    <row r="68" spans="1:12" x14ac:dyDescent="0.2">
      <c r="A68" s="729" t="s">
        <v>410</v>
      </c>
      <c r="B68" s="896">
        <v>1</v>
      </c>
      <c r="C68" s="733">
        <v>1</v>
      </c>
      <c r="D68" s="736"/>
      <c r="E68" s="663"/>
      <c r="F68" s="943"/>
      <c r="G68" s="665"/>
      <c r="H68" s="736"/>
      <c r="L68" s="754"/>
    </row>
    <row r="69" spans="1:12" x14ac:dyDescent="0.2">
      <c r="A69" s="788" t="s">
        <v>375</v>
      </c>
      <c r="B69" s="896">
        <v>30</v>
      </c>
      <c r="C69" s="733">
        <v>12</v>
      </c>
      <c r="D69" s="735">
        <f t="shared" si="0"/>
        <v>0.4</v>
      </c>
      <c r="E69" s="663"/>
      <c r="F69" s="943">
        <v>25</v>
      </c>
      <c r="G69" s="665">
        <v>7</v>
      </c>
      <c r="H69" s="735">
        <f t="shared" si="1"/>
        <v>0.28000000000000003</v>
      </c>
      <c r="L69" s="754"/>
    </row>
    <row r="70" spans="1:12" x14ac:dyDescent="0.2">
      <c r="A70" s="788" t="s">
        <v>376</v>
      </c>
      <c r="B70" s="896">
        <v>2</v>
      </c>
      <c r="C70" s="733">
        <v>2</v>
      </c>
      <c r="D70" s="735">
        <f t="shared" si="0"/>
        <v>1</v>
      </c>
      <c r="E70" s="663"/>
      <c r="F70" s="943">
        <v>3</v>
      </c>
      <c r="G70" s="665">
        <v>2</v>
      </c>
      <c r="H70" s="735">
        <f t="shared" si="1"/>
        <v>0.66666666666666663</v>
      </c>
      <c r="L70" s="754"/>
    </row>
    <row r="71" spans="1:12" x14ac:dyDescent="0.2">
      <c r="A71" s="788" t="s">
        <v>377</v>
      </c>
      <c r="B71" s="896">
        <v>9</v>
      </c>
      <c r="C71" s="733">
        <v>7</v>
      </c>
      <c r="D71" s="735">
        <f t="shared" si="0"/>
        <v>0.77777777777777779</v>
      </c>
      <c r="E71" s="663"/>
      <c r="F71" s="943">
        <v>1</v>
      </c>
      <c r="G71" s="665"/>
      <c r="H71" s="735">
        <f t="shared" si="1"/>
        <v>0</v>
      </c>
      <c r="L71" s="754"/>
    </row>
    <row r="72" spans="1:12" x14ac:dyDescent="0.2">
      <c r="A72" s="664" t="s">
        <v>378</v>
      </c>
      <c r="B72" s="896"/>
      <c r="C72" s="733"/>
      <c r="D72" s="735"/>
      <c r="E72" s="663"/>
      <c r="F72" s="943">
        <v>1</v>
      </c>
      <c r="G72" s="665">
        <v>1</v>
      </c>
      <c r="H72" s="735">
        <f t="shared" si="1"/>
        <v>1</v>
      </c>
      <c r="L72" s="754"/>
    </row>
    <row r="73" spans="1:12" x14ac:dyDescent="0.2">
      <c r="A73" s="664" t="s">
        <v>379</v>
      </c>
      <c r="B73" s="896"/>
      <c r="C73" s="733"/>
      <c r="D73" s="735"/>
      <c r="E73" s="668"/>
      <c r="F73" s="943">
        <v>1</v>
      </c>
      <c r="G73" s="665">
        <v>1</v>
      </c>
      <c r="H73" s="735">
        <f t="shared" si="1"/>
        <v>1</v>
      </c>
      <c r="L73" s="754"/>
    </row>
    <row r="74" spans="1:12" x14ac:dyDescent="0.2">
      <c r="A74" s="664"/>
      <c r="B74" s="896"/>
      <c r="C74" s="733"/>
      <c r="D74" s="735"/>
      <c r="F74" s="943"/>
      <c r="G74" s="665"/>
      <c r="H74" s="735"/>
      <c r="L74" s="754"/>
    </row>
    <row r="75" spans="1:12" x14ac:dyDescent="0.2">
      <c r="A75" s="666" t="s">
        <v>527</v>
      </c>
      <c r="B75" s="897">
        <v>11108</v>
      </c>
      <c r="C75" s="898">
        <v>6913</v>
      </c>
      <c r="D75" s="737">
        <f t="shared" si="0"/>
        <v>0.6223442563917897</v>
      </c>
      <c r="F75" s="946">
        <v>10755</v>
      </c>
      <c r="G75" s="753">
        <v>6990</v>
      </c>
      <c r="H75" s="737">
        <f t="shared" ref="H75:H77" si="2">G75/F75</f>
        <v>0.64993026499302653</v>
      </c>
      <c r="L75" s="754"/>
    </row>
    <row r="76" spans="1:12" x14ac:dyDescent="0.2">
      <c r="A76" s="669" t="s">
        <v>380</v>
      </c>
      <c r="B76" s="899">
        <v>648</v>
      </c>
      <c r="C76" s="900">
        <v>365</v>
      </c>
      <c r="D76" s="735">
        <f>C76/B76</f>
        <v>0.56327160493827155</v>
      </c>
      <c r="F76" s="947">
        <v>917</v>
      </c>
      <c r="G76" s="749">
        <v>407</v>
      </c>
      <c r="H76" s="735">
        <f t="shared" si="2"/>
        <v>0.44383860414394766</v>
      </c>
      <c r="L76" s="754"/>
    </row>
    <row r="77" spans="1:12" x14ac:dyDescent="0.2">
      <c r="A77" s="670" t="s">
        <v>247</v>
      </c>
      <c r="B77" s="901">
        <f>SUM(B7:B76)</f>
        <v>13344</v>
      </c>
      <c r="C77" s="902">
        <f>SUM(C7:C76)</f>
        <v>8260</v>
      </c>
      <c r="D77" s="739">
        <f t="shared" si="0"/>
        <v>0.61900479616306958</v>
      </c>
      <c r="F77" s="948">
        <v>13203</v>
      </c>
      <c r="G77" s="750">
        <v>8314</v>
      </c>
      <c r="H77" s="739">
        <f t="shared" si="2"/>
        <v>0.6297053699916686</v>
      </c>
      <c r="L77" s="754"/>
    </row>
    <row r="78" spans="1:12" x14ac:dyDescent="0.2">
      <c r="A78" s="661"/>
      <c r="B78" s="903"/>
      <c r="C78" s="904"/>
      <c r="D78" s="740"/>
      <c r="F78" s="949"/>
      <c r="G78" s="751"/>
      <c r="H78" s="740"/>
    </row>
    <row r="79" spans="1:12" x14ac:dyDescent="0.2">
      <c r="A79" s="671" t="s">
        <v>381</v>
      </c>
      <c r="B79" s="905">
        <f>B77-B76-B75</f>
        <v>1588</v>
      </c>
      <c r="C79" s="906">
        <f>C77-C76-C75</f>
        <v>982</v>
      </c>
      <c r="D79" s="741">
        <f t="shared" ref="D79" si="3">C79/B79</f>
        <v>0.61838790931989929</v>
      </c>
      <c r="F79" s="950">
        <v>1531</v>
      </c>
      <c r="G79" s="752">
        <v>917</v>
      </c>
      <c r="H79" s="741">
        <f t="shared" ref="H79" si="4">G79/F79</f>
        <v>0.59895493141737421</v>
      </c>
    </row>
    <row r="80" spans="1:12" x14ac:dyDescent="0.2">
      <c r="A80" s="672" t="s">
        <v>382</v>
      </c>
      <c r="B80" s="907">
        <f>B79/B77</f>
        <v>0.11900479616306954</v>
      </c>
      <c r="C80" s="908">
        <f>C79/C77</f>
        <v>0.11888619854721549</v>
      </c>
      <c r="D80" s="674">
        <f>(C77-C75)/(B77-B75)</f>
        <v>0.60241502683363146</v>
      </c>
      <c r="F80" s="951">
        <v>0.11595849428160267</v>
      </c>
      <c r="G80" s="673">
        <f>G79/G77</f>
        <v>0.11029588645657927</v>
      </c>
      <c r="H80" s="674">
        <f>(G77-G75)/(F77-F75)</f>
        <v>0.54084967320261434</v>
      </c>
    </row>
    <row r="81" spans="1:8" ht="13.5" thickBot="1" x14ac:dyDescent="0.25">
      <c r="A81" s="675" t="s">
        <v>383</v>
      </c>
      <c r="B81" s="909">
        <f>B75/B77</f>
        <v>0.83243405275779381</v>
      </c>
      <c r="C81" s="910">
        <f>C75/C77</f>
        <v>0.83692493946731239</v>
      </c>
      <c r="D81" s="677"/>
      <c r="F81" s="952">
        <v>0.81458759372869805</v>
      </c>
      <c r="G81" s="676">
        <f>G75/G77</f>
        <v>0.84075054125571325</v>
      </c>
      <c r="H81" s="677"/>
    </row>
    <row r="82" spans="1:8" x14ac:dyDescent="0.2">
      <c r="A82" s="678" t="str">
        <f>'fiche technique'!B5</f>
        <v xml:space="preserve">Source: MENESR-DGRH A1-1, ANTARES, campagne qualification 2015, données au 20/11/2015           </v>
      </c>
      <c r="B82" s="678"/>
      <c r="C82" s="678"/>
      <c r="F82" s="678"/>
      <c r="G82" s="678"/>
    </row>
    <row r="83" spans="1:8" ht="3" customHeight="1" x14ac:dyDescent="0.2"/>
    <row r="84" spans="1:8" x14ac:dyDescent="0.2">
      <c r="A84" s="748" t="s">
        <v>413</v>
      </c>
    </row>
    <row r="85" spans="1:8" x14ac:dyDescent="0.2">
      <c r="A85" s="748" t="s">
        <v>414</v>
      </c>
    </row>
    <row r="86" spans="1:8" x14ac:dyDescent="0.2">
      <c r="A86" s="913" t="s">
        <v>475</v>
      </c>
    </row>
  </sheetData>
  <mergeCells count="1">
    <mergeCell ref="A3:H3"/>
  </mergeCells>
  <printOptions horizontalCentered="1" verticalCentered="1"/>
  <pageMargins left="0.70866141732283472" right="0.70866141732283472" top="0.15748031496062992" bottom="0.35433070866141736" header="0.31496062992125984" footer="0.31496062992125984"/>
  <pageSetup paperSize="9" scale="70" orientation="portrait" r:id="rId1"/>
  <headerFoot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enableFormatConditionsCalculation="0">
    <tabColor rgb="FF92D050"/>
    <pageSetUpPr fitToPage="1"/>
  </sheetPr>
  <dimension ref="A1:AA366"/>
  <sheetViews>
    <sheetView showZeros="0" workbookViewId="0">
      <selection activeCell="M25" sqref="M25"/>
    </sheetView>
  </sheetViews>
  <sheetFormatPr baseColWidth="10" defaultColWidth="13.33203125" defaultRowHeight="12.75" x14ac:dyDescent="0.2"/>
  <cols>
    <col min="1" max="1" width="15.83203125" style="149" customWidth="1"/>
    <col min="2" max="2" width="10.1640625" style="149" customWidth="1"/>
    <col min="3" max="3" width="10.33203125" style="149" customWidth="1"/>
    <col min="4" max="4" width="11.5" style="149" customWidth="1"/>
    <col min="5" max="5" width="17" style="149" customWidth="1"/>
    <col min="6" max="9" width="11.5" style="150" customWidth="1"/>
    <col min="10" max="16384" width="13.33203125" style="150"/>
  </cols>
  <sheetData>
    <row r="1" spans="1:27" ht="18.75" x14ac:dyDescent="0.3">
      <c r="A1" s="10" t="s">
        <v>0</v>
      </c>
      <c r="F1" s="11"/>
      <c r="G1" s="1060">
        <f>'fiche technique'!B2</f>
        <v>0</v>
      </c>
      <c r="H1" s="1060"/>
      <c r="I1" s="631"/>
    </row>
    <row r="2" spans="1:27" ht="15" customHeight="1" x14ac:dyDescent="0.25">
      <c r="A2" s="151"/>
      <c r="F2" s="11"/>
      <c r="G2" s="11"/>
      <c r="H2" s="11"/>
      <c r="I2" s="11"/>
    </row>
    <row r="3" spans="1:27" ht="15.75" x14ac:dyDescent="0.25">
      <c r="A3" s="151"/>
      <c r="F3" s="11"/>
      <c r="G3" s="11"/>
      <c r="I3" s="14" t="s">
        <v>131</v>
      </c>
    </row>
    <row r="4" spans="1:27" x14ac:dyDescent="0.2">
      <c r="A4" s="1151" t="str">
        <f>'fiche technique'!B3</f>
        <v>Campagne de qualification pour l'année 2015</v>
      </c>
      <c r="B4" s="1151"/>
      <c r="C4" s="1151"/>
      <c r="D4" s="1151"/>
      <c r="E4" s="1151"/>
      <c r="F4" s="1151"/>
      <c r="G4" s="1151"/>
      <c r="H4" s="1151"/>
      <c r="I4" s="634"/>
    </row>
    <row r="5" spans="1:27" ht="12.75" customHeight="1" x14ac:dyDescent="0.2">
      <c r="A5" s="1152" t="s">
        <v>578</v>
      </c>
      <c r="B5" s="1152"/>
      <c r="C5" s="1152"/>
      <c r="D5" s="1152"/>
      <c r="E5" s="1152"/>
      <c r="F5" s="1152"/>
      <c r="G5" s="1152"/>
      <c r="H5" s="1152"/>
      <c r="I5" s="635"/>
    </row>
    <row r="6" spans="1:27" ht="7.5" customHeight="1" x14ac:dyDescent="0.2"/>
    <row r="7" spans="1:27" x14ac:dyDescent="0.2">
      <c r="A7" s="150"/>
      <c r="B7" s="1153" t="s">
        <v>481</v>
      </c>
      <c r="C7" s="1076"/>
      <c r="D7" s="1076"/>
      <c r="E7" s="1077"/>
      <c r="F7" s="1153" t="s">
        <v>489</v>
      </c>
      <c r="G7" s="1076"/>
      <c r="H7" s="1076"/>
      <c r="I7" s="1077"/>
      <c r="J7"/>
    </row>
    <row r="8" spans="1:27" x14ac:dyDescent="0.2">
      <c r="A8" s="152" t="s">
        <v>132</v>
      </c>
      <c r="B8" s="32" t="s">
        <v>30</v>
      </c>
      <c r="C8" s="32" t="s">
        <v>31</v>
      </c>
      <c r="D8" s="641" t="s">
        <v>9</v>
      </c>
      <c r="E8" s="648" t="s">
        <v>90</v>
      </c>
      <c r="F8" s="32" t="s">
        <v>30</v>
      </c>
      <c r="G8" s="32" t="s">
        <v>31</v>
      </c>
      <c r="H8" s="641" t="s">
        <v>9</v>
      </c>
      <c r="I8" s="648" t="s">
        <v>90</v>
      </c>
    </row>
    <row r="9" spans="1:27" x14ac:dyDescent="0.2">
      <c r="A9" s="153" t="s">
        <v>32</v>
      </c>
      <c r="B9" s="154">
        <v>40</v>
      </c>
      <c r="C9" s="154">
        <v>33</v>
      </c>
      <c r="D9" s="642">
        <f t="shared" ref="D9:D14" si="0">SUM(B9:C9)</f>
        <v>73</v>
      </c>
      <c r="E9" s="649">
        <f>B9/D9</f>
        <v>0.54794520547945202</v>
      </c>
      <c r="F9" s="156">
        <v>10</v>
      </c>
      <c r="G9" s="156">
        <v>4</v>
      </c>
      <c r="H9" s="642">
        <f>F9+G9</f>
        <v>14</v>
      </c>
      <c r="I9" s="650">
        <f t="shared" ref="I9:I12" si="1">F9/H9</f>
        <v>0.7142857142857143</v>
      </c>
      <c r="AA9" s="150">
        <f>Z9/11</f>
        <v>0</v>
      </c>
    </row>
    <row r="10" spans="1:27" x14ac:dyDescent="0.2">
      <c r="A10" s="155" t="s">
        <v>33</v>
      </c>
      <c r="B10" s="156">
        <v>35</v>
      </c>
      <c r="C10" s="156">
        <v>24</v>
      </c>
      <c r="D10" s="643">
        <f t="shared" si="0"/>
        <v>59</v>
      </c>
      <c r="E10" s="650">
        <f t="shared" ref="E10:E70" si="2">B10/D10</f>
        <v>0.59322033898305082</v>
      </c>
      <c r="F10" s="156">
        <v>5</v>
      </c>
      <c r="G10" s="156">
        <v>4</v>
      </c>
      <c r="H10" s="643">
        <f t="shared" ref="H10:H70" si="3">F10+G10</f>
        <v>9</v>
      </c>
      <c r="I10" s="650">
        <f t="shared" si="1"/>
        <v>0.55555555555555558</v>
      </c>
      <c r="AA10" s="150">
        <f>Z10/11</f>
        <v>0</v>
      </c>
    </row>
    <row r="11" spans="1:27" x14ac:dyDescent="0.2">
      <c r="A11" s="155" t="s">
        <v>34</v>
      </c>
      <c r="B11" s="156">
        <v>5</v>
      </c>
      <c r="C11" s="156">
        <v>8</v>
      </c>
      <c r="D11" s="643">
        <f t="shared" si="0"/>
        <v>13</v>
      </c>
      <c r="E11" s="650">
        <f t="shared" si="2"/>
        <v>0.38461538461538464</v>
      </c>
      <c r="F11" s="156">
        <v>2</v>
      </c>
      <c r="G11" s="156">
        <v>1</v>
      </c>
      <c r="H11" s="643">
        <f t="shared" si="3"/>
        <v>3</v>
      </c>
      <c r="I11" s="650">
        <f t="shared" si="1"/>
        <v>0.66666666666666663</v>
      </c>
    </row>
    <row r="12" spans="1:27" x14ac:dyDescent="0.2">
      <c r="A12" s="155" t="s">
        <v>35</v>
      </c>
      <c r="B12" s="156">
        <v>22</v>
      </c>
      <c r="C12" s="156">
        <v>21</v>
      </c>
      <c r="D12" s="643">
        <f t="shared" si="0"/>
        <v>43</v>
      </c>
      <c r="E12" s="650">
        <f t="shared" si="2"/>
        <v>0.51162790697674421</v>
      </c>
      <c r="F12" s="156">
        <v>3</v>
      </c>
      <c r="G12" s="156">
        <v>7</v>
      </c>
      <c r="H12" s="643">
        <f t="shared" si="3"/>
        <v>10</v>
      </c>
      <c r="I12" s="650">
        <f t="shared" si="1"/>
        <v>0.3</v>
      </c>
    </row>
    <row r="13" spans="1:27" x14ac:dyDescent="0.2">
      <c r="A13" s="155" t="s">
        <v>36</v>
      </c>
      <c r="B13" s="156">
        <v>69</v>
      </c>
      <c r="C13" s="156">
        <v>82</v>
      </c>
      <c r="D13" s="643">
        <f t="shared" si="0"/>
        <v>151</v>
      </c>
      <c r="E13" s="650">
        <f t="shared" si="2"/>
        <v>0.45695364238410596</v>
      </c>
      <c r="F13" s="156">
        <v>40</v>
      </c>
      <c r="G13" s="156">
        <v>78</v>
      </c>
      <c r="H13" s="643">
        <f t="shared" si="3"/>
        <v>118</v>
      </c>
      <c r="I13" s="650">
        <f t="shared" ref="I13:I70" si="4">F13/H13</f>
        <v>0.33898305084745761</v>
      </c>
    </row>
    <row r="14" spans="1:27" x14ac:dyDescent="0.2">
      <c r="A14" s="157" t="s">
        <v>37</v>
      </c>
      <c r="B14" s="158">
        <v>126</v>
      </c>
      <c r="C14" s="158">
        <v>88</v>
      </c>
      <c r="D14" s="644">
        <f t="shared" si="0"/>
        <v>214</v>
      </c>
      <c r="E14" s="651">
        <f t="shared" si="2"/>
        <v>0.58878504672897192</v>
      </c>
      <c r="F14" s="156">
        <v>35</v>
      </c>
      <c r="G14" s="156">
        <v>23</v>
      </c>
      <c r="H14" s="644">
        <f t="shared" si="3"/>
        <v>58</v>
      </c>
      <c r="I14" s="650">
        <f t="shared" si="4"/>
        <v>0.60344827586206895</v>
      </c>
    </row>
    <row r="15" spans="1:27" x14ac:dyDescent="0.2">
      <c r="A15" s="159" t="s">
        <v>38</v>
      </c>
      <c r="B15" s="160">
        <f>SUM(B9:B14)</f>
        <v>297</v>
      </c>
      <c r="C15" s="160">
        <f>SUM(C9:C14)</f>
        <v>256</v>
      </c>
      <c r="D15" s="645">
        <f>SUM(B15:C15)</f>
        <v>553</v>
      </c>
      <c r="E15" s="639">
        <f t="shared" si="2"/>
        <v>0.53707052441229652</v>
      </c>
      <c r="F15" s="160">
        <f>SUM(F9:F14)</f>
        <v>95</v>
      </c>
      <c r="G15" s="160">
        <f>SUM(G9:G14)</f>
        <v>117</v>
      </c>
      <c r="H15" s="647">
        <f t="shared" si="3"/>
        <v>212</v>
      </c>
      <c r="I15" s="639">
        <f t="shared" si="4"/>
        <v>0.44811320754716982</v>
      </c>
    </row>
    <row r="16" spans="1:27" x14ac:dyDescent="0.2">
      <c r="A16" s="161" t="s">
        <v>39</v>
      </c>
      <c r="B16" s="162">
        <v>90</v>
      </c>
      <c r="C16" s="162">
        <v>31</v>
      </c>
      <c r="D16" s="646">
        <f t="shared" ref="D16:D70" si="5">SUM(B16:C16)</f>
        <v>121</v>
      </c>
      <c r="E16" s="652">
        <f t="shared" si="2"/>
        <v>0.74380165289256195</v>
      </c>
      <c r="F16" s="162">
        <v>15</v>
      </c>
      <c r="G16" s="162">
        <v>15</v>
      </c>
      <c r="H16" s="646">
        <f t="shared" si="3"/>
        <v>30</v>
      </c>
      <c r="I16" s="652">
        <f t="shared" si="4"/>
        <v>0.5</v>
      </c>
    </row>
    <row r="17" spans="1:9" x14ac:dyDescent="0.2">
      <c r="A17" s="155" t="s">
        <v>40</v>
      </c>
      <c r="B17" s="156">
        <v>20</v>
      </c>
      <c r="C17" s="156">
        <v>9</v>
      </c>
      <c r="D17" s="643">
        <f t="shared" si="5"/>
        <v>29</v>
      </c>
      <c r="E17" s="650">
        <f t="shared" si="2"/>
        <v>0.68965517241379315</v>
      </c>
      <c r="F17" s="156">
        <v>8</v>
      </c>
      <c r="G17" s="156">
        <v>3</v>
      </c>
      <c r="H17" s="643">
        <f t="shared" si="3"/>
        <v>11</v>
      </c>
      <c r="I17" s="650">
        <f t="shared" si="4"/>
        <v>0.72727272727272729</v>
      </c>
    </row>
    <row r="18" spans="1:9" x14ac:dyDescent="0.2">
      <c r="A18" s="155" t="s">
        <v>41</v>
      </c>
      <c r="B18" s="156">
        <v>64</v>
      </c>
      <c r="C18" s="156">
        <v>23</v>
      </c>
      <c r="D18" s="643">
        <f t="shared" si="5"/>
        <v>87</v>
      </c>
      <c r="E18" s="650">
        <f t="shared" si="2"/>
        <v>0.73563218390804597</v>
      </c>
      <c r="F18" s="156">
        <v>18</v>
      </c>
      <c r="G18" s="156">
        <v>11</v>
      </c>
      <c r="H18" s="643">
        <f t="shared" si="3"/>
        <v>29</v>
      </c>
      <c r="I18" s="650">
        <f t="shared" si="4"/>
        <v>0.62068965517241381</v>
      </c>
    </row>
    <row r="19" spans="1:9" x14ac:dyDescent="0.2">
      <c r="A19" s="155" t="s">
        <v>42</v>
      </c>
      <c r="B19" s="156">
        <v>21</v>
      </c>
      <c r="C19" s="156">
        <v>5</v>
      </c>
      <c r="D19" s="643">
        <f t="shared" si="5"/>
        <v>26</v>
      </c>
      <c r="E19" s="650">
        <f t="shared" si="2"/>
        <v>0.80769230769230771</v>
      </c>
      <c r="F19" s="156">
        <v>2</v>
      </c>
      <c r="G19" s="156">
        <v>5</v>
      </c>
      <c r="H19" s="643">
        <f t="shared" si="3"/>
        <v>7</v>
      </c>
      <c r="I19" s="650">
        <f t="shared" si="4"/>
        <v>0.2857142857142857</v>
      </c>
    </row>
    <row r="20" spans="1:9" x14ac:dyDescent="0.2">
      <c r="A20" s="155" t="s">
        <v>43</v>
      </c>
      <c r="B20" s="156">
        <v>70</v>
      </c>
      <c r="C20" s="156">
        <v>27</v>
      </c>
      <c r="D20" s="643">
        <f t="shared" si="5"/>
        <v>97</v>
      </c>
      <c r="E20" s="650">
        <f t="shared" si="2"/>
        <v>0.72164948453608246</v>
      </c>
      <c r="F20" s="156">
        <v>15</v>
      </c>
      <c r="G20" s="156">
        <v>6</v>
      </c>
      <c r="H20" s="643">
        <f t="shared" si="3"/>
        <v>21</v>
      </c>
      <c r="I20" s="650">
        <f t="shared" si="4"/>
        <v>0.7142857142857143</v>
      </c>
    </row>
    <row r="21" spans="1:9" x14ac:dyDescent="0.2">
      <c r="A21" s="155" t="s">
        <v>44</v>
      </c>
      <c r="B21" s="156">
        <v>16</v>
      </c>
      <c r="C21" s="156">
        <v>9</v>
      </c>
      <c r="D21" s="643">
        <f t="shared" si="5"/>
        <v>25</v>
      </c>
      <c r="E21" s="650">
        <f t="shared" si="2"/>
        <v>0.64</v>
      </c>
      <c r="F21" s="156">
        <v>2</v>
      </c>
      <c r="G21" s="156">
        <v>2</v>
      </c>
      <c r="H21" s="643">
        <f t="shared" si="3"/>
        <v>4</v>
      </c>
      <c r="I21" s="650">
        <f t="shared" si="4"/>
        <v>0.5</v>
      </c>
    </row>
    <row r="22" spans="1:9" x14ac:dyDescent="0.2">
      <c r="A22" s="155" t="s">
        <v>45</v>
      </c>
      <c r="B22" s="156">
        <v>7</v>
      </c>
      <c r="C22" s="156"/>
      <c r="D22" s="643">
        <f t="shared" si="5"/>
        <v>7</v>
      </c>
      <c r="E22" s="650">
        <f t="shared" si="2"/>
        <v>1</v>
      </c>
      <c r="F22" s="156">
        <v>6</v>
      </c>
      <c r="G22" s="156">
        <v>2</v>
      </c>
      <c r="H22" s="643">
        <f t="shared" si="3"/>
        <v>8</v>
      </c>
      <c r="I22" s="650">
        <f t="shared" si="4"/>
        <v>0.75</v>
      </c>
    </row>
    <row r="23" spans="1:9" x14ac:dyDescent="0.2">
      <c r="A23" s="155" t="s">
        <v>46</v>
      </c>
      <c r="B23" s="156">
        <v>62</v>
      </c>
      <c r="C23" s="156">
        <v>36</v>
      </c>
      <c r="D23" s="643">
        <f t="shared" si="5"/>
        <v>98</v>
      </c>
      <c r="E23" s="650">
        <f t="shared" si="2"/>
        <v>0.63265306122448983</v>
      </c>
      <c r="F23" s="156">
        <v>12</v>
      </c>
      <c r="G23" s="156">
        <v>11</v>
      </c>
      <c r="H23" s="643">
        <f t="shared" si="3"/>
        <v>23</v>
      </c>
      <c r="I23" s="650">
        <f t="shared" si="4"/>
        <v>0.52173913043478259</v>
      </c>
    </row>
    <row r="24" spans="1:9" x14ac:dyDescent="0.2">
      <c r="A24" s="155" t="s">
        <v>47</v>
      </c>
      <c r="B24" s="156">
        <v>33</v>
      </c>
      <c r="C24" s="156">
        <v>24</v>
      </c>
      <c r="D24" s="643">
        <f t="shared" si="5"/>
        <v>57</v>
      </c>
      <c r="E24" s="650">
        <f t="shared" si="2"/>
        <v>0.57894736842105265</v>
      </c>
      <c r="F24" s="156">
        <v>7</v>
      </c>
      <c r="G24" s="156">
        <v>8</v>
      </c>
      <c r="H24" s="643">
        <f t="shared" si="3"/>
        <v>15</v>
      </c>
      <c r="I24" s="650">
        <f t="shared" si="4"/>
        <v>0.46666666666666667</v>
      </c>
    </row>
    <row r="25" spans="1:9" x14ac:dyDescent="0.2">
      <c r="A25" s="155" t="s">
        <v>48</v>
      </c>
      <c r="B25" s="156">
        <v>70</v>
      </c>
      <c r="C25" s="156">
        <v>49</v>
      </c>
      <c r="D25" s="643">
        <f t="shared" si="5"/>
        <v>119</v>
      </c>
      <c r="E25" s="650">
        <f t="shared" si="2"/>
        <v>0.58823529411764708</v>
      </c>
      <c r="F25" s="156">
        <v>25</v>
      </c>
      <c r="G25" s="156">
        <v>9</v>
      </c>
      <c r="H25" s="643">
        <f t="shared" si="3"/>
        <v>34</v>
      </c>
      <c r="I25" s="650">
        <f t="shared" si="4"/>
        <v>0.73529411764705888</v>
      </c>
    </row>
    <row r="26" spans="1:9" x14ac:dyDescent="0.2">
      <c r="A26" s="155" t="s">
        <v>49</v>
      </c>
      <c r="B26" s="156">
        <v>29</v>
      </c>
      <c r="C26" s="156">
        <v>55</v>
      </c>
      <c r="D26" s="643">
        <f t="shared" si="5"/>
        <v>84</v>
      </c>
      <c r="E26" s="650">
        <f t="shared" si="2"/>
        <v>0.34523809523809523</v>
      </c>
      <c r="F26" s="156">
        <v>7</v>
      </c>
      <c r="G26" s="156">
        <v>14</v>
      </c>
      <c r="H26" s="643">
        <f t="shared" si="3"/>
        <v>21</v>
      </c>
      <c r="I26" s="650">
        <f t="shared" si="4"/>
        <v>0.33333333333333331</v>
      </c>
    </row>
    <row r="27" spans="1:9" x14ac:dyDescent="0.2">
      <c r="A27" s="155" t="s">
        <v>50</v>
      </c>
      <c r="B27" s="156">
        <v>77</v>
      </c>
      <c r="C27" s="156">
        <v>59</v>
      </c>
      <c r="D27" s="643">
        <f t="shared" si="5"/>
        <v>136</v>
      </c>
      <c r="E27" s="650">
        <f t="shared" si="2"/>
        <v>0.56617647058823528</v>
      </c>
      <c r="F27" s="156">
        <v>8</v>
      </c>
      <c r="G27" s="156">
        <v>8</v>
      </c>
      <c r="H27" s="643">
        <f t="shared" si="3"/>
        <v>16</v>
      </c>
      <c r="I27" s="650">
        <f t="shared" si="4"/>
        <v>0.5</v>
      </c>
    </row>
    <row r="28" spans="1:9" x14ac:dyDescent="0.2">
      <c r="A28" s="155" t="s">
        <v>51</v>
      </c>
      <c r="B28" s="156">
        <v>71</v>
      </c>
      <c r="C28" s="156">
        <v>65</v>
      </c>
      <c r="D28" s="643">
        <f t="shared" si="5"/>
        <v>136</v>
      </c>
      <c r="E28" s="650">
        <f t="shared" si="2"/>
        <v>0.5220588235294118</v>
      </c>
      <c r="F28" s="156">
        <v>7</v>
      </c>
      <c r="G28" s="156">
        <v>14</v>
      </c>
      <c r="H28" s="643">
        <f t="shared" si="3"/>
        <v>21</v>
      </c>
      <c r="I28" s="650">
        <f t="shared" si="4"/>
        <v>0.33333333333333331</v>
      </c>
    </row>
    <row r="29" spans="1:9" x14ac:dyDescent="0.2">
      <c r="A29" s="155" t="s">
        <v>52</v>
      </c>
      <c r="B29" s="156">
        <v>50</v>
      </c>
      <c r="C29" s="156">
        <v>35</v>
      </c>
      <c r="D29" s="643">
        <f t="shared" si="5"/>
        <v>85</v>
      </c>
      <c r="E29" s="650">
        <f t="shared" si="2"/>
        <v>0.58823529411764708</v>
      </c>
      <c r="F29" s="156">
        <v>5</v>
      </c>
      <c r="G29" s="156">
        <v>5</v>
      </c>
      <c r="H29" s="643">
        <f t="shared" si="3"/>
        <v>10</v>
      </c>
      <c r="I29" s="650">
        <f t="shared" si="4"/>
        <v>0.5</v>
      </c>
    </row>
    <row r="30" spans="1:9" x14ac:dyDescent="0.2">
      <c r="A30" s="155" t="s">
        <v>53</v>
      </c>
      <c r="B30" s="156">
        <v>74</v>
      </c>
      <c r="C30" s="156">
        <v>49</v>
      </c>
      <c r="D30" s="643">
        <f t="shared" si="5"/>
        <v>123</v>
      </c>
      <c r="E30" s="650">
        <f t="shared" si="2"/>
        <v>0.60162601626016265</v>
      </c>
      <c r="F30" s="156">
        <v>15</v>
      </c>
      <c r="G30" s="156">
        <v>13</v>
      </c>
      <c r="H30" s="643">
        <f t="shared" si="3"/>
        <v>28</v>
      </c>
      <c r="I30" s="650">
        <f t="shared" si="4"/>
        <v>0.5357142857142857</v>
      </c>
    </row>
    <row r="31" spans="1:9" x14ac:dyDescent="0.2">
      <c r="A31" s="155" t="s">
        <v>54</v>
      </c>
      <c r="B31" s="156">
        <v>94</v>
      </c>
      <c r="C31" s="156">
        <v>100</v>
      </c>
      <c r="D31" s="643">
        <f t="shared" si="5"/>
        <v>194</v>
      </c>
      <c r="E31" s="650">
        <f t="shared" si="2"/>
        <v>0.4845360824742268</v>
      </c>
      <c r="F31" s="156">
        <v>16</v>
      </c>
      <c r="G31" s="156">
        <v>26</v>
      </c>
      <c r="H31" s="643">
        <f t="shared" si="3"/>
        <v>42</v>
      </c>
      <c r="I31" s="650">
        <f t="shared" si="4"/>
        <v>0.38095238095238093</v>
      </c>
    </row>
    <row r="32" spans="1:9" x14ac:dyDescent="0.2">
      <c r="A32" s="155" t="s">
        <v>55</v>
      </c>
      <c r="B32" s="156">
        <v>39</v>
      </c>
      <c r="C32" s="156">
        <v>66</v>
      </c>
      <c r="D32" s="643">
        <f t="shared" si="5"/>
        <v>105</v>
      </c>
      <c r="E32" s="650">
        <f t="shared" si="2"/>
        <v>0.37142857142857144</v>
      </c>
      <c r="F32" s="156">
        <v>4</v>
      </c>
      <c r="G32" s="156">
        <v>13</v>
      </c>
      <c r="H32" s="643">
        <f t="shared" si="3"/>
        <v>17</v>
      </c>
      <c r="I32" s="650">
        <f t="shared" si="4"/>
        <v>0.23529411764705882</v>
      </c>
    </row>
    <row r="33" spans="1:9" x14ac:dyDescent="0.2">
      <c r="A33" s="155" t="s">
        <v>56</v>
      </c>
      <c r="B33" s="156">
        <v>19</v>
      </c>
      <c r="C33" s="156">
        <v>18</v>
      </c>
      <c r="D33" s="643">
        <f t="shared" si="5"/>
        <v>37</v>
      </c>
      <c r="E33" s="650">
        <f t="shared" si="2"/>
        <v>0.51351351351351349</v>
      </c>
      <c r="F33" s="156">
        <v>4</v>
      </c>
      <c r="G33" s="156">
        <v>6</v>
      </c>
      <c r="H33" s="643">
        <f t="shared" si="3"/>
        <v>10</v>
      </c>
      <c r="I33" s="650">
        <f t="shared" si="4"/>
        <v>0.4</v>
      </c>
    </row>
    <row r="34" spans="1:9" x14ac:dyDescent="0.2">
      <c r="A34" s="155" t="s">
        <v>57</v>
      </c>
      <c r="B34" s="156">
        <v>47</v>
      </c>
      <c r="C34" s="156">
        <v>32</v>
      </c>
      <c r="D34" s="643">
        <f t="shared" si="5"/>
        <v>79</v>
      </c>
      <c r="E34" s="650">
        <f t="shared" si="2"/>
        <v>0.59493670886075944</v>
      </c>
      <c r="F34" s="156">
        <v>9</v>
      </c>
      <c r="G34" s="156">
        <v>7</v>
      </c>
      <c r="H34" s="643">
        <f t="shared" si="3"/>
        <v>16</v>
      </c>
      <c r="I34" s="650">
        <f t="shared" si="4"/>
        <v>0.5625</v>
      </c>
    </row>
    <row r="35" spans="1:9" x14ac:dyDescent="0.2">
      <c r="A35" s="155" t="s">
        <v>58</v>
      </c>
      <c r="B35" s="156">
        <v>36</v>
      </c>
      <c r="C35" s="156">
        <v>28</v>
      </c>
      <c r="D35" s="643">
        <f t="shared" si="5"/>
        <v>64</v>
      </c>
      <c r="E35" s="650">
        <f t="shared" si="2"/>
        <v>0.5625</v>
      </c>
      <c r="F35" s="156">
        <v>7</v>
      </c>
      <c r="G35" s="156">
        <v>9</v>
      </c>
      <c r="H35" s="643">
        <f t="shared" si="3"/>
        <v>16</v>
      </c>
      <c r="I35" s="650">
        <f t="shared" si="4"/>
        <v>0.4375</v>
      </c>
    </row>
    <row r="36" spans="1:9" x14ac:dyDescent="0.2">
      <c r="A36" s="155" t="s">
        <v>59</v>
      </c>
      <c r="B36" s="156">
        <v>13</v>
      </c>
      <c r="C36" s="156">
        <v>18</v>
      </c>
      <c r="D36" s="643">
        <f t="shared" si="5"/>
        <v>31</v>
      </c>
      <c r="E36" s="650">
        <f t="shared" si="2"/>
        <v>0.41935483870967744</v>
      </c>
      <c r="F36" s="156">
        <v>2</v>
      </c>
      <c r="G36" s="156">
        <v>7</v>
      </c>
      <c r="H36" s="643">
        <f t="shared" si="3"/>
        <v>9</v>
      </c>
      <c r="I36" s="650">
        <f t="shared" si="4"/>
        <v>0.22222222222222221</v>
      </c>
    </row>
    <row r="37" spans="1:9" x14ac:dyDescent="0.2">
      <c r="A37" s="155" t="s">
        <v>60</v>
      </c>
      <c r="B37" s="156">
        <v>2</v>
      </c>
      <c r="C37" s="156">
        <v>4</v>
      </c>
      <c r="D37" s="643">
        <f t="shared" si="5"/>
        <v>6</v>
      </c>
      <c r="E37" s="650">
        <f t="shared" si="2"/>
        <v>0.33333333333333331</v>
      </c>
      <c r="F37" s="156">
        <v>1</v>
      </c>
      <c r="G37" s="156">
        <v>2</v>
      </c>
      <c r="H37" s="643">
        <f t="shared" si="3"/>
        <v>3</v>
      </c>
      <c r="I37" s="650">
        <f t="shared" si="4"/>
        <v>0.33333333333333331</v>
      </c>
    </row>
    <row r="38" spans="1:9" x14ac:dyDescent="0.2">
      <c r="A38" s="155" t="s">
        <v>61</v>
      </c>
      <c r="B38" s="156">
        <v>14</v>
      </c>
      <c r="C38" s="156">
        <v>34</v>
      </c>
      <c r="D38" s="643">
        <f t="shared" si="5"/>
        <v>48</v>
      </c>
      <c r="E38" s="650">
        <f t="shared" si="2"/>
        <v>0.29166666666666669</v>
      </c>
      <c r="F38" s="156">
        <v>4</v>
      </c>
      <c r="G38" s="156">
        <v>7</v>
      </c>
      <c r="H38" s="643">
        <f t="shared" si="3"/>
        <v>11</v>
      </c>
      <c r="I38" s="650">
        <f t="shared" si="4"/>
        <v>0.36363636363636365</v>
      </c>
    </row>
    <row r="39" spans="1:9" x14ac:dyDescent="0.2">
      <c r="A39" s="157">
        <v>76</v>
      </c>
      <c r="B39" s="158">
        <v>1</v>
      </c>
      <c r="C39" s="158">
        <v>3</v>
      </c>
      <c r="D39" s="643">
        <f t="shared" si="5"/>
        <v>4</v>
      </c>
      <c r="E39" s="651">
        <f t="shared" si="2"/>
        <v>0.25</v>
      </c>
      <c r="F39" s="158"/>
      <c r="G39" s="158">
        <v>1</v>
      </c>
      <c r="H39" s="644">
        <f t="shared" si="3"/>
        <v>1</v>
      </c>
      <c r="I39" s="651">
        <f t="shared" si="4"/>
        <v>0</v>
      </c>
    </row>
    <row r="40" spans="1:9" x14ac:dyDescent="0.2">
      <c r="A40" s="157" t="s">
        <v>62</v>
      </c>
      <c r="B40" s="158"/>
      <c r="C40" s="158">
        <v>1</v>
      </c>
      <c r="D40" s="644">
        <f t="shared" si="5"/>
        <v>1</v>
      </c>
      <c r="E40" s="651">
        <f t="shared" si="2"/>
        <v>0</v>
      </c>
      <c r="F40" s="158"/>
      <c r="G40" s="158">
        <v>1</v>
      </c>
      <c r="H40" s="644">
        <f t="shared" si="3"/>
        <v>1</v>
      </c>
      <c r="I40" s="651">
        <f t="shared" si="4"/>
        <v>0</v>
      </c>
    </row>
    <row r="41" spans="1:9" x14ac:dyDescent="0.2">
      <c r="A41" s="159" t="s">
        <v>133</v>
      </c>
      <c r="B41" s="160">
        <f>SUM(B16:B40)</f>
        <v>1019</v>
      </c>
      <c r="C41" s="160">
        <f>SUM(C16:C40)</f>
        <v>780</v>
      </c>
      <c r="D41" s="645">
        <f t="shared" si="5"/>
        <v>1799</v>
      </c>
      <c r="E41" s="639">
        <f t="shared" si="2"/>
        <v>0.56642579210672594</v>
      </c>
      <c r="F41" s="160">
        <f>SUM(F16:F40)</f>
        <v>199</v>
      </c>
      <c r="G41" s="160">
        <f>SUM(G16:G40)</f>
        <v>205</v>
      </c>
      <c r="H41" s="647">
        <f t="shared" si="3"/>
        <v>404</v>
      </c>
      <c r="I41" s="639">
        <f t="shared" si="4"/>
        <v>0.49257425742574257</v>
      </c>
    </row>
    <row r="42" spans="1:9" x14ac:dyDescent="0.2">
      <c r="A42" s="161" t="s">
        <v>64</v>
      </c>
      <c r="B42" s="162">
        <v>31</v>
      </c>
      <c r="C42" s="162">
        <v>138</v>
      </c>
      <c r="D42" s="646">
        <f t="shared" si="5"/>
        <v>169</v>
      </c>
      <c r="E42" s="652">
        <f t="shared" si="2"/>
        <v>0.18343195266272189</v>
      </c>
      <c r="F42" s="162">
        <v>8</v>
      </c>
      <c r="G42" s="162">
        <v>56</v>
      </c>
      <c r="H42" s="646">
        <f t="shared" si="3"/>
        <v>64</v>
      </c>
      <c r="I42" s="652">
        <f t="shared" si="4"/>
        <v>0.125</v>
      </c>
    </row>
    <row r="43" spans="1:9" x14ac:dyDescent="0.2">
      <c r="A43" s="155" t="s">
        <v>65</v>
      </c>
      <c r="B43" s="156">
        <v>59</v>
      </c>
      <c r="C43" s="156">
        <v>95</v>
      </c>
      <c r="D43" s="643">
        <f t="shared" si="5"/>
        <v>154</v>
      </c>
      <c r="E43" s="650">
        <f t="shared" si="2"/>
        <v>0.38311688311688313</v>
      </c>
      <c r="F43" s="156">
        <v>11</v>
      </c>
      <c r="G43" s="156">
        <v>56</v>
      </c>
      <c r="H43" s="643">
        <f t="shared" si="3"/>
        <v>67</v>
      </c>
      <c r="I43" s="650">
        <f t="shared" si="4"/>
        <v>0.16417910447761194</v>
      </c>
    </row>
    <row r="44" spans="1:9" x14ac:dyDescent="0.2">
      <c r="A44" s="155" t="s">
        <v>66</v>
      </c>
      <c r="B44" s="156">
        <v>75</v>
      </c>
      <c r="C44" s="156">
        <v>256</v>
      </c>
      <c r="D44" s="643">
        <f t="shared" si="5"/>
        <v>331</v>
      </c>
      <c r="E44" s="650">
        <f t="shared" si="2"/>
        <v>0.22658610271903323</v>
      </c>
      <c r="F44" s="156">
        <v>25</v>
      </c>
      <c r="G44" s="156">
        <v>74</v>
      </c>
      <c r="H44" s="643">
        <f t="shared" si="3"/>
        <v>99</v>
      </c>
      <c r="I44" s="650">
        <f t="shared" si="4"/>
        <v>0.25252525252525254</v>
      </c>
    </row>
    <row r="45" spans="1:9" x14ac:dyDescent="0.2">
      <c r="A45" s="155" t="s">
        <v>67</v>
      </c>
      <c r="B45" s="156">
        <v>34</v>
      </c>
      <c r="C45" s="156">
        <v>95</v>
      </c>
      <c r="D45" s="643">
        <f t="shared" si="5"/>
        <v>129</v>
      </c>
      <c r="E45" s="650">
        <f t="shared" si="2"/>
        <v>0.26356589147286824</v>
      </c>
      <c r="F45" s="156">
        <v>10</v>
      </c>
      <c r="G45" s="156">
        <v>28</v>
      </c>
      <c r="H45" s="643">
        <f t="shared" si="3"/>
        <v>38</v>
      </c>
      <c r="I45" s="650">
        <f t="shared" si="4"/>
        <v>0.26315789473684209</v>
      </c>
    </row>
    <row r="46" spans="1:9" x14ac:dyDescent="0.2">
      <c r="A46" s="155" t="s">
        <v>68</v>
      </c>
      <c r="B46" s="156">
        <v>16</v>
      </c>
      <c r="C46" s="156">
        <v>41</v>
      </c>
      <c r="D46" s="643">
        <f t="shared" si="5"/>
        <v>57</v>
      </c>
      <c r="E46" s="650">
        <f t="shared" si="2"/>
        <v>0.2807017543859649</v>
      </c>
      <c r="F46" s="156">
        <v>5</v>
      </c>
      <c r="G46" s="156">
        <v>24</v>
      </c>
      <c r="H46" s="643">
        <f t="shared" si="3"/>
        <v>29</v>
      </c>
      <c r="I46" s="650">
        <f t="shared" si="4"/>
        <v>0.17241379310344829</v>
      </c>
    </row>
    <row r="47" spans="1:9" x14ac:dyDescent="0.2">
      <c r="A47" s="155" t="s">
        <v>69</v>
      </c>
      <c r="B47" s="156">
        <v>14</v>
      </c>
      <c r="C47" s="156">
        <v>43</v>
      </c>
      <c r="D47" s="643">
        <f t="shared" si="5"/>
        <v>57</v>
      </c>
      <c r="E47" s="650">
        <f t="shared" si="2"/>
        <v>0.24561403508771928</v>
      </c>
      <c r="F47" s="156">
        <v>4</v>
      </c>
      <c r="G47" s="156">
        <v>16</v>
      </c>
      <c r="H47" s="643">
        <f t="shared" si="3"/>
        <v>20</v>
      </c>
      <c r="I47" s="650">
        <f t="shared" si="4"/>
        <v>0.2</v>
      </c>
    </row>
    <row r="48" spans="1:9" x14ac:dyDescent="0.2">
      <c r="A48" s="155" t="s">
        <v>70</v>
      </c>
      <c r="B48" s="156">
        <v>27</v>
      </c>
      <c r="C48" s="156">
        <v>45</v>
      </c>
      <c r="D48" s="643">
        <f t="shared" si="5"/>
        <v>72</v>
      </c>
      <c r="E48" s="650">
        <f t="shared" si="2"/>
        <v>0.375</v>
      </c>
      <c r="F48" s="156">
        <v>18</v>
      </c>
      <c r="G48" s="156">
        <v>21</v>
      </c>
      <c r="H48" s="643">
        <f t="shared" si="3"/>
        <v>39</v>
      </c>
      <c r="I48" s="650">
        <f t="shared" si="4"/>
        <v>0.46153846153846156</v>
      </c>
    </row>
    <row r="49" spans="1:9" x14ac:dyDescent="0.2">
      <c r="A49" s="155" t="s">
        <v>71</v>
      </c>
      <c r="B49" s="156">
        <v>34</v>
      </c>
      <c r="C49" s="156">
        <v>41</v>
      </c>
      <c r="D49" s="643">
        <f t="shared" si="5"/>
        <v>75</v>
      </c>
      <c r="E49" s="650">
        <f t="shared" si="2"/>
        <v>0.45333333333333331</v>
      </c>
      <c r="F49" s="156">
        <v>6</v>
      </c>
      <c r="G49" s="156">
        <v>24</v>
      </c>
      <c r="H49" s="643">
        <f t="shared" si="3"/>
        <v>30</v>
      </c>
      <c r="I49" s="650">
        <f t="shared" si="4"/>
        <v>0.2</v>
      </c>
    </row>
    <row r="50" spans="1:9" x14ac:dyDescent="0.2">
      <c r="A50" s="155" t="s">
        <v>72</v>
      </c>
      <c r="B50" s="156">
        <v>29</v>
      </c>
      <c r="C50" s="156">
        <v>50</v>
      </c>
      <c r="D50" s="643">
        <f t="shared" si="5"/>
        <v>79</v>
      </c>
      <c r="E50" s="650">
        <f t="shared" si="2"/>
        <v>0.36708860759493672</v>
      </c>
      <c r="F50" s="156">
        <v>13</v>
      </c>
      <c r="G50" s="156">
        <v>16</v>
      </c>
      <c r="H50" s="643">
        <f t="shared" si="3"/>
        <v>29</v>
      </c>
      <c r="I50" s="650">
        <f t="shared" si="4"/>
        <v>0.44827586206896552</v>
      </c>
    </row>
    <row r="51" spans="1:9" x14ac:dyDescent="0.2">
      <c r="A51" s="155" t="s">
        <v>73</v>
      </c>
      <c r="B51" s="156">
        <v>14</v>
      </c>
      <c r="C51" s="156">
        <v>30</v>
      </c>
      <c r="D51" s="643">
        <f t="shared" si="5"/>
        <v>44</v>
      </c>
      <c r="E51" s="650">
        <f t="shared" si="2"/>
        <v>0.31818181818181818</v>
      </c>
      <c r="F51" s="156">
        <v>1</v>
      </c>
      <c r="G51" s="156">
        <v>11</v>
      </c>
      <c r="H51" s="643">
        <f t="shared" si="3"/>
        <v>12</v>
      </c>
      <c r="I51" s="650">
        <f t="shared" si="4"/>
        <v>8.3333333333333329E-2</v>
      </c>
    </row>
    <row r="52" spans="1:9" x14ac:dyDescent="0.2">
      <c r="A52" s="155" t="s">
        <v>74</v>
      </c>
      <c r="B52" s="156">
        <v>9</v>
      </c>
      <c r="C52" s="156">
        <v>16</v>
      </c>
      <c r="D52" s="643">
        <f t="shared" si="5"/>
        <v>25</v>
      </c>
      <c r="E52" s="650">
        <f t="shared" si="2"/>
        <v>0.36</v>
      </c>
      <c r="F52" s="156">
        <v>8</v>
      </c>
      <c r="G52" s="156">
        <v>15</v>
      </c>
      <c r="H52" s="643">
        <f t="shared" si="3"/>
        <v>23</v>
      </c>
      <c r="I52" s="650">
        <f t="shared" si="4"/>
        <v>0.34782608695652173</v>
      </c>
    </row>
    <row r="53" spans="1:9" x14ac:dyDescent="0.2">
      <c r="A53" s="155" t="s">
        <v>75</v>
      </c>
      <c r="B53" s="156">
        <v>20</v>
      </c>
      <c r="C53" s="156">
        <v>20</v>
      </c>
      <c r="D53" s="643">
        <f t="shared" si="5"/>
        <v>40</v>
      </c>
      <c r="E53" s="650">
        <f t="shared" si="2"/>
        <v>0.5</v>
      </c>
      <c r="F53" s="156">
        <v>4</v>
      </c>
      <c r="G53" s="156">
        <v>8</v>
      </c>
      <c r="H53" s="643">
        <f t="shared" si="3"/>
        <v>12</v>
      </c>
      <c r="I53" s="650">
        <f t="shared" si="4"/>
        <v>0.33333333333333331</v>
      </c>
    </row>
    <row r="54" spans="1:9" x14ac:dyDescent="0.2">
      <c r="A54" s="155" t="s">
        <v>76</v>
      </c>
      <c r="B54" s="156">
        <v>12</v>
      </c>
      <c r="C54" s="156">
        <v>32</v>
      </c>
      <c r="D54" s="643">
        <f t="shared" si="5"/>
        <v>44</v>
      </c>
      <c r="E54" s="650">
        <f t="shared" si="2"/>
        <v>0.27272727272727271</v>
      </c>
      <c r="F54" s="156"/>
      <c r="G54" s="156">
        <v>6</v>
      </c>
      <c r="H54" s="643">
        <f t="shared" si="3"/>
        <v>6</v>
      </c>
      <c r="I54" s="650">
        <f t="shared" si="4"/>
        <v>0</v>
      </c>
    </row>
    <row r="55" spans="1:9" x14ac:dyDescent="0.2">
      <c r="A55" s="155" t="s">
        <v>77</v>
      </c>
      <c r="B55" s="156">
        <v>45</v>
      </c>
      <c r="C55" s="156">
        <v>159</v>
      </c>
      <c r="D55" s="643">
        <f t="shared" si="5"/>
        <v>204</v>
      </c>
      <c r="E55" s="650">
        <f t="shared" si="2"/>
        <v>0.22058823529411764</v>
      </c>
      <c r="F55" s="156">
        <v>7</v>
      </c>
      <c r="G55" s="156">
        <v>84</v>
      </c>
      <c r="H55" s="643">
        <f t="shared" si="3"/>
        <v>91</v>
      </c>
      <c r="I55" s="650">
        <f t="shared" si="4"/>
        <v>7.6923076923076927E-2</v>
      </c>
    </row>
    <row r="56" spans="1:9" x14ac:dyDescent="0.2">
      <c r="A56" s="155" t="s">
        <v>78</v>
      </c>
      <c r="B56" s="156">
        <v>33</v>
      </c>
      <c r="C56" s="156">
        <v>80</v>
      </c>
      <c r="D56" s="643">
        <f t="shared" si="5"/>
        <v>113</v>
      </c>
      <c r="E56" s="650">
        <f t="shared" si="2"/>
        <v>0.29203539823008851</v>
      </c>
      <c r="F56" s="156">
        <v>4</v>
      </c>
      <c r="G56" s="156">
        <v>32</v>
      </c>
      <c r="H56" s="643">
        <f t="shared" si="3"/>
        <v>36</v>
      </c>
      <c r="I56" s="650">
        <f t="shared" si="4"/>
        <v>0.1111111111111111</v>
      </c>
    </row>
    <row r="57" spans="1:9" x14ac:dyDescent="0.2">
      <c r="A57" s="155" t="s">
        <v>79</v>
      </c>
      <c r="B57" s="156">
        <v>18</v>
      </c>
      <c r="C57" s="156">
        <v>59</v>
      </c>
      <c r="D57" s="643">
        <f t="shared" si="5"/>
        <v>77</v>
      </c>
      <c r="E57" s="650">
        <f t="shared" si="2"/>
        <v>0.23376623376623376</v>
      </c>
      <c r="F57" s="156">
        <v>10</v>
      </c>
      <c r="G57" s="156">
        <v>18</v>
      </c>
      <c r="H57" s="643">
        <f t="shared" si="3"/>
        <v>28</v>
      </c>
      <c r="I57" s="650">
        <f t="shared" si="4"/>
        <v>0.35714285714285715</v>
      </c>
    </row>
    <row r="58" spans="1:9" x14ac:dyDescent="0.2">
      <c r="A58" s="155" t="s">
        <v>80</v>
      </c>
      <c r="B58" s="156">
        <v>24</v>
      </c>
      <c r="C58" s="156">
        <v>98</v>
      </c>
      <c r="D58" s="643">
        <f t="shared" si="5"/>
        <v>122</v>
      </c>
      <c r="E58" s="650">
        <f t="shared" si="2"/>
        <v>0.19672131147540983</v>
      </c>
      <c r="F58" s="156">
        <v>8</v>
      </c>
      <c r="G58" s="156">
        <v>38</v>
      </c>
      <c r="H58" s="643">
        <f t="shared" si="3"/>
        <v>46</v>
      </c>
      <c r="I58" s="650">
        <f t="shared" si="4"/>
        <v>0.17391304347826086</v>
      </c>
    </row>
    <row r="59" spans="1:9" x14ac:dyDescent="0.2">
      <c r="A59" s="155" t="s">
        <v>81</v>
      </c>
      <c r="B59" s="156">
        <v>45</v>
      </c>
      <c r="C59" s="156">
        <v>29</v>
      </c>
      <c r="D59" s="643">
        <f t="shared" si="5"/>
        <v>74</v>
      </c>
      <c r="E59" s="650">
        <f t="shared" si="2"/>
        <v>0.60810810810810811</v>
      </c>
      <c r="F59" s="156">
        <v>7</v>
      </c>
      <c r="G59" s="156">
        <v>11</v>
      </c>
      <c r="H59" s="643">
        <f t="shared" si="3"/>
        <v>18</v>
      </c>
      <c r="I59" s="650">
        <f t="shared" si="4"/>
        <v>0.3888888888888889</v>
      </c>
    </row>
    <row r="60" spans="1:9" x14ac:dyDescent="0.2">
      <c r="A60" s="155" t="s">
        <v>82</v>
      </c>
      <c r="B60" s="156">
        <v>57</v>
      </c>
      <c r="C60" s="156">
        <v>40</v>
      </c>
      <c r="D60" s="643">
        <f t="shared" si="5"/>
        <v>97</v>
      </c>
      <c r="E60" s="650">
        <f t="shared" si="2"/>
        <v>0.58762886597938147</v>
      </c>
      <c r="F60" s="156">
        <v>22</v>
      </c>
      <c r="G60" s="156">
        <v>22</v>
      </c>
      <c r="H60" s="643">
        <f t="shared" si="3"/>
        <v>44</v>
      </c>
      <c r="I60" s="650">
        <f t="shared" si="4"/>
        <v>0.5</v>
      </c>
    </row>
    <row r="61" spans="1:9" x14ac:dyDescent="0.2">
      <c r="A61" s="155" t="s">
        <v>83</v>
      </c>
      <c r="B61" s="156">
        <v>15</v>
      </c>
      <c r="C61" s="156">
        <v>16</v>
      </c>
      <c r="D61" s="643">
        <f t="shared" si="5"/>
        <v>31</v>
      </c>
      <c r="E61" s="650">
        <f t="shared" si="2"/>
        <v>0.4838709677419355</v>
      </c>
      <c r="F61" s="156">
        <v>8</v>
      </c>
      <c r="G61" s="156">
        <v>6</v>
      </c>
      <c r="H61" s="643">
        <f t="shared" si="3"/>
        <v>14</v>
      </c>
      <c r="I61" s="650">
        <f t="shared" si="4"/>
        <v>0.5714285714285714</v>
      </c>
    </row>
    <row r="62" spans="1:9" x14ac:dyDescent="0.2">
      <c r="A62" s="155" t="s">
        <v>84</v>
      </c>
      <c r="B62" s="156">
        <v>33</v>
      </c>
      <c r="C62" s="156">
        <v>43</v>
      </c>
      <c r="D62" s="643">
        <f t="shared" si="5"/>
        <v>76</v>
      </c>
      <c r="E62" s="650">
        <f t="shared" si="2"/>
        <v>0.43421052631578949</v>
      </c>
      <c r="F62" s="156">
        <v>8</v>
      </c>
      <c r="G62" s="156">
        <v>10</v>
      </c>
      <c r="H62" s="643">
        <f t="shared" si="3"/>
        <v>18</v>
      </c>
      <c r="I62" s="650">
        <f t="shared" si="4"/>
        <v>0.44444444444444442</v>
      </c>
    </row>
    <row r="63" spans="1:9" x14ac:dyDescent="0.2">
      <c r="A63" s="155" t="s">
        <v>85</v>
      </c>
      <c r="B63" s="156">
        <v>42</v>
      </c>
      <c r="C63" s="156">
        <v>31</v>
      </c>
      <c r="D63" s="643">
        <f t="shared" si="5"/>
        <v>73</v>
      </c>
      <c r="E63" s="650">
        <f t="shared" si="2"/>
        <v>0.57534246575342463</v>
      </c>
      <c r="F63" s="156">
        <v>5</v>
      </c>
      <c r="G63" s="156">
        <v>4</v>
      </c>
      <c r="H63" s="643">
        <f t="shared" si="3"/>
        <v>9</v>
      </c>
      <c r="I63" s="650">
        <f t="shared" si="4"/>
        <v>0.55555555555555558</v>
      </c>
    </row>
    <row r="64" spans="1:9" x14ac:dyDescent="0.2">
      <c r="A64" s="157" t="s">
        <v>86</v>
      </c>
      <c r="B64" s="158">
        <v>34</v>
      </c>
      <c r="C64" s="158">
        <v>26</v>
      </c>
      <c r="D64" s="644">
        <f t="shared" si="5"/>
        <v>60</v>
      </c>
      <c r="E64" s="651">
        <f t="shared" si="2"/>
        <v>0.56666666666666665</v>
      </c>
      <c r="F64" s="158">
        <v>10</v>
      </c>
      <c r="G64" s="158">
        <v>10</v>
      </c>
      <c r="H64" s="644">
        <f t="shared" si="3"/>
        <v>20</v>
      </c>
      <c r="I64" s="651">
        <f t="shared" si="4"/>
        <v>0.5</v>
      </c>
    </row>
    <row r="65" spans="1:9" x14ac:dyDescent="0.2">
      <c r="A65" s="159" t="s">
        <v>87</v>
      </c>
      <c r="B65" s="160">
        <f>SUM(B42:B64)</f>
        <v>720</v>
      </c>
      <c r="C65" s="160">
        <f>SUM(C42:C64)</f>
        <v>1483</v>
      </c>
      <c r="D65" s="645">
        <f t="shared" si="5"/>
        <v>2203</v>
      </c>
      <c r="E65" s="639">
        <f t="shared" si="2"/>
        <v>0.32682705401724921</v>
      </c>
      <c r="F65" s="160">
        <f>SUM(F42:F64)</f>
        <v>202</v>
      </c>
      <c r="G65" s="160">
        <f>SUM(G42:G64)</f>
        <v>590</v>
      </c>
      <c r="H65" s="647">
        <f t="shared" si="3"/>
        <v>792</v>
      </c>
      <c r="I65" s="639">
        <f t="shared" si="4"/>
        <v>0.25505050505050503</v>
      </c>
    </row>
    <row r="66" spans="1:9" x14ac:dyDescent="0.2">
      <c r="A66" s="161">
        <v>85</v>
      </c>
      <c r="B66" s="162">
        <v>11</v>
      </c>
      <c r="C66" s="162">
        <v>7</v>
      </c>
      <c r="D66" s="646">
        <f t="shared" si="5"/>
        <v>18</v>
      </c>
      <c r="E66" s="652">
        <f t="shared" si="2"/>
        <v>0.61111111111111116</v>
      </c>
      <c r="F66" s="162">
        <v>5</v>
      </c>
      <c r="G66" s="162">
        <v>5</v>
      </c>
      <c r="H66" s="646">
        <f t="shared" si="3"/>
        <v>10</v>
      </c>
      <c r="I66" s="652">
        <f t="shared" si="4"/>
        <v>0.5</v>
      </c>
    </row>
    <row r="67" spans="1:9" x14ac:dyDescent="0.2">
      <c r="A67" s="155">
        <v>86</v>
      </c>
      <c r="B67" s="156">
        <v>15</v>
      </c>
      <c r="C67" s="156">
        <v>10</v>
      </c>
      <c r="D67" s="643">
        <f t="shared" si="5"/>
        <v>25</v>
      </c>
      <c r="E67" s="650">
        <f t="shared" si="2"/>
        <v>0.6</v>
      </c>
      <c r="F67" s="156">
        <v>4</v>
      </c>
      <c r="G67" s="156">
        <v>2</v>
      </c>
      <c r="H67" s="643">
        <f t="shared" si="3"/>
        <v>6</v>
      </c>
      <c r="I67" s="650">
        <f t="shared" si="4"/>
        <v>0.66666666666666663</v>
      </c>
    </row>
    <row r="68" spans="1:9" x14ac:dyDescent="0.2">
      <c r="A68" s="157">
        <v>87</v>
      </c>
      <c r="B68" s="158">
        <v>16</v>
      </c>
      <c r="C68" s="158">
        <v>12</v>
      </c>
      <c r="D68" s="644">
        <f t="shared" si="5"/>
        <v>28</v>
      </c>
      <c r="E68" s="651">
        <f t="shared" si="2"/>
        <v>0.5714285714285714</v>
      </c>
      <c r="F68" s="158">
        <v>1</v>
      </c>
      <c r="G68" s="158">
        <v>3</v>
      </c>
      <c r="H68" s="644">
        <f t="shared" si="3"/>
        <v>4</v>
      </c>
      <c r="I68" s="651">
        <f t="shared" si="4"/>
        <v>0.25</v>
      </c>
    </row>
    <row r="69" spans="1:9" x14ac:dyDescent="0.2">
      <c r="A69" s="159" t="s">
        <v>88</v>
      </c>
      <c r="B69" s="160">
        <f>SUM(B66:B68)</f>
        <v>42</v>
      </c>
      <c r="C69" s="160">
        <f>SUM(C66:C68)</f>
        <v>29</v>
      </c>
      <c r="D69" s="645">
        <f t="shared" si="5"/>
        <v>71</v>
      </c>
      <c r="E69" s="639">
        <f t="shared" si="2"/>
        <v>0.59154929577464788</v>
      </c>
      <c r="F69" s="160">
        <f>SUM(F66:F68)</f>
        <v>10</v>
      </c>
      <c r="G69" s="160">
        <f>SUM(G66:G68)</f>
        <v>10</v>
      </c>
      <c r="H69" s="647">
        <f t="shared" si="3"/>
        <v>20</v>
      </c>
      <c r="I69" s="639">
        <f t="shared" si="4"/>
        <v>0.5</v>
      </c>
    </row>
    <row r="70" spans="1:9" x14ac:dyDescent="0.2">
      <c r="A70" s="627" t="s">
        <v>9</v>
      </c>
      <c r="B70" s="628">
        <f>B15+B41+B65+B69</f>
        <v>2078</v>
      </c>
      <c r="C70" s="628">
        <f>C15+C41+C65+C69</f>
        <v>2548</v>
      </c>
      <c r="D70" s="628">
        <f t="shared" si="5"/>
        <v>4626</v>
      </c>
      <c r="E70" s="640">
        <f t="shared" si="2"/>
        <v>0.44920017293558151</v>
      </c>
      <c r="F70" s="628">
        <f>F15+F41+F65+F69</f>
        <v>506</v>
      </c>
      <c r="G70" s="628">
        <f>G15+G41+G65+G69</f>
        <v>922</v>
      </c>
      <c r="H70" s="628">
        <f t="shared" si="3"/>
        <v>1428</v>
      </c>
      <c r="I70" s="640">
        <f t="shared" si="4"/>
        <v>0.35434173669467789</v>
      </c>
    </row>
    <row r="71" spans="1:9" x14ac:dyDescent="0.2">
      <c r="A71" s="12" t="str">
        <f>'fiche technique'!B5</f>
        <v xml:space="preserve">Source: MENESR-DGRH A1-1, ANTARES, campagne qualification 2015, données au 20/11/2015           </v>
      </c>
      <c r="H71" s="150">
        <f>SUM(F71:G71)</f>
        <v>0</v>
      </c>
    </row>
    <row r="72" spans="1:9" x14ac:dyDescent="0.2">
      <c r="H72" s="791"/>
    </row>
    <row r="73" spans="1:9" x14ac:dyDescent="0.2">
      <c r="A73" s="653"/>
      <c r="H73" s="150">
        <f>SUM(F73:G73)</f>
        <v>0</v>
      </c>
    </row>
    <row r="74" spans="1:9" x14ac:dyDescent="0.2">
      <c r="A74" s="653"/>
      <c r="F74" s="149"/>
    </row>
    <row r="75" spans="1:9" x14ac:dyDescent="0.2">
      <c r="A75" s="653"/>
      <c r="B75" s="163"/>
      <c r="C75" s="163"/>
      <c r="D75" s="163"/>
      <c r="E75" s="163"/>
      <c r="H75" s="791"/>
    </row>
    <row r="76" spans="1:9" x14ac:dyDescent="0.2">
      <c r="H76" s="150">
        <f t="shared" ref="H76:H138" si="6">SUM(F76:G76)</f>
        <v>0</v>
      </c>
    </row>
    <row r="77" spans="1:9" x14ac:dyDescent="0.2">
      <c r="H77" s="150">
        <f t="shared" si="6"/>
        <v>0</v>
      </c>
    </row>
    <row r="78" spans="1:9" x14ac:dyDescent="0.2">
      <c r="H78" s="150">
        <f t="shared" si="6"/>
        <v>0</v>
      </c>
    </row>
    <row r="79" spans="1:9" x14ac:dyDescent="0.2">
      <c r="H79" s="150">
        <f t="shared" si="6"/>
        <v>0</v>
      </c>
    </row>
    <row r="80" spans="1:9" x14ac:dyDescent="0.2">
      <c r="H80" s="150">
        <f t="shared" si="6"/>
        <v>0</v>
      </c>
    </row>
    <row r="81" spans="8:8" x14ac:dyDescent="0.2">
      <c r="H81" s="150">
        <f t="shared" si="6"/>
        <v>0</v>
      </c>
    </row>
    <row r="82" spans="8:8" x14ac:dyDescent="0.2">
      <c r="H82" s="150">
        <f t="shared" si="6"/>
        <v>0</v>
      </c>
    </row>
    <row r="83" spans="8:8" x14ac:dyDescent="0.2">
      <c r="H83" s="150">
        <f t="shared" si="6"/>
        <v>0</v>
      </c>
    </row>
    <row r="84" spans="8:8" x14ac:dyDescent="0.2">
      <c r="H84" s="150">
        <f t="shared" si="6"/>
        <v>0</v>
      </c>
    </row>
    <row r="85" spans="8:8" x14ac:dyDescent="0.2">
      <c r="H85" s="150">
        <f t="shared" si="6"/>
        <v>0</v>
      </c>
    </row>
    <row r="86" spans="8:8" x14ac:dyDescent="0.2">
      <c r="H86" s="150">
        <f t="shared" si="6"/>
        <v>0</v>
      </c>
    </row>
    <row r="87" spans="8:8" x14ac:dyDescent="0.2">
      <c r="H87" s="150">
        <f t="shared" si="6"/>
        <v>0</v>
      </c>
    </row>
    <row r="88" spans="8:8" x14ac:dyDescent="0.2">
      <c r="H88" s="150">
        <f t="shared" si="6"/>
        <v>0</v>
      </c>
    </row>
    <row r="89" spans="8:8" x14ac:dyDescent="0.2">
      <c r="H89" s="150">
        <f t="shared" si="6"/>
        <v>0</v>
      </c>
    </row>
    <row r="90" spans="8:8" x14ac:dyDescent="0.2">
      <c r="H90" s="150">
        <f t="shared" si="6"/>
        <v>0</v>
      </c>
    </row>
    <row r="91" spans="8:8" x14ac:dyDescent="0.2">
      <c r="H91" s="150">
        <f t="shared" si="6"/>
        <v>0</v>
      </c>
    </row>
    <row r="92" spans="8:8" x14ac:dyDescent="0.2">
      <c r="H92" s="150">
        <f t="shared" si="6"/>
        <v>0</v>
      </c>
    </row>
    <row r="93" spans="8:8" x14ac:dyDescent="0.2">
      <c r="H93" s="150">
        <f t="shared" si="6"/>
        <v>0</v>
      </c>
    </row>
    <row r="94" spans="8:8" x14ac:dyDescent="0.2">
      <c r="H94" s="150">
        <f t="shared" si="6"/>
        <v>0</v>
      </c>
    </row>
    <row r="95" spans="8:8" x14ac:dyDescent="0.2">
      <c r="H95" s="150">
        <f t="shared" si="6"/>
        <v>0</v>
      </c>
    </row>
    <row r="96" spans="8:8" x14ac:dyDescent="0.2">
      <c r="H96" s="150">
        <f t="shared" si="6"/>
        <v>0</v>
      </c>
    </row>
    <row r="97" spans="8:8" x14ac:dyDescent="0.2">
      <c r="H97" s="150">
        <f t="shared" si="6"/>
        <v>0</v>
      </c>
    </row>
    <row r="98" spans="8:8" x14ac:dyDescent="0.2">
      <c r="H98" s="150">
        <f t="shared" si="6"/>
        <v>0</v>
      </c>
    </row>
    <row r="99" spans="8:8" x14ac:dyDescent="0.2">
      <c r="H99" s="150">
        <f t="shared" si="6"/>
        <v>0</v>
      </c>
    </row>
    <row r="100" spans="8:8" x14ac:dyDescent="0.2">
      <c r="H100" s="150">
        <f t="shared" si="6"/>
        <v>0</v>
      </c>
    </row>
    <row r="101" spans="8:8" x14ac:dyDescent="0.2">
      <c r="H101" s="150">
        <f t="shared" si="6"/>
        <v>0</v>
      </c>
    </row>
    <row r="102" spans="8:8" x14ac:dyDescent="0.2">
      <c r="H102" s="150">
        <f t="shared" si="6"/>
        <v>0</v>
      </c>
    </row>
    <row r="103" spans="8:8" x14ac:dyDescent="0.2">
      <c r="H103" s="150">
        <f t="shared" si="6"/>
        <v>0</v>
      </c>
    </row>
    <row r="104" spans="8:8" x14ac:dyDescent="0.2">
      <c r="H104" s="150">
        <f t="shared" si="6"/>
        <v>0</v>
      </c>
    </row>
    <row r="105" spans="8:8" x14ac:dyDescent="0.2">
      <c r="H105" s="150">
        <f t="shared" si="6"/>
        <v>0</v>
      </c>
    </row>
    <row r="106" spans="8:8" x14ac:dyDescent="0.2">
      <c r="H106" s="150">
        <f t="shared" si="6"/>
        <v>0</v>
      </c>
    </row>
    <row r="107" spans="8:8" x14ac:dyDescent="0.2">
      <c r="H107" s="150">
        <f t="shared" si="6"/>
        <v>0</v>
      </c>
    </row>
    <row r="108" spans="8:8" x14ac:dyDescent="0.2">
      <c r="H108" s="150">
        <f t="shared" si="6"/>
        <v>0</v>
      </c>
    </row>
    <row r="109" spans="8:8" x14ac:dyDescent="0.2">
      <c r="H109" s="150">
        <f t="shared" si="6"/>
        <v>0</v>
      </c>
    </row>
    <row r="110" spans="8:8" x14ac:dyDescent="0.2">
      <c r="H110" s="150">
        <f t="shared" si="6"/>
        <v>0</v>
      </c>
    </row>
    <row r="111" spans="8:8" x14ac:dyDescent="0.2">
      <c r="H111" s="150">
        <f t="shared" si="6"/>
        <v>0</v>
      </c>
    </row>
    <row r="112" spans="8:8" x14ac:dyDescent="0.2">
      <c r="H112" s="150">
        <f t="shared" si="6"/>
        <v>0</v>
      </c>
    </row>
    <row r="113" spans="8:8" x14ac:dyDescent="0.2">
      <c r="H113" s="150">
        <f t="shared" si="6"/>
        <v>0</v>
      </c>
    </row>
    <row r="114" spans="8:8" x14ac:dyDescent="0.2">
      <c r="H114" s="150">
        <f t="shared" si="6"/>
        <v>0</v>
      </c>
    </row>
    <row r="115" spans="8:8" x14ac:dyDescent="0.2">
      <c r="H115" s="150">
        <f t="shared" si="6"/>
        <v>0</v>
      </c>
    </row>
    <row r="116" spans="8:8" x14ac:dyDescent="0.2">
      <c r="H116" s="150">
        <f t="shared" si="6"/>
        <v>0</v>
      </c>
    </row>
    <row r="117" spans="8:8" x14ac:dyDescent="0.2">
      <c r="H117" s="150">
        <f t="shared" si="6"/>
        <v>0</v>
      </c>
    </row>
    <row r="118" spans="8:8" x14ac:dyDescent="0.2">
      <c r="H118" s="150">
        <f t="shared" si="6"/>
        <v>0</v>
      </c>
    </row>
    <row r="119" spans="8:8" x14ac:dyDescent="0.2">
      <c r="H119" s="150">
        <f t="shared" si="6"/>
        <v>0</v>
      </c>
    </row>
    <row r="120" spans="8:8" x14ac:dyDescent="0.2">
      <c r="H120" s="150">
        <f t="shared" si="6"/>
        <v>0</v>
      </c>
    </row>
    <row r="121" spans="8:8" x14ac:dyDescent="0.2">
      <c r="H121" s="150">
        <f t="shared" si="6"/>
        <v>0</v>
      </c>
    </row>
    <row r="122" spans="8:8" x14ac:dyDescent="0.2">
      <c r="H122" s="150">
        <f t="shared" si="6"/>
        <v>0</v>
      </c>
    </row>
    <row r="123" spans="8:8" x14ac:dyDescent="0.2">
      <c r="H123" s="150">
        <f t="shared" si="6"/>
        <v>0</v>
      </c>
    </row>
    <row r="124" spans="8:8" x14ac:dyDescent="0.2">
      <c r="H124" s="150">
        <f t="shared" si="6"/>
        <v>0</v>
      </c>
    </row>
    <row r="125" spans="8:8" x14ac:dyDescent="0.2">
      <c r="H125" s="150">
        <f t="shared" si="6"/>
        <v>0</v>
      </c>
    </row>
    <row r="126" spans="8:8" x14ac:dyDescent="0.2">
      <c r="H126" s="150">
        <f t="shared" si="6"/>
        <v>0</v>
      </c>
    </row>
    <row r="127" spans="8:8" x14ac:dyDescent="0.2">
      <c r="H127" s="150">
        <f t="shared" si="6"/>
        <v>0</v>
      </c>
    </row>
    <row r="128" spans="8:8" x14ac:dyDescent="0.2">
      <c r="H128" s="150">
        <f t="shared" si="6"/>
        <v>0</v>
      </c>
    </row>
    <row r="129" spans="8:8" x14ac:dyDescent="0.2">
      <c r="H129" s="150">
        <f t="shared" si="6"/>
        <v>0</v>
      </c>
    </row>
    <row r="130" spans="8:8" x14ac:dyDescent="0.2">
      <c r="H130" s="150">
        <f t="shared" si="6"/>
        <v>0</v>
      </c>
    </row>
    <row r="131" spans="8:8" x14ac:dyDescent="0.2">
      <c r="H131" s="150">
        <f t="shared" si="6"/>
        <v>0</v>
      </c>
    </row>
    <row r="132" spans="8:8" x14ac:dyDescent="0.2">
      <c r="H132" s="150">
        <f t="shared" si="6"/>
        <v>0</v>
      </c>
    </row>
    <row r="133" spans="8:8" x14ac:dyDescent="0.2">
      <c r="H133" s="150">
        <f t="shared" si="6"/>
        <v>0</v>
      </c>
    </row>
    <row r="134" spans="8:8" x14ac:dyDescent="0.2">
      <c r="H134" s="150">
        <f t="shared" si="6"/>
        <v>0</v>
      </c>
    </row>
    <row r="135" spans="8:8" x14ac:dyDescent="0.2">
      <c r="H135" s="150">
        <f t="shared" si="6"/>
        <v>0</v>
      </c>
    </row>
    <row r="136" spans="8:8" x14ac:dyDescent="0.2">
      <c r="H136" s="150">
        <f t="shared" si="6"/>
        <v>0</v>
      </c>
    </row>
    <row r="137" spans="8:8" x14ac:dyDescent="0.2">
      <c r="H137" s="150">
        <f t="shared" si="6"/>
        <v>0</v>
      </c>
    </row>
    <row r="138" spans="8:8" x14ac:dyDescent="0.2">
      <c r="H138" s="150">
        <f t="shared" si="6"/>
        <v>0</v>
      </c>
    </row>
    <row r="139" spans="8:8" x14ac:dyDescent="0.2">
      <c r="H139" s="150">
        <f t="shared" ref="H139:H202" si="7">SUM(F139:G139)</f>
        <v>0</v>
      </c>
    </row>
    <row r="140" spans="8:8" x14ac:dyDescent="0.2">
      <c r="H140" s="150">
        <f t="shared" si="7"/>
        <v>0</v>
      </c>
    </row>
    <row r="141" spans="8:8" x14ac:dyDescent="0.2">
      <c r="H141" s="150">
        <f t="shared" si="7"/>
        <v>0</v>
      </c>
    </row>
    <row r="142" spans="8:8" x14ac:dyDescent="0.2">
      <c r="H142" s="150">
        <f t="shared" si="7"/>
        <v>0</v>
      </c>
    </row>
    <row r="143" spans="8:8" x14ac:dyDescent="0.2">
      <c r="H143" s="150">
        <f t="shared" si="7"/>
        <v>0</v>
      </c>
    </row>
    <row r="144" spans="8:8" x14ac:dyDescent="0.2">
      <c r="H144" s="150">
        <f t="shared" si="7"/>
        <v>0</v>
      </c>
    </row>
    <row r="145" spans="1:8" x14ac:dyDescent="0.2">
      <c r="H145" s="150">
        <f t="shared" si="7"/>
        <v>0</v>
      </c>
    </row>
    <row r="146" spans="1:8" x14ac:dyDescent="0.2">
      <c r="H146" s="150">
        <f t="shared" si="7"/>
        <v>0</v>
      </c>
    </row>
    <row r="147" spans="1:8" x14ac:dyDescent="0.2">
      <c r="H147" s="150">
        <f t="shared" si="7"/>
        <v>0</v>
      </c>
    </row>
    <row r="148" spans="1:8" x14ac:dyDescent="0.2">
      <c r="H148" s="150">
        <f t="shared" si="7"/>
        <v>0</v>
      </c>
    </row>
    <row r="149" spans="1:8" x14ac:dyDescent="0.2">
      <c r="H149" s="150">
        <f t="shared" si="7"/>
        <v>0</v>
      </c>
    </row>
    <row r="150" spans="1:8" x14ac:dyDescent="0.2">
      <c r="H150" s="150">
        <f t="shared" si="7"/>
        <v>0</v>
      </c>
    </row>
    <row r="151" spans="1:8" x14ac:dyDescent="0.2">
      <c r="H151" s="150">
        <f t="shared" si="7"/>
        <v>0</v>
      </c>
    </row>
    <row r="152" spans="1:8" x14ac:dyDescent="0.2">
      <c r="H152" s="150">
        <f t="shared" si="7"/>
        <v>0</v>
      </c>
    </row>
    <row r="153" spans="1:8" x14ac:dyDescent="0.2">
      <c r="H153" s="150">
        <f t="shared" si="7"/>
        <v>0</v>
      </c>
    </row>
    <row r="154" spans="1:8" x14ac:dyDescent="0.2">
      <c r="A154" s="164"/>
      <c r="H154" s="150">
        <f t="shared" si="7"/>
        <v>0</v>
      </c>
    </row>
    <row r="155" spans="1:8" x14ac:dyDescent="0.2">
      <c r="H155" s="150">
        <f t="shared" si="7"/>
        <v>0</v>
      </c>
    </row>
    <row r="156" spans="1:8" x14ac:dyDescent="0.2">
      <c r="H156" s="150">
        <f t="shared" si="7"/>
        <v>0</v>
      </c>
    </row>
    <row r="157" spans="1:8" x14ac:dyDescent="0.2">
      <c r="H157" s="150">
        <f t="shared" si="7"/>
        <v>0</v>
      </c>
    </row>
    <row r="158" spans="1:8" x14ac:dyDescent="0.2">
      <c r="H158" s="150">
        <f t="shared" si="7"/>
        <v>0</v>
      </c>
    </row>
    <row r="159" spans="1:8" x14ac:dyDescent="0.2">
      <c r="H159" s="150">
        <f t="shared" si="7"/>
        <v>0</v>
      </c>
    </row>
    <row r="160" spans="1:8" x14ac:dyDescent="0.2">
      <c r="H160" s="150">
        <f t="shared" si="7"/>
        <v>0</v>
      </c>
    </row>
    <row r="161" spans="8:8" x14ac:dyDescent="0.2">
      <c r="H161" s="150">
        <f t="shared" si="7"/>
        <v>0</v>
      </c>
    </row>
    <row r="162" spans="8:8" x14ac:dyDescent="0.2">
      <c r="H162" s="150">
        <f t="shared" si="7"/>
        <v>0</v>
      </c>
    </row>
    <row r="163" spans="8:8" x14ac:dyDescent="0.2">
      <c r="H163" s="150">
        <f t="shared" si="7"/>
        <v>0</v>
      </c>
    </row>
    <row r="164" spans="8:8" x14ac:dyDescent="0.2">
      <c r="H164" s="150">
        <f t="shared" si="7"/>
        <v>0</v>
      </c>
    </row>
    <row r="165" spans="8:8" x14ac:dyDescent="0.2">
      <c r="H165" s="150">
        <f t="shared" si="7"/>
        <v>0</v>
      </c>
    </row>
    <row r="166" spans="8:8" x14ac:dyDescent="0.2">
      <c r="H166" s="150">
        <f t="shared" si="7"/>
        <v>0</v>
      </c>
    </row>
    <row r="167" spans="8:8" x14ac:dyDescent="0.2">
      <c r="H167" s="150">
        <f t="shared" si="7"/>
        <v>0</v>
      </c>
    </row>
    <row r="168" spans="8:8" x14ac:dyDescent="0.2">
      <c r="H168" s="150">
        <f t="shared" si="7"/>
        <v>0</v>
      </c>
    </row>
    <row r="169" spans="8:8" x14ac:dyDescent="0.2">
      <c r="H169" s="150">
        <f t="shared" si="7"/>
        <v>0</v>
      </c>
    </row>
    <row r="170" spans="8:8" x14ac:dyDescent="0.2">
      <c r="H170" s="150">
        <f t="shared" si="7"/>
        <v>0</v>
      </c>
    </row>
    <row r="171" spans="8:8" x14ac:dyDescent="0.2">
      <c r="H171" s="150">
        <f t="shared" si="7"/>
        <v>0</v>
      </c>
    </row>
    <row r="172" spans="8:8" x14ac:dyDescent="0.2">
      <c r="H172" s="150">
        <f t="shared" si="7"/>
        <v>0</v>
      </c>
    </row>
    <row r="173" spans="8:8" x14ac:dyDescent="0.2">
      <c r="H173" s="150">
        <f t="shared" si="7"/>
        <v>0</v>
      </c>
    </row>
    <row r="174" spans="8:8" x14ac:dyDescent="0.2">
      <c r="H174" s="150">
        <f t="shared" si="7"/>
        <v>0</v>
      </c>
    </row>
    <row r="175" spans="8:8" x14ac:dyDescent="0.2">
      <c r="H175" s="150">
        <f t="shared" si="7"/>
        <v>0</v>
      </c>
    </row>
    <row r="176" spans="8:8" x14ac:dyDescent="0.2">
      <c r="H176" s="150">
        <f t="shared" si="7"/>
        <v>0</v>
      </c>
    </row>
    <row r="177" spans="8:8" x14ac:dyDescent="0.2">
      <c r="H177" s="150">
        <f t="shared" si="7"/>
        <v>0</v>
      </c>
    </row>
    <row r="178" spans="8:8" x14ac:dyDescent="0.2">
      <c r="H178" s="150">
        <f t="shared" si="7"/>
        <v>0</v>
      </c>
    </row>
    <row r="179" spans="8:8" x14ac:dyDescent="0.2">
      <c r="H179" s="150">
        <f t="shared" si="7"/>
        <v>0</v>
      </c>
    </row>
    <row r="180" spans="8:8" x14ac:dyDescent="0.2">
      <c r="H180" s="150">
        <f t="shared" si="7"/>
        <v>0</v>
      </c>
    </row>
    <row r="181" spans="8:8" x14ac:dyDescent="0.2">
      <c r="H181" s="150">
        <f t="shared" si="7"/>
        <v>0</v>
      </c>
    </row>
    <row r="182" spans="8:8" x14ac:dyDescent="0.2">
      <c r="H182" s="150">
        <f t="shared" si="7"/>
        <v>0</v>
      </c>
    </row>
    <row r="183" spans="8:8" x14ac:dyDescent="0.2">
      <c r="H183" s="150">
        <f t="shared" si="7"/>
        <v>0</v>
      </c>
    </row>
    <row r="184" spans="8:8" x14ac:dyDescent="0.2">
      <c r="H184" s="150">
        <f t="shared" si="7"/>
        <v>0</v>
      </c>
    </row>
    <row r="185" spans="8:8" x14ac:dyDescent="0.2">
      <c r="H185" s="150">
        <f t="shared" si="7"/>
        <v>0</v>
      </c>
    </row>
    <row r="186" spans="8:8" x14ac:dyDescent="0.2">
      <c r="H186" s="150">
        <f t="shared" si="7"/>
        <v>0</v>
      </c>
    </row>
    <row r="187" spans="8:8" x14ac:dyDescent="0.2">
      <c r="H187" s="150">
        <f t="shared" si="7"/>
        <v>0</v>
      </c>
    </row>
    <row r="188" spans="8:8" x14ac:dyDescent="0.2">
      <c r="H188" s="150">
        <f t="shared" si="7"/>
        <v>0</v>
      </c>
    </row>
    <row r="189" spans="8:8" x14ac:dyDescent="0.2">
      <c r="H189" s="150">
        <f t="shared" si="7"/>
        <v>0</v>
      </c>
    </row>
    <row r="190" spans="8:8" x14ac:dyDescent="0.2">
      <c r="H190" s="150">
        <f t="shared" si="7"/>
        <v>0</v>
      </c>
    </row>
    <row r="191" spans="8:8" x14ac:dyDescent="0.2">
      <c r="H191" s="150">
        <f t="shared" si="7"/>
        <v>0</v>
      </c>
    </row>
    <row r="192" spans="8:8" x14ac:dyDescent="0.2">
      <c r="H192" s="150">
        <f t="shared" si="7"/>
        <v>0</v>
      </c>
    </row>
    <row r="193" spans="8:8" x14ac:dyDescent="0.2">
      <c r="H193" s="150">
        <f t="shared" si="7"/>
        <v>0</v>
      </c>
    </row>
    <row r="194" spans="8:8" x14ac:dyDescent="0.2">
      <c r="H194" s="150">
        <f t="shared" si="7"/>
        <v>0</v>
      </c>
    </row>
    <row r="195" spans="8:8" x14ac:dyDescent="0.2">
      <c r="H195" s="150">
        <f t="shared" si="7"/>
        <v>0</v>
      </c>
    </row>
    <row r="196" spans="8:8" x14ac:dyDescent="0.2">
      <c r="H196" s="150">
        <f t="shared" si="7"/>
        <v>0</v>
      </c>
    </row>
    <row r="197" spans="8:8" x14ac:dyDescent="0.2">
      <c r="H197" s="150">
        <f t="shared" si="7"/>
        <v>0</v>
      </c>
    </row>
    <row r="198" spans="8:8" x14ac:dyDescent="0.2">
      <c r="H198" s="150">
        <f t="shared" si="7"/>
        <v>0</v>
      </c>
    </row>
    <row r="199" spans="8:8" x14ac:dyDescent="0.2">
      <c r="H199" s="150">
        <f t="shared" si="7"/>
        <v>0</v>
      </c>
    </row>
    <row r="200" spans="8:8" x14ac:dyDescent="0.2">
      <c r="H200" s="150">
        <f t="shared" si="7"/>
        <v>0</v>
      </c>
    </row>
    <row r="201" spans="8:8" x14ac:dyDescent="0.2">
      <c r="H201" s="150">
        <f t="shared" si="7"/>
        <v>0</v>
      </c>
    </row>
    <row r="202" spans="8:8" x14ac:dyDescent="0.2">
      <c r="H202" s="150">
        <f t="shared" si="7"/>
        <v>0</v>
      </c>
    </row>
    <row r="203" spans="8:8" x14ac:dyDescent="0.2">
      <c r="H203" s="150">
        <f t="shared" ref="H203:H266" si="8">SUM(F203:G203)</f>
        <v>0</v>
      </c>
    </row>
    <row r="204" spans="8:8" x14ac:dyDescent="0.2">
      <c r="H204" s="150">
        <f t="shared" si="8"/>
        <v>0</v>
      </c>
    </row>
    <row r="205" spans="8:8" x14ac:dyDescent="0.2">
      <c r="H205" s="150">
        <f t="shared" si="8"/>
        <v>0</v>
      </c>
    </row>
    <row r="206" spans="8:8" x14ac:dyDescent="0.2">
      <c r="H206" s="150">
        <f t="shared" si="8"/>
        <v>0</v>
      </c>
    </row>
    <row r="207" spans="8:8" x14ac:dyDescent="0.2">
      <c r="H207" s="150">
        <f t="shared" si="8"/>
        <v>0</v>
      </c>
    </row>
    <row r="208" spans="8:8" x14ac:dyDescent="0.2">
      <c r="H208" s="150">
        <f t="shared" si="8"/>
        <v>0</v>
      </c>
    </row>
    <row r="209" spans="8:8" x14ac:dyDescent="0.2">
      <c r="H209" s="150">
        <f t="shared" si="8"/>
        <v>0</v>
      </c>
    </row>
    <row r="210" spans="8:8" x14ac:dyDescent="0.2">
      <c r="H210" s="150">
        <f t="shared" si="8"/>
        <v>0</v>
      </c>
    </row>
    <row r="211" spans="8:8" x14ac:dyDescent="0.2">
      <c r="H211" s="150">
        <f t="shared" si="8"/>
        <v>0</v>
      </c>
    </row>
    <row r="212" spans="8:8" x14ac:dyDescent="0.2">
      <c r="H212" s="150">
        <f t="shared" si="8"/>
        <v>0</v>
      </c>
    </row>
    <row r="213" spans="8:8" x14ac:dyDescent="0.2">
      <c r="H213" s="150">
        <f t="shared" si="8"/>
        <v>0</v>
      </c>
    </row>
    <row r="214" spans="8:8" x14ac:dyDescent="0.2">
      <c r="H214" s="150">
        <f t="shared" si="8"/>
        <v>0</v>
      </c>
    </row>
    <row r="215" spans="8:8" x14ac:dyDescent="0.2">
      <c r="H215" s="150">
        <f t="shared" si="8"/>
        <v>0</v>
      </c>
    </row>
    <row r="216" spans="8:8" x14ac:dyDescent="0.2">
      <c r="H216" s="150">
        <f t="shared" si="8"/>
        <v>0</v>
      </c>
    </row>
    <row r="217" spans="8:8" x14ac:dyDescent="0.2">
      <c r="H217" s="150">
        <f t="shared" si="8"/>
        <v>0</v>
      </c>
    </row>
    <row r="218" spans="8:8" x14ac:dyDescent="0.2">
      <c r="H218" s="150">
        <f t="shared" si="8"/>
        <v>0</v>
      </c>
    </row>
    <row r="219" spans="8:8" x14ac:dyDescent="0.2">
      <c r="H219" s="150">
        <f t="shared" si="8"/>
        <v>0</v>
      </c>
    </row>
    <row r="220" spans="8:8" x14ac:dyDescent="0.2">
      <c r="H220" s="150">
        <f t="shared" si="8"/>
        <v>0</v>
      </c>
    </row>
    <row r="221" spans="8:8" x14ac:dyDescent="0.2">
      <c r="H221" s="150">
        <f t="shared" si="8"/>
        <v>0</v>
      </c>
    </row>
    <row r="222" spans="8:8" x14ac:dyDescent="0.2">
      <c r="H222" s="150">
        <f t="shared" si="8"/>
        <v>0</v>
      </c>
    </row>
    <row r="223" spans="8:8" x14ac:dyDescent="0.2">
      <c r="H223" s="150">
        <f t="shared" si="8"/>
        <v>0</v>
      </c>
    </row>
    <row r="224" spans="8:8" x14ac:dyDescent="0.2">
      <c r="H224" s="150">
        <f t="shared" si="8"/>
        <v>0</v>
      </c>
    </row>
    <row r="225" spans="8:8" x14ac:dyDescent="0.2">
      <c r="H225" s="150">
        <f t="shared" si="8"/>
        <v>0</v>
      </c>
    </row>
    <row r="226" spans="8:8" x14ac:dyDescent="0.2">
      <c r="H226" s="150">
        <f t="shared" si="8"/>
        <v>0</v>
      </c>
    </row>
    <row r="227" spans="8:8" x14ac:dyDescent="0.2">
      <c r="H227" s="150">
        <f t="shared" si="8"/>
        <v>0</v>
      </c>
    </row>
    <row r="228" spans="8:8" x14ac:dyDescent="0.2">
      <c r="H228" s="150">
        <f t="shared" si="8"/>
        <v>0</v>
      </c>
    </row>
    <row r="229" spans="8:8" x14ac:dyDescent="0.2">
      <c r="H229" s="150">
        <f t="shared" si="8"/>
        <v>0</v>
      </c>
    </row>
    <row r="230" spans="8:8" x14ac:dyDescent="0.2">
      <c r="H230" s="150">
        <f t="shared" si="8"/>
        <v>0</v>
      </c>
    </row>
    <row r="231" spans="8:8" x14ac:dyDescent="0.2">
      <c r="H231" s="150">
        <f t="shared" si="8"/>
        <v>0</v>
      </c>
    </row>
    <row r="232" spans="8:8" x14ac:dyDescent="0.2">
      <c r="H232" s="150">
        <f t="shared" si="8"/>
        <v>0</v>
      </c>
    </row>
    <row r="233" spans="8:8" x14ac:dyDescent="0.2">
      <c r="H233" s="150">
        <f t="shared" si="8"/>
        <v>0</v>
      </c>
    </row>
    <row r="234" spans="8:8" x14ac:dyDescent="0.2">
      <c r="H234" s="150">
        <f t="shared" si="8"/>
        <v>0</v>
      </c>
    </row>
    <row r="235" spans="8:8" x14ac:dyDescent="0.2">
      <c r="H235" s="150">
        <f t="shared" si="8"/>
        <v>0</v>
      </c>
    </row>
    <row r="236" spans="8:8" x14ac:dyDescent="0.2">
      <c r="H236" s="150">
        <f t="shared" si="8"/>
        <v>0</v>
      </c>
    </row>
    <row r="237" spans="8:8" x14ac:dyDescent="0.2">
      <c r="H237" s="150">
        <f t="shared" si="8"/>
        <v>0</v>
      </c>
    </row>
    <row r="238" spans="8:8" x14ac:dyDescent="0.2">
      <c r="H238" s="150">
        <f t="shared" si="8"/>
        <v>0</v>
      </c>
    </row>
    <row r="239" spans="8:8" x14ac:dyDescent="0.2">
      <c r="H239" s="150">
        <f t="shared" si="8"/>
        <v>0</v>
      </c>
    </row>
    <row r="240" spans="8:8" x14ac:dyDescent="0.2">
      <c r="H240" s="150">
        <f t="shared" si="8"/>
        <v>0</v>
      </c>
    </row>
    <row r="241" spans="8:8" x14ac:dyDescent="0.2">
      <c r="H241" s="150">
        <f t="shared" si="8"/>
        <v>0</v>
      </c>
    </row>
    <row r="242" spans="8:8" x14ac:dyDescent="0.2">
      <c r="H242" s="150">
        <f t="shared" si="8"/>
        <v>0</v>
      </c>
    </row>
    <row r="243" spans="8:8" x14ac:dyDescent="0.2">
      <c r="H243" s="150">
        <f t="shared" si="8"/>
        <v>0</v>
      </c>
    </row>
    <row r="244" spans="8:8" x14ac:dyDescent="0.2">
      <c r="H244" s="150">
        <f t="shared" si="8"/>
        <v>0</v>
      </c>
    </row>
    <row r="245" spans="8:8" x14ac:dyDescent="0.2">
      <c r="H245" s="150">
        <f t="shared" si="8"/>
        <v>0</v>
      </c>
    </row>
    <row r="246" spans="8:8" x14ac:dyDescent="0.2">
      <c r="H246" s="150">
        <f t="shared" si="8"/>
        <v>0</v>
      </c>
    </row>
    <row r="247" spans="8:8" x14ac:dyDescent="0.2">
      <c r="H247" s="150">
        <f t="shared" si="8"/>
        <v>0</v>
      </c>
    </row>
    <row r="248" spans="8:8" x14ac:dyDescent="0.2">
      <c r="H248" s="150">
        <f t="shared" si="8"/>
        <v>0</v>
      </c>
    </row>
    <row r="249" spans="8:8" x14ac:dyDescent="0.2">
      <c r="H249" s="150">
        <f t="shared" si="8"/>
        <v>0</v>
      </c>
    </row>
    <row r="250" spans="8:8" x14ac:dyDescent="0.2">
      <c r="H250" s="150">
        <f t="shared" si="8"/>
        <v>0</v>
      </c>
    </row>
    <row r="251" spans="8:8" x14ac:dyDescent="0.2">
      <c r="H251" s="150">
        <f t="shared" si="8"/>
        <v>0</v>
      </c>
    </row>
    <row r="252" spans="8:8" x14ac:dyDescent="0.2">
      <c r="H252" s="150">
        <f t="shared" si="8"/>
        <v>0</v>
      </c>
    </row>
    <row r="253" spans="8:8" x14ac:dyDescent="0.2">
      <c r="H253" s="150">
        <f t="shared" si="8"/>
        <v>0</v>
      </c>
    </row>
    <row r="254" spans="8:8" x14ac:dyDescent="0.2">
      <c r="H254" s="150">
        <f t="shared" si="8"/>
        <v>0</v>
      </c>
    </row>
    <row r="255" spans="8:8" x14ac:dyDescent="0.2">
      <c r="H255" s="150">
        <f t="shared" si="8"/>
        <v>0</v>
      </c>
    </row>
    <row r="256" spans="8:8" x14ac:dyDescent="0.2">
      <c r="H256" s="150">
        <f t="shared" si="8"/>
        <v>0</v>
      </c>
    </row>
    <row r="257" spans="8:8" x14ac:dyDescent="0.2">
      <c r="H257" s="150">
        <f t="shared" si="8"/>
        <v>0</v>
      </c>
    </row>
    <row r="258" spans="8:8" x14ac:dyDescent="0.2">
      <c r="H258" s="150">
        <f t="shared" si="8"/>
        <v>0</v>
      </c>
    </row>
    <row r="259" spans="8:8" x14ac:dyDescent="0.2">
      <c r="H259" s="150">
        <f t="shared" si="8"/>
        <v>0</v>
      </c>
    </row>
    <row r="260" spans="8:8" x14ac:dyDescent="0.2">
      <c r="H260" s="150">
        <f t="shared" si="8"/>
        <v>0</v>
      </c>
    </row>
    <row r="261" spans="8:8" x14ac:dyDescent="0.2">
      <c r="H261" s="150">
        <f t="shared" si="8"/>
        <v>0</v>
      </c>
    </row>
    <row r="262" spans="8:8" x14ac:dyDescent="0.2">
      <c r="H262" s="150">
        <f t="shared" si="8"/>
        <v>0</v>
      </c>
    </row>
    <row r="263" spans="8:8" x14ac:dyDescent="0.2">
      <c r="H263" s="150">
        <f t="shared" si="8"/>
        <v>0</v>
      </c>
    </row>
    <row r="264" spans="8:8" x14ac:dyDescent="0.2">
      <c r="H264" s="150">
        <f t="shared" si="8"/>
        <v>0</v>
      </c>
    </row>
    <row r="265" spans="8:8" x14ac:dyDescent="0.2">
      <c r="H265" s="150">
        <f t="shared" si="8"/>
        <v>0</v>
      </c>
    </row>
    <row r="266" spans="8:8" x14ac:dyDescent="0.2">
      <c r="H266" s="150">
        <f t="shared" si="8"/>
        <v>0</v>
      </c>
    </row>
    <row r="267" spans="8:8" x14ac:dyDescent="0.2">
      <c r="H267" s="150">
        <f t="shared" ref="H267:H330" si="9">SUM(F267:G267)</f>
        <v>0</v>
      </c>
    </row>
    <row r="268" spans="8:8" x14ac:dyDescent="0.2">
      <c r="H268" s="150">
        <f t="shared" si="9"/>
        <v>0</v>
      </c>
    </row>
    <row r="269" spans="8:8" x14ac:dyDescent="0.2">
      <c r="H269" s="150">
        <f t="shared" si="9"/>
        <v>0</v>
      </c>
    </row>
    <row r="270" spans="8:8" x14ac:dyDescent="0.2">
      <c r="H270" s="150">
        <f t="shared" si="9"/>
        <v>0</v>
      </c>
    </row>
    <row r="271" spans="8:8" x14ac:dyDescent="0.2">
      <c r="H271" s="150">
        <f t="shared" si="9"/>
        <v>0</v>
      </c>
    </row>
    <row r="272" spans="8:8" x14ac:dyDescent="0.2">
      <c r="H272" s="150">
        <f t="shared" si="9"/>
        <v>0</v>
      </c>
    </row>
    <row r="273" spans="8:8" x14ac:dyDescent="0.2">
      <c r="H273" s="150">
        <f t="shared" si="9"/>
        <v>0</v>
      </c>
    </row>
    <row r="274" spans="8:8" x14ac:dyDescent="0.2">
      <c r="H274" s="150">
        <f t="shared" si="9"/>
        <v>0</v>
      </c>
    </row>
    <row r="275" spans="8:8" x14ac:dyDescent="0.2">
      <c r="H275" s="150">
        <f t="shared" si="9"/>
        <v>0</v>
      </c>
    </row>
    <row r="276" spans="8:8" x14ac:dyDescent="0.2">
      <c r="H276" s="150">
        <f t="shared" si="9"/>
        <v>0</v>
      </c>
    </row>
    <row r="277" spans="8:8" x14ac:dyDescent="0.2">
      <c r="H277" s="150">
        <f t="shared" si="9"/>
        <v>0</v>
      </c>
    </row>
    <row r="278" spans="8:8" x14ac:dyDescent="0.2">
      <c r="H278" s="150">
        <f t="shared" si="9"/>
        <v>0</v>
      </c>
    </row>
    <row r="279" spans="8:8" x14ac:dyDescent="0.2">
      <c r="H279" s="150">
        <f t="shared" si="9"/>
        <v>0</v>
      </c>
    </row>
    <row r="280" spans="8:8" x14ac:dyDescent="0.2">
      <c r="H280" s="150">
        <f t="shared" si="9"/>
        <v>0</v>
      </c>
    </row>
    <row r="281" spans="8:8" x14ac:dyDescent="0.2">
      <c r="H281" s="150">
        <f t="shared" si="9"/>
        <v>0</v>
      </c>
    </row>
    <row r="282" spans="8:8" x14ac:dyDescent="0.2">
      <c r="H282" s="150">
        <f t="shared" si="9"/>
        <v>0</v>
      </c>
    </row>
    <row r="283" spans="8:8" x14ac:dyDescent="0.2">
      <c r="H283" s="150">
        <f t="shared" si="9"/>
        <v>0</v>
      </c>
    </row>
    <row r="284" spans="8:8" x14ac:dyDescent="0.2">
      <c r="H284" s="150">
        <f t="shared" si="9"/>
        <v>0</v>
      </c>
    </row>
    <row r="285" spans="8:8" x14ac:dyDescent="0.2">
      <c r="H285" s="150">
        <f t="shared" si="9"/>
        <v>0</v>
      </c>
    </row>
    <row r="286" spans="8:8" x14ac:dyDescent="0.2">
      <c r="H286" s="150">
        <f t="shared" si="9"/>
        <v>0</v>
      </c>
    </row>
    <row r="287" spans="8:8" x14ac:dyDescent="0.2">
      <c r="H287" s="150">
        <f t="shared" si="9"/>
        <v>0</v>
      </c>
    </row>
    <row r="288" spans="8:8" x14ac:dyDescent="0.2">
      <c r="H288" s="150">
        <f t="shared" si="9"/>
        <v>0</v>
      </c>
    </row>
    <row r="289" spans="8:8" x14ac:dyDescent="0.2">
      <c r="H289" s="150">
        <f t="shared" si="9"/>
        <v>0</v>
      </c>
    </row>
    <row r="290" spans="8:8" x14ac:dyDescent="0.2">
      <c r="H290" s="150">
        <f t="shared" si="9"/>
        <v>0</v>
      </c>
    </row>
    <row r="291" spans="8:8" x14ac:dyDescent="0.2">
      <c r="H291" s="150">
        <f t="shared" si="9"/>
        <v>0</v>
      </c>
    </row>
    <row r="292" spans="8:8" x14ac:dyDescent="0.2">
      <c r="H292" s="150">
        <f t="shared" si="9"/>
        <v>0</v>
      </c>
    </row>
    <row r="293" spans="8:8" x14ac:dyDescent="0.2">
      <c r="H293" s="150">
        <f t="shared" si="9"/>
        <v>0</v>
      </c>
    </row>
    <row r="294" spans="8:8" x14ac:dyDescent="0.2">
      <c r="H294" s="150">
        <f t="shared" si="9"/>
        <v>0</v>
      </c>
    </row>
    <row r="295" spans="8:8" x14ac:dyDescent="0.2">
      <c r="H295" s="150">
        <f t="shared" si="9"/>
        <v>0</v>
      </c>
    </row>
    <row r="296" spans="8:8" x14ac:dyDescent="0.2">
      <c r="H296" s="150">
        <f t="shared" si="9"/>
        <v>0</v>
      </c>
    </row>
    <row r="297" spans="8:8" x14ac:dyDescent="0.2">
      <c r="H297" s="150">
        <f t="shared" si="9"/>
        <v>0</v>
      </c>
    </row>
    <row r="298" spans="8:8" x14ac:dyDescent="0.2">
      <c r="H298" s="150">
        <f t="shared" si="9"/>
        <v>0</v>
      </c>
    </row>
    <row r="299" spans="8:8" x14ac:dyDescent="0.2">
      <c r="H299" s="150">
        <f t="shared" si="9"/>
        <v>0</v>
      </c>
    </row>
    <row r="300" spans="8:8" x14ac:dyDescent="0.2">
      <c r="H300" s="150">
        <f t="shared" si="9"/>
        <v>0</v>
      </c>
    </row>
    <row r="301" spans="8:8" x14ac:dyDescent="0.2">
      <c r="H301" s="150">
        <f t="shared" si="9"/>
        <v>0</v>
      </c>
    </row>
    <row r="302" spans="8:8" x14ac:dyDescent="0.2">
      <c r="H302" s="150">
        <f t="shared" si="9"/>
        <v>0</v>
      </c>
    </row>
    <row r="303" spans="8:8" x14ac:dyDescent="0.2">
      <c r="H303" s="150">
        <f t="shared" si="9"/>
        <v>0</v>
      </c>
    </row>
    <row r="304" spans="8:8" x14ac:dyDescent="0.2">
      <c r="H304" s="150">
        <f t="shared" si="9"/>
        <v>0</v>
      </c>
    </row>
    <row r="305" spans="8:8" x14ac:dyDescent="0.2">
      <c r="H305" s="150">
        <f t="shared" si="9"/>
        <v>0</v>
      </c>
    </row>
    <row r="306" spans="8:8" x14ac:dyDescent="0.2">
      <c r="H306" s="150">
        <f t="shared" si="9"/>
        <v>0</v>
      </c>
    </row>
    <row r="307" spans="8:8" x14ac:dyDescent="0.2">
      <c r="H307" s="150">
        <f t="shared" si="9"/>
        <v>0</v>
      </c>
    </row>
    <row r="308" spans="8:8" x14ac:dyDescent="0.2">
      <c r="H308" s="150">
        <f t="shared" si="9"/>
        <v>0</v>
      </c>
    </row>
    <row r="309" spans="8:8" x14ac:dyDescent="0.2">
      <c r="H309" s="150">
        <f t="shared" si="9"/>
        <v>0</v>
      </c>
    </row>
    <row r="310" spans="8:8" x14ac:dyDescent="0.2">
      <c r="H310" s="150">
        <f t="shared" si="9"/>
        <v>0</v>
      </c>
    </row>
    <row r="311" spans="8:8" x14ac:dyDescent="0.2">
      <c r="H311" s="150">
        <f t="shared" si="9"/>
        <v>0</v>
      </c>
    </row>
    <row r="312" spans="8:8" x14ac:dyDescent="0.2">
      <c r="H312" s="150">
        <f t="shared" si="9"/>
        <v>0</v>
      </c>
    </row>
    <row r="313" spans="8:8" x14ac:dyDescent="0.2">
      <c r="H313" s="150">
        <f t="shared" si="9"/>
        <v>0</v>
      </c>
    </row>
    <row r="314" spans="8:8" x14ac:dyDescent="0.2">
      <c r="H314" s="150">
        <f t="shared" si="9"/>
        <v>0</v>
      </c>
    </row>
    <row r="315" spans="8:8" x14ac:dyDescent="0.2">
      <c r="H315" s="150">
        <f t="shared" si="9"/>
        <v>0</v>
      </c>
    </row>
    <row r="316" spans="8:8" x14ac:dyDescent="0.2">
      <c r="H316" s="150">
        <f t="shared" si="9"/>
        <v>0</v>
      </c>
    </row>
    <row r="317" spans="8:8" x14ac:dyDescent="0.2">
      <c r="H317" s="150">
        <f t="shared" si="9"/>
        <v>0</v>
      </c>
    </row>
    <row r="318" spans="8:8" x14ac:dyDescent="0.2">
      <c r="H318" s="150">
        <f t="shared" si="9"/>
        <v>0</v>
      </c>
    </row>
    <row r="319" spans="8:8" x14ac:dyDescent="0.2">
      <c r="H319" s="150">
        <f t="shared" si="9"/>
        <v>0</v>
      </c>
    </row>
    <row r="320" spans="8:8" x14ac:dyDescent="0.2">
      <c r="H320" s="150">
        <f t="shared" si="9"/>
        <v>0</v>
      </c>
    </row>
    <row r="321" spans="8:8" x14ac:dyDescent="0.2">
      <c r="H321" s="150">
        <f t="shared" si="9"/>
        <v>0</v>
      </c>
    </row>
    <row r="322" spans="8:8" x14ac:dyDescent="0.2">
      <c r="H322" s="150">
        <f t="shared" si="9"/>
        <v>0</v>
      </c>
    </row>
    <row r="323" spans="8:8" x14ac:dyDescent="0.2">
      <c r="H323" s="150">
        <f t="shared" si="9"/>
        <v>0</v>
      </c>
    </row>
    <row r="324" spans="8:8" x14ac:dyDescent="0.2">
      <c r="H324" s="150">
        <f t="shared" si="9"/>
        <v>0</v>
      </c>
    </row>
    <row r="325" spans="8:8" x14ac:dyDescent="0.2">
      <c r="H325" s="150">
        <f t="shared" si="9"/>
        <v>0</v>
      </c>
    </row>
    <row r="326" spans="8:8" x14ac:dyDescent="0.2">
      <c r="H326" s="150">
        <f t="shared" si="9"/>
        <v>0</v>
      </c>
    </row>
    <row r="327" spans="8:8" x14ac:dyDescent="0.2">
      <c r="H327" s="150">
        <f t="shared" si="9"/>
        <v>0</v>
      </c>
    </row>
    <row r="328" spans="8:8" x14ac:dyDescent="0.2">
      <c r="H328" s="150">
        <f t="shared" si="9"/>
        <v>0</v>
      </c>
    </row>
    <row r="329" spans="8:8" x14ac:dyDescent="0.2">
      <c r="H329" s="150">
        <f t="shared" si="9"/>
        <v>0</v>
      </c>
    </row>
    <row r="330" spans="8:8" x14ac:dyDescent="0.2">
      <c r="H330" s="150">
        <f t="shared" si="9"/>
        <v>0</v>
      </c>
    </row>
    <row r="331" spans="8:8" x14ac:dyDescent="0.2">
      <c r="H331" s="150">
        <f t="shared" ref="H331:H366" si="10">SUM(F331:G331)</f>
        <v>0</v>
      </c>
    </row>
    <row r="332" spans="8:8" x14ac:dyDescent="0.2">
      <c r="H332" s="150">
        <f t="shared" si="10"/>
        <v>0</v>
      </c>
    </row>
    <row r="333" spans="8:8" x14ac:dyDescent="0.2">
      <c r="H333" s="150">
        <f t="shared" si="10"/>
        <v>0</v>
      </c>
    </row>
    <row r="334" spans="8:8" x14ac:dyDescent="0.2">
      <c r="H334" s="150">
        <f t="shared" si="10"/>
        <v>0</v>
      </c>
    </row>
    <row r="335" spans="8:8" x14ac:dyDescent="0.2">
      <c r="H335" s="150">
        <f t="shared" si="10"/>
        <v>0</v>
      </c>
    </row>
    <row r="336" spans="8:8" x14ac:dyDescent="0.2">
      <c r="H336" s="150">
        <f t="shared" si="10"/>
        <v>0</v>
      </c>
    </row>
    <row r="337" spans="8:8" x14ac:dyDescent="0.2">
      <c r="H337" s="150">
        <f t="shared" si="10"/>
        <v>0</v>
      </c>
    </row>
    <row r="338" spans="8:8" x14ac:dyDescent="0.2">
      <c r="H338" s="150">
        <f t="shared" si="10"/>
        <v>0</v>
      </c>
    </row>
    <row r="339" spans="8:8" x14ac:dyDescent="0.2">
      <c r="H339" s="150">
        <f t="shared" si="10"/>
        <v>0</v>
      </c>
    </row>
    <row r="340" spans="8:8" x14ac:dyDescent="0.2">
      <c r="H340" s="150">
        <f t="shared" si="10"/>
        <v>0</v>
      </c>
    </row>
    <row r="341" spans="8:8" x14ac:dyDescent="0.2">
      <c r="H341" s="150">
        <f t="shared" si="10"/>
        <v>0</v>
      </c>
    </row>
    <row r="342" spans="8:8" x14ac:dyDescent="0.2">
      <c r="H342" s="150">
        <f t="shared" si="10"/>
        <v>0</v>
      </c>
    </row>
    <row r="343" spans="8:8" x14ac:dyDescent="0.2">
      <c r="H343" s="150">
        <f t="shared" si="10"/>
        <v>0</v>
      </c>
    </row>
    <row r="344" spans="8:8" x14ac:dyDescent="0.2">
      <c r="H344" s="150">
        <f t="shared" si="10"/>
        <v>0</v>
      </c>
    </row>
    <row r="345" spans="8:8" x14ac:dyDescent="0.2">
      <c r="H345" s="150">
        <f t="shared" si="10"/>
        <v>0</v>
      </c>
    </row>
    <row r="346" spans="8:8" x14ac:dyDescent="0.2">
      <c r="H346" s="150">
        <f t="shared" si="10"/>
        <v>0</v>
      </c>
    </row>
    <row r="347" spans="8:8" x14ac:dyDescent="0.2">
      <c r="H347" s="150">
        <f t="shared" si="10"/>
        <v>0</v>
      </c>
    </row>
    <row r="348" spans="8:8" x14ac:dyDescent="0.2">
      <c r="H348" s="150">
        <f t="shared" si="10"/>
        <v>0</v>
      </c>
    </row>
    <row r="349" spans="8:8" x14ac:dyDescent="0.2">
      <c r="H349" s="150">
        <f t="shared" si="10"/>
        <v>0</v>
      </c>
    </row>
    <row r="350" spans="8:8" x14ac:dyDescent="0.2">
      <c r="H350" s="150">
        <f t="shared" si="10"/>
        <v>0</v>
      </c>
    </row>
    <row r="351" spans="8:8" x14ac:dyDescent="0.2">
      <c r="H351" s="150">
        <f t="shared" si="10"/>
        <v>0</v>
      </c>
    </row>
    <row r="352" spans="8:8" x14ac:dyDescent="0.2">
      <c r="H352" s="150">
        <f t="shared" si="10"/>
        <v>0</v>
      </c>
    </row>
    <row r="353" spans="8:8" x14ac:dyDescent="0.2">
      <c r="H353" s="150">
        <f t="shared" si="10"/>
        <v>0</v>
      </c>
    </row>
    <row r="354" spans="8:8" x14ac:dyDescent="0.2">
      <c r="H354" s="150">
        <f t="shared" si="10"/>
        <v>0</v>
      </c>
    </row>
    <row r="355" spans="8:8" x14ac:dyDescent="0.2">
      <c r="H355" s="150">
        <f t="shared" si="10"/>
        <v>0</v>
      </c>
    </row>
    <row r="356" spans="8:8" x14ac:dyDescent="0.2">
      <c r="H356" s="150">
        <f t="shared" si="10"/>
        <v>0</v>
      </c>
    </row>
    <row r="357" spans="8:8" x14ac:dyDescent="0.2">
      <c r="H357" s="150">
        <f t="shared" si="10"/>
        <v>0</v>
      </c>
    </row>
    <row r="358" spans="8:8" x14ac:dyDescent="0.2">
      <c r="H358" s="150">
        <f t="shared" si="10"/>
        <v>0</v>
      </c>
    </row>
    <row r="359" spans="8:8" x14ac:dyDescent="0.2">
      <c r="H359" s="150">
        <f t="shared" si="10"/>
        <v>0</v>
      </c>
    </row>
    <row r="360" spans="8:8" x14ac:dyDescent="0.2">
      <c r="H360" s="150">
        <f t="shared" si="10"/>
        <v>0</v>
      </c>
    </row>
    <row r="361" spans="8:8" x14ac:dyDescent="0.2">
      <c r="H361" s="150">
        <f t="shared" si="10"/>
        <v>0</v>
      </c>
    </row>
    <row r="362" spans="8:8" x14ac:dyDescent="0.2">
      <c r="H362" s="150">
        <f t="shared" si="10"/>
        <v>0</v>
      </c>
    </row>
    <row r="363" spans="8:8" x14ac:dyDescent="0.2">
      <c r="H363" s="150">
        <f t="shared" si="10"/>
        <v>0</v>
      </c>
    </row>
    <row r="364" spans="8:8" x14ac:dyDescent="0.2">
      <c r="H364" s="150">
        <f t="shared" si="10"/>
        <v>0</v>
      </c>
    </row>
    <row r="365" spans="8:8" x14ac:dyDescent="0.2">
      <c r="H365" s="150">
        <f t="shared" si="10"/>
        <v>0</v>
      </c>
    </row>
    <row r="366" spans="8:8" x14ac:dyDescent="0.2">
      <c r="H366" s="150">
        <f t="shared" si="10"/>
        <v>0</v>
      </c>
    </row>
  </sheetData>
  <sheetProtection selectLockedCells="1" selectUnlockedCells="1"/>
  <mergeCells count="5">
    <mergeCell ref="G1:H1"/>
    <mergeCell ref="A4:H4"/>
    <mergeCell ref="A5:H5"/>
    <mergeCell ref="F7:I7"/>
    <mergeCell ref="B7:E7"/>
  </mergeCells>
  <printOptions horizontalCentered="1"/>
  <pageMargins left="0" right="0" top="0.39374999999999999" bottom="0.39305555555555555" header="0.51180555555555551" footer="0.19652777777777777"/>
  <pageSetup paperSize="9" scale="82" firstPageNumber="0" orientation="portrait" r:id="rId1"/>
  <headerFooter alignWithMargins="0">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K149"/>
  <sheetViews>
    <sheetView showZeros="0" workbookViewId="0">
      <pane xSplit="1" ySplit="6" topLeftCell="B7" activePane="bottomRight" state="frozen"/>
      <selection pane="topRight" activeCell="B1" sqref="B1"/>
      <selection pane="bottomLeft" activeCell="A7" sqref="A7"/>
      <selection pane="bottomRight" activeCell="BF24" sqref="BF24"/>
    </sheetView>
  </sheetViews>
  <sheetFormatPr baseColWidth="10" defaultColWidth="8.1640625" defaultRowHeight="10.5" customHeight="1" x14ac:dyDescent="0.2"/>
  <cols>
    <col min="1" max="1" width="18.5" style="720" bestFit="1" customWidth="1"/>
    <col min="2" max="2" width="2.1640625" style="720" bestFit="1" customWidth="1"/>
    <col min="3" max="3" width="3.1640625" style="166" bestFit="1" customWidth="1"/>
    <col min="4" max="5" width="2.1640625" style="166" bestFit="1" customWidth="1"/>
    <col min="6" max="46" width="3.1640625" style="166" bestFit="1" customWidth="1"/>
    <col min="47" max="47" width="4.1640625" style="166" bestFit="1" customWidth="1"/>
    <col min="48" max="51" width="3.1640625" style="166" bestFit="1" customWidth="1"/>
    <col min="52" max="52" width="5.83203125" style="166" bestFit="1" customWidth="1"/>
    <col min="53" max="53" width="6.5" style="166" customWidth="1"/>
    <col min="54" max="55" width="8.1640625" style="166"/>
    <col min="56" max="105" width="4.1640625" style="166" customWidth="1"/>
    <col min="106" max="16384" width="8.1640625" style="166"/>
  </cols>
  <sheetData>
    <row r="1" spans="1:113" s="167" customFormat="1" ht="16.5" customHeight="1" x14ac:dyDescent="0.3">
      <c r="A1" s="10" t="s">
        <v>0</v>
      </c>
      <c r="AR1" s="1060">
        <v>0</v>
      </c>
      <c r="AS1" s="1060"/>
      <c r="AT1" s="1060"/>
      <c r="AU1" s="1060"/>
      <c r="AV1" s="1060"/>
      <c r="AW1" s="1060"/>
      <c r="AX1" s="1060"/>
      <c r="AY1" s="1060"/>
    </row>
    <row r="2" spans="1:113" s="167" customFormat="1" ht="15.75" customHeight="1" x14ac:dyDescent="0.25">
      <c r="A2" s="1154" t="s">
        <v>389</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68"/>
    </row>
    <row r="3" spans="1:113" s="167" customFormat="1" ht="10.5" customHeight="1" x14ac:dyDescent="0.25">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155" t="s">
        <v>134</v>
      </c>
      <c r="AS3" s="1155"/>
      <c r="AT3" s="1155"/>
      <c r="AU3" s="1155"/>
      <c r="AV3" s="1155"/>
      <c r="AW3" s="1155"/>
      <c r="AX3" s="1155"/>
      <c r="AY3" s="1155"/>
    </row>
    <row r="4" spans="1:113" s="167" customFormat="1" ht="15.75" customHeight="1" x14ac:dyDescent="0.25">
      <c r="A4" s="1156" t="s">
        <v>577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169"/>
    </row>
    <row r="5" spans="1:113" s="171" customFormat="1" ht="10.5" customHeight="1" x14ac:dyDescent="0.2">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row>
    <row r="6" spans="1:113" ht="10.5" customHeight="1" x14ac:dyDescent="0.2">
      <c r="A6" s="172" t="s">
        <v>132</v>
      </c>
      <c r="B6" s="173">
        <v>2</v>
      </c>
      <c r="C6" s="173">
        <v>6</v>
      </c>
      <c r="D6" s="173">
        <v>7</v>
      </c>
      <c r="E6" s="173">
        <v>9</v>
      </c>
      <c r="F6" s="173">
        <v>10</v>
      </c>
      <c r="G6" s="173">
        <v>11</v>
      </c>
      <c r="H6" s="173">
        <v>12</v>
      </c>
      <c r="I6" s="173">
        <v>13</v>
      </c>
      <c r="J6" s="173">
        <v>14</v>
      </c>
      <c r="K6" s="173">
        <v>15</v>
      </c>
      <c r="L6" s="173">
        <v>17</v>
      </c>
      <c r="M6" s="173">
        <v>18</v>
      </c>
      <c r="N6" s="173">
        <v>19</v>
      </c>
      <c r="O6" s="173">
        <v>20</v>
      </c>
      <c r="P6" s="173">
        <v>21</v>
      </c>
      <c r="Q6" s="173">
        <v>22</v>
      </c>
      <c r="R6" s="173">
        <v>23</v>
      </c>
      <c r="S6" s="174">
        <v>24</v>
      </c>
      <c r="T6" s="173">
        <v>70</v>
      </c>
      <c r="U6" s="173">
        <v>71</v>
      </c>
      <c r="V6" s="173">
        <v>72</v>
      </c>
      <c r="W6" s="173">
        <v>73</v>
      </c>
      <c r="X6" s="173">
        <v>74</v>
      </c>
      <c r="Y6" s="173">
        <v>76</v>
      </c>
      <c r="Z6" s="173">
        <v>25</v>
      </c>
      <c r="AA6" s="173">
        <v>26</v>
      </c>
      <c r="AB6" s="173">
        <v>27</v>
      </c>
      <c r="AC6" s="173">
        <v>28</v>
      </c>
      <c r="AD6" s="173">
        <v>29</v>
      </c>
      <c r="AE6" s="173">
        <v>30</v>
      </c>
      <c r="AF6" s="173">
        <v>31</v>
      </c>
      <c r="AG6" s="173">
        <v>32</v>
      </c>
      <c r="AH6" s="173">
        <v>33</v>
      </c>
      <c r="AI6" s="173">
        <v>34</v>
      </c>
      <c r="AJ6" s="173">
        <v>35</v>
      </c>
      <c r="AK6" s="173">
        <v>36</v>
      </c>
      <c r="AL6" s="173">
        <v>37</v>
      </c>
      <c r="AM6" s="173">
        <v>60</v>
      </c>
      <c r="AN6" s="173">
        <v>61</v>
      </c>
      <c r="AO6" s="173">
        <v>62</v>
      </c>
      <c r="AP6" s="173">
        <v>63</v>
      </c>
      <c r="AQ6" s="173">
        <v>64</v>
      </c>
      <c r="AR6" s="173">
        <v>65</v>
      </c>
      <c r="AS6" s="173">
        <v>66</v>
      </c>
      <c r="AT6" s="173">
        <v>67</v>
      </c>
      <c r="AU6" s="173">
        <v>68</v>
      </c>
      <c r="AV6" s="173">
        <v>69</v>
      </c>
      <c r="AW6" s="173">
        <v>85</v>
      </c>
      <c r="AX6" s="173">
        <v>86</v>
      </c>
      <c r="AY6" s="173">
        <v>87</v>
      </c>
      <c r="AZ6" s="792" t="s">
        <v>9</v>
      </c>
    </row>
    <row r="7" spans="1:113" ht="10.5" customHeight="1" x14ac:dyDescent="0.2">
      <c r="A7" s="793">
        <v>1</v>
      </c>
      <c r="B7" s="796">
        <v>2</v>
      </c>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4"/>
      <c r="AY7" s="794"/>
      <c r="AZ7" s="795">
        <f>SUM(B7:AY7)</f>
        <v>2</v>
      </c>
    </row>
    <row r="8" spans="1:113" ht="10.5" customHeight="1" x14ac:dyDescent="0.2">
      <c r="A8" s="793">
        <v>2</v>
      </c>
      <c r="B8" s="796"/>
      <c r="C8" s="794"/>
      <c r="D8" s="794"/>
      <c r="E8" s="794"/>
      <c r="F8" s="794"/>
      <c r="G8" s="794"/>
      <c r="H8" s="794"/>
      <c r="I8" s="794"/>
      <c r="J8" s="794"/>
      <c r="K8" s="794"/>
      <c r="L8" s="794"/>
      <c r="M8" s="794"/>
      <c r="N8" s="794"/>
      <c r="O8" s="794"/>
      <c r="P8" s="794"/>
      <c r="Q8" s="794"/>
      <c r="R8" s="794"/>
      <c r="S8" s="794">
        <v>1</v>
      </c>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4"/>
      <c r="AY8" s="794"/>
      <c r="AZ8" s="795">
        <f t="shared" ref="AZ8:AZ59" si="0">SUM(B8:AY8)</f>
        <v>1</v>
      </c>
    </row>
    <row r="9" spans="1:113" ht="10.5" customHeight="1" x14ac:dyDescent="0.2">
      <c r="A9" s="793">
        <v>3</v>
      </c>
      <c r="B9" s="796"/>
      <c r="C9" s="794"/>
      <c r="D9" s="794"/>
      <c r="E9" s="794"/>
      <c r="F9" s="794"/>
      <c r="G9" s="794"/>
      <c r="H9" s="794"/>
      <c r="I9" s="794"/>
      <c r="J9" s="794"/>
      <c r="K9" s="794"/>
      <c r="L9" s="794"/>
      <c r="M9" s="794"/>
      <c r="N9" s="794"/>
      <c r="O9" s="794"/>
      <c r="P9" s="794">
        <v>1</v>
      </c>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4"/>
      <c r="AY9" s="794"/>
      <c r="AZ9" s="795">
        <f t="shared" si="0"/>
        <v>1</v>
      </c>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row>
    <row r="10" spans="1:113" ht="10.5" customHeight="1" x14ac:dyDescent="0.2">
      <c r="A10" s="793">
        <v>4</v>
      </c>
      <c r="B10" s="796"/>
      <c r="C10" s="797"/>
      <c r="D10" s="794"/>
      <c r="E10" s="794"/>
      <c r="F10" s="794"/>
      <c r="G10" s="794"/>
      <c r="H10" s="794"/>
      <c r="I10" s="794"/>
      <c r="J10" s="794"/>
      <c r="K10" s="794"/>
      <c r="L10" s="794">
        <v>4</v>
      </c>
      <c r="M10" s="794"/>
      <c r="N10" s="794">
        <v>36</v>
      </c>
      <c r="O10" s="794">
        <v>1</v>
      </c>
      <c r="P10" s="794"/>
      <c r="Q10" s="794">
        <v>6</v>
      </c>
      <c r="R10" s="794">
        <v>1</v>
      </c>
      <c r="S10" s="794"/>
      <c r="T10" s="794"/>
      <c r="U10" s="794">
        <v>2</v>
      </c>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5">
        <f t="shared" si="0"/>
        <v>50</v>
      </c>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row>
    <row r="11" spans="1:113" ht="10.5" customHeight="1" x14ac:dyDescent="0.2">
      <c r="A11" s="798">
        <v>5</v>
      </c>
      <c r="B11" s="800"/>
      <c r="C11" s="796">
        <v>15</v>
      </c>
      <c r="D11" s="800">
        <v>1</v>
      </c>
      <c r="E11" s="800"/>
      <c r="F11" s="800"/>
      <c r="G11" s="800"/>
      <c r="H11" s="800"/>
      <c r="I11" s="800"/>
      <c r="J11" s="800"/>
      <c r="K11" s="800"/>
      <c r="L11" s="800">
        <v>1</v>
      </c>
      <c r="M11" s="800"/>
      <c r="N11" s="800">
        <v>2</v>
      </c>
      <c r="O11" s="800"/>
      <c r="P11" s="800"/>
      <c r="Q11" s="800"/>
      <c r="R11" s="800"/>
      <c r="S11" s="800"/>
      <c r="T11" s="800"/>
      <c r="U11" s="800"/>
      <c r="V11" s="800"/>
      <c r="W11" s="800"/>
      <c r="X11" s="800"/>
      <c r="Y11" s="800"/>
      <c r="Z11" s="800"/>
      <c r="AA11" s="800">
        <v>6</v>
      </c>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0"/>
      <c r="AY11" s="800"/>
      <c r="AZ11" s="795">
        <f t="shared" si="0"/>
        <v>25</v>
      </c>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row>
    <row r="12" spans="1:113" ht="10.5" customHeight="1" x14ac:dyDescent="0.2">
      <c r="A12" s="819">
        <v>6</v>
      </c>
      <c r="B12" s="800"/>
      <c r="C12" s="796"/>
      <c r="D12" s="800"/>
      <c r="E12" s="800"/>
      <c r="F12" s="800"/>
      <c r="G12" s="800"/>
      <c r="H12" s="800"/>
      <c r="I12" s="800"/>
      <c r="J12" s="800"/>
      <c r="K12" s="800"/>
      <c r="L12" s="800"/>
      <c r="M12" s="800"/>
      <c r="N12" s="800">
        <v>1</v>
      </c>
      <c r="O12" s="800"/>
      <c r="P12" s="800"/>
      <c r="Q12" s="800"/>
      <c r="R12" s="800"/>
      <c r="S12" s="800"/>
      <c r="T12" s="800"/>
      <c r="U12" s="800"/>
      <c r="V12" s="800"/>
      <c r="W12" s="800"/>
      <c r="X12" s="800"/>
      <c r="Y12" s="800"/>
      <c r="Z12" s="800"/>
      <c r="AA12" s="800"/>
      <c r="AB12" s="800"/>
      <c r="AC12" s="800"/>
      <c r="AD12" s="800"/>
      <c r="AE12" s="800"/>
      <c r="AF12" s="800"/>
      <c r="AG12" s="800"/>
      <c r="AH12" s="800"/>
      <c r="AI12" s="800"/>
      <c r="AJ12" s="800"/>
      <c r="AK12" s="800"/>
      <c r="AL12" s="800"/>
      <c r="AM12" s="800"/>
      <c r="AN12" s="800"/>
      <c r="AO12" s="800"/>
      <c r="AP12" s="800"/>
      <c r="AQ12" s="800"/>
      <c r="AR12" s="800"/>
      <c r="AS12" s="800"/>
      <c r="AT12" s="800"/>
      <c r="AU12" s="800"/>
      <c r="AV12" s="800"/>
      <c r="AW12" s="800"/>
      <c r="AX12" s="800"/>
      <c r="AY12" s="800"/>
      <c r="AZ12" s="795">
        <f t="shared" si="0"/>
        <v>1</v>
      </c>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row>
    <row r="13" spans="1:113" ht="10.5" customHeight="1" x14ac:dyDescent="0.2">
      <c r="A13" s="801" t="s">
        <v>38</v>
      </c>
      <c r="B13" s="802">
        <f>SUM(B7:B12)</f>
        <v>2</v>
      </c>
      <c r="C13" s="802">
        <f t="shared" ref="C13:AY13" si="1">SUM(C7:C12)</f>
        <v>15</v>
      </c>
      <c r="D13" s="802">
        <f t="shared" si="1"/>
        <v>1</v>
      </c>
      <c r="E13" s="802">
        <f t="shared" si="1"/>
        <v>0</v>
      </c>
      <c r="F13" s="802">
        <f t="shared" si="1"/>
        <v>0</v>
      </c>
      <c r="G13" s="802">
        <f t="shared" si="1"/>
        <v>0</v>
      </c>
      <c r="H13" s="802">
        <f t="shared" si="1"/>
        <v>0</v>
      </c>
      <c r="I13" s="802">
        <f t="shared" si="1"/>
        <v>0</v>
      </c>
      <c r="J13" s="802">
        <f t="shared" si="1"/>
        <v>0</v>
      </c>
      <c r="K13" s="802">
        <f t="shared" si="1"/>
        <v>0</v>
      </c>
      <c r="L13" s="802">
        <f t="shared" si="1"/>
        <v>5</v>
      </c>
      <c r="M13" s="802">
        <f t="shared" si="1"/>
        <v>0</v>
      </c>
      <c r="N13" s="802">
        <f t="shared" si="1"/>
        <v>39</v>
      </c>
      <c r="O13" s="802">
        <f t="shared" si="1"/>
        <v>1</v>
      </c>
      <c r="P13" s="802">
        <f t="shared" si="1"/>
        <v>1</v>
      </c>
      <c r="Q13" s="802">
        <f t="shared" si="1"/>
        <v>6</v>
      </c>
      <c r="R13" s="802">
        <f t="shared" si="1"/>
        <v>1</v>
      </c>
      <c r="S13" s="802">
        <f t="shared" si="1"/>
        <v>1</v>
      </c>
      <c r="T13" s="802">
        <f t="shared" si="1"/>
        <v>0</v>
      </c>
      <c r="U13" s="802">
        <f t="shared" si="1"/>
        <v>2</v>
      </c>
      <c r="V13" s="802">
        <f t="shared" si="1"/>
        <v>0</v>
      </c>
      <c r="W13" s="802">
        <f t="shared" si="1"/>
        <v>0</v>
      </c>
      <c r="X13" s="802">
        <f t="shared" si="1"/>
        <v>0</v>
      </c>
      <c r="Y13" s="802">
        <f t="shared" si="1"/>
        <v>0</v>
      </c>
      <c r="Z13" s="802">
        <f t="shared" si="1"/>
        <v>0</v>
      </c>
      <c r="AA13" s="802">
        <f t="shared" si="1"/>
        <v>6</v>
      </c>
      <c r="AB13" s="802">
        <f t="shared" si="1"/>
        <v>0</v>
      </c>
      <c r="AC13" s="802">
        <f t="shared" si="1"/>
        <v>0</v>
      </c>
      <c r="AD13" s="802">
        <f t="shared" si="1"/>
        <v>0</v>
      </c>
      <c r="AE13" s="802">
        <f t="shared" si="1"/>
        <v>0</v>
      </c>
      <c r="AF13" s="802">
        <f t="shared" si="1"/>
        <v>0</v>
      </c>
      <c r="AG13" s="802">
        <f t="shared" si="1"/>
        <v>0</v>
      </c>
      <c r="AH13" s="802">
        <f t="shared" si="1"/>
        <v>0</v>
      </c>
      <c r="AI13" s="802">
        <f t="shared" si="1"/>
        <v>0</v>
      </c>
      <c r="AJ13" s="802">
        <f t="shared" si="1"/>
        <v>0</v>
      </c>
      <c r="AK13" s="802">
        <f t="shared" si="1"/>
        <v>0</v>
      </c>
      <c r="AL13" s="802">
        <f t="shared" si="1"/>
        <v>0</v>
      </c>
      <c r="AM13" s="802">
        <f t="shared" si="1"/>
        <v>0</v>
      </c>
      <c r="AN13" s="802">
        <f t="shared" si="1"/>
        <v>0</v>
      </c>
      <c r="AO13" s="802">
        <f t="shared" si="1"/>
        <v>0</v>
      </c>
      <c r="AP13" s="802">
        <f t="shared" si="1"/>
        <v>0</v>
      </c>
      <c r="AQ13" s="802">
        <f t="shared" si="1"/>
        <v>0</v>
      </c>
      <c r="AR13" s="802">
        <f t="shared" si="1"/>
        <v>0</v>
      </c>
      <c r="AS13" s="802">
        <f t="shared" si="1"/>
        <v>0</v>
      </c>
      <c r="AT13" s="802">
        <f t="shared" si="1"/>
        <v>0</v>
      </c>
      <c r="AU13" s="802">
        <f t="shared" si="1"/>
        <v>0</v>
      </c>
      <c r="AV13" s="802">
        <f t="shared" si="1"/>
        <v>0</v>
      </c>
      <c r="AW13" s="802">
        <f t="shared" si="1"/>
        <v>0</v>
      </c>
      <c r="AX13" s="802">
        <f t="shared" si="1"/>
        <v>0</v>
      </c>
      <c r="AY13" s="802">
        <f t="shared" si="1"/>
        <v>0</v>
      </c>
      <c r="AZ13" s="795">
        <f t="shared" si="0"/>
        <v>80</v>
      </c>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row>
    <row r="14" spans="1:113" s="175" customFormat="1" ht="10.5" customHeight="1" x14ac:dyDescent="0.2">
      <c r="A14" s="723">
        <v>7</v>
      </c>
      <c r="B14" s="724"/>
      <c r="C14" s="803"/>
      <c r="D14" s="803"/>
      <c r="E14" s="803">
        <v>6</v>
      </c>
      <c r="F14" s="803"/>
      <c r="G14" s="803">
        <v>13</v>
      </c>
      <c r="H14" s="803"/>
      <c r="I14" s="803">
        <v>2</v>
      </c>
      <c r="J14" s="803">
        <v>15</v>
      </c>
      <c r="K14" s="803">
        <v>15</v>
      </c>
      <c r="L14" s="724"/>
      <c r="M14" s="724"/>
      <c r="N14" s="724"/>
      <c r="O14" s="724">
        <v>1</v>
      </c>
      <c r="P14" s="724"/>
      <c r="Q14" s="724"/>
      <c r="R14" s="724"/>
      <c r="S14" s="724"/>
      <c r="T14" s="724">
        <v>8</v>
      </c>
      <c r="U14" s="724">
        <v>1</v>
      </c>
      <c r="V14" s="724"/>
      <c r="W14" s="724">
        <v>5</v>
      </c>
      <c r="X14" s="724"/>
      <c r="Y14" s="724"/>
      <c r="Z14" s="724"/>
      <c r="AA14" s="724"/>
      <c r="AB14" s="724">
        <v>2</v>
      </c>
      <c r="AC14" s="724"/>
      <c r="AD14" s="804"/>
      <c r="AE14" s="804"/>
      <c r="AF14" s="804"/>
      <c r="AG14" s="804"/>
      <c r="AH14" s="804"/>
      <c r="AI14" s="804"/>
      <c r="AJ14" s="804"/>
      <c r="AK14" s="804"/>
      <c r="AL14" s="804"/>
      <c r="AM14" s="804"/>
      <c r="AN14" s="804"/>
      <c r="AO14" s="804"/>
      <c r="AP14" s="804"/>
      <c r="AQ14" s="804"/>
      <c r="AR14" s="804"/>
      <c r="AS14" s="804"/>
      <c r="AT14" s="804"/>
      <c r="AU14" s="804"/>
      <c r="AV14" s="804"/>
      <c r="AW14" s="804"/>
      <c r="AX14" s="804"/>
      <c r="AY14" s="804"/>
      <c r="AZ14" s="795">
        <f t="shared" si="0"/>
        <v>68</v>
      </c>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1"/>
      <c r="DH14" s="171"/>
      <c r="DI14" s="171"/>
    </row>
    <row r="15" spans="1:113" s="171" customFormat="1" ht="10.5" customHeight="1" x14ac:dyDescent="0.2">
      <c r="A15" s="793">
        <v>8</v>
      </c>
      <c r="B15" s="797"/>
      <c r="C15" s="796"/>
      <c r="D15" s="796"/>
      <c r="E15" s="796"/>
      <c r="F15" s="796">
        <v>2</v>
      </c>
      <c r="G15" s="796"/>
      <c r="H15" s="796"/>
      <c r="I15" s="796"/>
      <c r="J15" s="796"/>
      <c r="K15" s="803"/>
      <c r="L15" s="797">
        <v>3</v>
      </c>
      <c r="M15" s="797"/>
      <c r="N15" s="797"/>
      <c r="O15" s="797"/>
      <c r="P15" s="797">
        <v>4</v>
      </c>
      <c r="Q15" s="797"/>
      <c r="R15" s="797"/>
      <c r="S15" s="797"/>
      <c r="T15" s="797"/>
      <c r="U15" s="797"/>
      <c r="V15" s="797"/>
      <c r="W15" s="797"/>
      <c r="X15" s="797"/>
      <c r="Y15" s="797"/>
      <c r="Z15" s="797"/>
      <c r="AA15" s="797"/>
      <c r="AB15" s="797"/>
      <c r="AC15" s="797"/>
      <c r="AD15" s="794"/>
      <c r="AE15" s="794"/>
      <c r="AF15" s="794"/>
      <c r="AG15" s="794"/>
      <c r="AH15" s="794"/>
      <c r="AI15" s="794"/>
      <c r="AJ15" s="794"/>
      <c r="AK15" s="794"/>
      <c r="AL15" s="794"/>
      <c r="AM15" s="794"/>
      <c r="AN15" s="794"/>
      <c r="AO15" s="794"/>
      <c r="AP15" s="794"/>
      <c r="AQ15" s="794"/>
      <c r="AR15" s="794"/>
      <c r="AS15" s="794"/>
      <c r="AT15" s="794"/>
      <c r="AU15" s="794"/>
      <c r="AV15" s="794"/>
      <c r="AW15" s="794"/>
      <c r="AX15" s="794"/>
      <c r="AY15" s="794"/>
      <c r="AZ15" s="795">
        <f t="shared" si="0"/>
        <v>9</v>
      </c>
    </row>
    <row r="16" spans="1:113" s="171" customFormat="1" ht="10.5" customHeight="1" x14ac:dyDescent="0.2">
      <c r="A16" s="793">
        <v>9</v>
      </c>
      <c r="B16" s="797"/>
      <c r="C16" s="796"/>
      <c r="D16" s="796"/>
      <c r="E16" s="796"/>
      <c r="F16" s="796">
        <v>14</v>
      </c>
      <c r="G16" s="796"/>
      <c r="H16" s="796"/>
      <c r="I16" s="796"/>
      <c r="J16" s="796"/>
      <c r="K16" s="803"/>
      <c r="L16" s="797">
        <v>1</v>
      </c>
      <c r="M16" s="797">
        <v>9</v>
      </c>
      <c r="N16" s="797"/>
      <c r="O16" s="797"/>
      <c r="P16" s="797"/>
      <c r="Q16" s="797"/>
      <c r="R16" s="797"/>
      <c r="S16" s="797"/>
      <c r="T16" s="797">
        <v>2</v>
      </c>
      <c r="U16" s="797"/>
      <c r="V16" s="797"/>
      <c r="W16" s="797">
        <v>1</v>
      </c>
      <c r="X16" s="797"/>
      <c r="Y16" s="797"/>
      <c r="Z16" s="797"/>
      <c r="AA16" s="797"/>
      <c r="AB16" s="797"/>
      <c r="AC16" s="797"/>
      <c r="AD16" s="794"/>
      <c r="AE16" s="794"/>
      <c r="AF16" s="794"/>
      <c r="AG16" s="794"/>
      <c r="AH16" s="794"/>
      <c r="AI16" s="794"/>
      <c r="AJ16" s="794"/>
      <c r="AK16" s="794"/>
      <c r="AL16" s="794"/>
      <c r="AM16" s="794"/>
      <c r="AN16" s="794"/>
      <c r="AO16" s="794"/>
      <c r="AP16" s="794"/>
      <c r="AQ16" s="794"/>
      <c r="AR16" s="794"/>
      <c r="AS16" s="794"/>
      <c r="AT16" s="794"/>
      <c r="AU16" s="794"/>
      <c r="AV16" s="794"/>
      <c r="AW16" s="794"/>
      <c r="AX16" s="794"/>
      <c r="AY16" s="794"/>
      <c r="AZ16" s="795">
        <f t="shared" si="0"/>
        <v>27</v>
      </c>
    </row>
    <row r="17" spans="1:113" s="171" customFormat="1" ht="10.5" customHeight="1" x14ac:dyDescent="0.2">
      <c r="A17" s="793">
        <v>10</v>
      </c>
      <c r="B17" s="797"/>
      <c r="C17" s="796"/>
      <c r="D17" s="796"/>
      <c r="E17" s="796"/>
      <c r="F17" s="796"/>
      <c r="G17" s="796">
        <v>1</v>
      </c>
      <c r="H17" s="796">
        <v>1</v>
      </c>
      <c r="I17" s="796">
        <v>3</v>
      </c>
      <c r="J17" s="796">
        <v>2</v>
      </c>
      <c r="K17" s="803">
        <v>2</v>
      </c>
      <c r="L17" s="797"/>
      <c r="M17" s="797">
        <v>3</v>
      </c>
      <c r="N17" s="797"/>
      <c r="O17" s="797"/>
      <c r="P17" s="797"/>
      <c r="Q17" s="797"/>
      <c r="R17" s="797"/>
      <c r="S17" s="797"/>
      <c r="T17" s="797"/>
      <c r="U17" s="797"/>
      <c r="V17" s="797"/>
      <c r="W17" s="797"/>
      <c r="X17" s="797"/>
      <c r="Y17" s="797"/>
      <c r="Z17" s="797"/>
      <c r="AA17" s="797"/>
      <c r="AB17" s="797"/>
      <c r="AC17" s="797"/>
      <c r="AD17" s="794"/>
      <c r="AE17" s="794"/>
      <c r="AF17" s="794"/>
      <c r="AG17" s="794"/>
      <c r="AH17" s="794"/>
      <c r="AI17" s="794"/>
      <c r="AJ17" s="794"/>
      <c r="AK17" s="794"/>
      <c r="AL17" s="794"/>
      <c r="AM17" s="794"/>
      <c r="AN17" s="794"/>
      <c r="AO17" s="794"/>
      <c r="AP17" s="794"/>
      <c r="AQ17" s="794"/>
      <c r="AR17" s="794"/>
      <c r="AS17" s="794"/>
      <c r="AT17" s="794"/>
      <c r="AU17" s="794"/>
      <c r="AV17" s="794"/>
      <c r="AW17" s="794"/>
      <c r="AX17" s="794"/>
      <c r="AY17" s="794"/>
      <c r="AZ17" s="795">
        <f t="shared" si="0"/>
        <v>12</v>
      </c>
    </row>
    <row r="18" spans="1:113" s="171" customFormat="1" ht="10.5" customHeight="1" x14ac:dyDescent="0.2">
      <c r="A18" s="793">
        <v>11</v>
      </c>
      <c r="B18" s="797"/>
      <c r="C18" s="796"/>
      <c r="D18" s="796"/>
      <c r="E18" s="796"/>
      <c r="F18" s="796"/>
      <c r="G18" s="796"/>
      <c r="H18" s="796"/>
      <c r="I18" s="796"/>
      <c r="J18" s="796"/>
      <c r="K18" s="803"/>
      <c r="L18" s="797"/>
      <c r="M18" s="797">
        <v>2</v>
      </c>
      <c r="N18" s="797">
        <v>1</v>
      </c>
      <c r="O18" s="797"/>
      <c r="P18" s="797"/>
      <c r="Q18" s="797">
        <v>9</v>
      </c>
      <c r="R18" s="797">
        <v>1</v>
      </c>
      <c r="S18" s="797"/>
      <c r="T18" s="797"/>
      <c r="U18" s="797">
        <v>1</v>
      </c>
      <c r="V18" s="797"/>
      <c r="W18" s="797"/>
      <c r="X18" s="797"/>
      <c r="Y18" s="797"/>
      <c r="Z18" s="797"/>
      <c r="AA18" s="797"/>
      <c r="AB18" s="797"/>
      <c r="AC18" s="797"/>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5">
        <f t="shared" si="0"/>
        <v>14</v>
      </c>
    </row>
    <row r="19" spans="1:113" s="171" customFormat="1" ht="10.5" customHeight="1" x14ac:dyDescent="0.2">
      <c r="A19" s="793">
        <v>12</v>
      </c>
      <c r="B19" s="797"/>
      <c r="C19" s="796"/>
      <c r="D19" s="796"/>
      <c r="E19" s="796"/>
      <c r="F19" s="796"/>
      <c r="G19" s="796"/>
      <c r="H19" s="796"/>
      <c r="I19" s="796"/>
      <c r="J19" s="796"/>
      <c r="K19" s="803"/>
      <c r="L19" s="797">
        <v>1</v>
      </c>
      <c r="M19" s="797"/>
      <c r="N19" s="797"/>
      <c r="O19" s="797"/>
      <c r="P19" s="797"/>
      <c r="Q19" s="797">
        <v>2</v>
      </c>
      <c r="R19" s="797"/>
      <c r="S19" s="797"/>
      <c r="T19" s="797"/>
      <c r="U19" s="797"/>
      <c r="V19" s="797"/>
      <c r="W19" s="797"/>
      <c r="X19" s="797"/>
      <c r="Y19" s="797"/>
      <c r="Z19" s="797"/>
      <c r="AA19" s="797"/>
      <c r="AB19" s="797"/>
      <c r="AC19" s="797"/>
      <c r="AD19" s="794"/>
      <c r="AE19" s="794"/>
      <c r="AF19" s="794"/>
      <c r="AG19" s="794"/>
      <c r="AH19" s="794"/>
      <c r="AI19" s="794"/>
      <c r="AJ19" s="794"/>
      <c r="AK19" s="794"/>
      <c r="AL19" s="794"/>
      <c r="AM19" s="794"/>
      <c r="AN19" s="794"/>
      <c r="AO19" s="794"/>
      <c r="AP19" s="794"/>
      <c r="AQ19" s="794"/>
      <c r="AR19" s="794"/>
      <c r="AS19" s="794"/>
      <c r="AT19" s="794"/>
      <c r="AU19" s="794"/>
      <c r="AV19" s="794"/>
      <c r="AW19" s="794"/>
      <c r="AX19" s="794"/>
      <c r="AY19" s="794"/>
      <c r="AZ19" s="795">
        <f t="shared" si="0"/>
        <v>3</v>
      </c>
    </row>
    <row r="20" spans="1:113" s="171" customFormat="1" ht="10.5" customHeight="1" x14ac:dyDescent="0.2">
      <c r="A20" s="793">
        <v>13</v>
      </c>
      <c r="B20" s="797"/>
      <c r="C20" s="796"/>
      <c r="D20" s="796"/>
      <c r="E20" s="796"/>
      <c r="F20" s="796"/>
      <c r="G20" s="796"/>
      <c r="H20" s="796"/>
      <c r="I20" s="796"/>
      <c r="J20" s="796"/>
      <c r="K20" s="803"/>
      <c r="L20" s="797"/>
      <c r="M20" s="797">
        <v>1</v>
      </c>
      <c r="N20" s="797">
        <v>1</v>
      </c>
      <c r="O20" s="797"/>
      <c r="P20" s="797"/>
      <c r="Q20" s="797">
        <v>3</v>
      </c>
      <c r="R20" s="797">
        <v>3</v>
      </c>
      <c r="S20" s="797"/>
      <c r="T20" s="797"/>
      <c r="U20" s="797"/>
      <c r="V20" s="797"/>
      <c r="W20" s="797"/>
      <c r="X20" s="797"/>
      <c r="Y20" s="797"/>
      <c r="Z20" s="797"/>
      <c r="AA20" s="797"/>
      <c r="AB20" s="797"/>
      <c r="AC20" s="797"/>
      <c r="AD20" s="794"/>
      <c r="AE20" s="794"/>
      <c r="AF20" s="794"/>
      <c r="AG20" s="794"/>
      <c r="AH20" s="794"/>
      <c r="AI20" s="794"/>
      <c r="AJ20" s="794"/>
      <c r="AK20" s="794"/>
      <c r="AL20" s="794"/>
      <c r="AM20" s="794"/>
      <c r="AN20" s="794"/>
      <c r="AO20" s="794"/>
      <c r="AP20" s="794"/>
      <c r="AQ20" s="794"/>
      <c r="AR20" s="794"/>
      <c r="AS20" s="794"/>
      <c r="AT20" s="794"/>
      <c r="AU20" s="794"/>
      <c r="AV20" s="794"/>
      <c r="AW20" s="794"/>
      <c r="AX20" s="794"/>
      <c r="AY20" s="794"/>
      <c r="AZ20" s="795">
        <f t="shared" si="0"/>
        <v>8</v>
      </c>
    </row>
    <row r="21" spans="1:113" s="171" customFormat="1" ht="10.5" customHeight="1" x14ac:dyDescent="0.2">
      <c r="A21" s="793">
        <v>14</v>
      </c>
      <c r="B21" s="797"/>
      <c r="C21" s="796"/>
      <c r="D21" s="796"/>
      <c r="E21" s="796"/>
      <c r="F21" s="796"/>
      <c r="G21" s="796"/>
      <c r="H21" s="796"/>
      <c r="I21" s="796"/>
      <c r="J21" s="796"/>
      <c r="K21" s="803"/>
      <c r="L21" s="797"/>
      <c r="M21" s="797">
        <v>2</v>
      </c>
      <c r="N21" s="797"/>
      <c r="O21" s="797"/>
      <c r="P21" s="797"/>
      <c r="Q21" s="797">
        <v>7</v>
      </c>
      <c r="R21" s="797"/>
      <c r="S21" s="797"/>
      <c r="T21" s="797"/>
      <c r="U21" s="797"/>
      <c r="V21" s="797"/>
      <c r="W21" s="797"/>
      <c r="X21" s="797"/>
      <c r="Y21" s="797"/>
      <c r="Z21" s="797"/>
      <c r="AA21" s="797"/>
      <c r="AB21" s="797"/>
      <c r="AC21" s="797"/>
      <c r="AD21" s="794"/>
      <c r="AE21" s="794"/>
      <c r="AF21" s="794"/>
      <c r="AG21" s="794"/>
      <c r="AH21" s="794"/>
      <c r="AI21" s="794"/>
      <c r="AJ21" s="794"/>
      <c r="AK21" s="794"/>
      <c r="AL21" s="794"/>
      <c r="AM21" s="794"/>
      <c r="AN21" s="794"/>
      <c r="AO21" s="794"/>
      <c r="AP21" s="794"/>
      <c r="AQ21" s="794"/>
      <c r="AR21" s="794"/>
      <c r="AS21" s="794"/>
      <c r="AT21" s="794"/>
      <c r="AU21" s="794"/>
      <c r="AV21" s="794"/>
      <c r="AW21" s="794"/>
      <c r="AX21" s="794"/>
      <c r="AY21" s="794"/>
      <c r="AZ21" s="795">
        <f t="shared" si="0"/>
        <v>9</v>
      </c>
    </row>
    <row r="22" spans="1:113" s="171" customFormat="1" ht="10.5" customHeight="1" x14ac:dyDescent="0.2">
      <c r="A22" s="793">
        <v>15</v>
      </c>
      <c r="B22" s="797"/>
      <c r="C22" s="796"/>
      <c r="D22" s="796"/>
      <c r="E22" s="796"/>
      <c r="F22" s="796"/>
      <c r="G22" s="796"/>
      <c r="H22" s="796"/>
      <c r="I22" s="796"/>
      <c r="J22" s="796"/>
      <c r="K22" s="803"/>
      <c r="L22" s="797">
        <v>2</v>
      </c>
      <c r="M22" s="797">
        <v>1</v>
      </c>
      <c r="N22" s="797">
        <v>1</v>
      </c>
      <c r="O22" s="797">
        <v>2</v>
      </c>
      <c r="P22" s="797">
        <v>1</v>
      </c>
      <c r="Q22" s="797">
        <v>8</v>
      </c>
      <c r="R22" s="797"/>
      <c r="S22" s="797"/>
      <c r="T22" s="797"/>
      <c r="U22" s="797"/>
      <c r="V22" s="797"/>
      <c r="W22" s="797"/>
      <c r="X22" s="797"/>
      <c r="Y22" s="797"/>
      <c r="Z22" s="797"/>
      <c r="AA22" s="797"/>
      <c r="AB22" s="797"/>
      <c r="AC22" s="797"/>
      <c r="AD22" s="794"/>
      <c r="AE22" s="794"/>
      <c r="AF22" s="794"/>
      <c r="AG22" s="794"/>
      <c r="AH22" s="794"/>
      <c r="AI22" s="794"/>
      <c r="AJ22" s="794"/>
      <c r="AK22" s="794"/>
      <c r="AL22" s="794"/>
      <c r="AM22" s="794"/>
      <c r="AN22" s="794"/>
      <c r="AO22" s="794"/>
      <c r="AP22" s="794"/>
      <c r="AQ22" s="794"/>
      <c r="AR22" s="794"/>
      <c r="AS22" s="794"/>
      <c r="AT22" s="794"/>
      <c r="AU22" s="794"/>
      <c r="AV22" s="794"/>
      <c r="AW22" s="794"/>
      <c r="AX22" s="794"/>
      <c r="AY22" s="794"/>
      <c r="AZ22" s="795">
        <f t="shared" si="0"/>
        <v>15</v>
      </c>
    </row>
    <row r="23" spans="1:113" s="171" customFormat="1" ht="10.5" customHeight="1" x14ac:dyDescent="0.2">
      <c r="A23" s="793">
        <v>16</v>
      </c>
      <c r="B23" s="797"/>
      <c r="C23" s="797"/>
      <c r="D23" s="797"/>
      <c r="E23" s="797"/>
      <c r="F23" s="797"/>
      <c r="G23" s="797"/>
      <c r="H23" s="797"/>
      <c r="I23" s="797"/>
      <c r="J23" s="797"/>
      <c r="K23" s="797"/>
      <c r="L23" s="796"/>
      <c r="M23" s="796"/>
      <c r="N23" s="796"/>
      <c r="O23" s="796"/>
      <c r="P23" s="796"/>
      <c r="Q23" s="796"/>
      <c r="R23" s="796"/>
      <c r="S23" s="796"/>
      <c r="T23" s="797"/>
      <c r="U23" s="797"/>
      <c r="V23" s="797">
        <v>1</v>
      </c>
      <c r="W23" s="797"/>
      <c r="X23" s="797">
        <v>8</v>
      </c>
      <c r="Y23" s="797"/>
      <c r="Z23" s="797"/>
      <c r="AA23" s="797"/>
      <c r="AB23" s="797"/>
      <c r="AC23" s="797"/>
      <c r="AD23" s="794"/>
      <c r="AE23" s="794"/>
      <c r="AF23" s="794"/>
      <c r="AG23" s="794"/>
      <c r="AH23" s="794"/>
      <c r="AI23" s="794"/>
      <c r="AJ23" s="794"/>
      <c r="AK23" s="794"/>
      <c r="AL23" s="794"/>
      <c r="AM23" s="794"/>
      <c r="AN23" s="794"/>
      <c r="AO23" s="794"/>
      <c r="AP23" s="794"/>
      <c r="AQ23" s="794"/>
      <c r="AR23" s="794"/>
      <c r="AS23" s="794"/>
      <c r="AT23" s="794">
        <v>1</v>
      </c>
      <c r="AU23" s="794"/>
      <c r="AV23" s="794">
        <v>13</v>
      </c>
      <c r="AW23" s="794"/>
      <c r="AX23" s="794"/>
      <c r="AY23" s="794"/>
      <c r="AZ23" s="795">
        <f t="shared" si="0"/>
        <v>23</v>
      </c>
    </row>
    <row r="24" spans="1:113" s="171" customFormat="1" ht="10.5" customHeight="1" x14ac:dyDescent="0.2">
      <c r="A24" s="793">
        <v>17</v>
      </c>
      <c r="B24" s="797"/>
      <c r="C24" s="797"/>
      <c r="D24" s="797"/>
      <c r="E24" s="797"/>
      <c r="F24" s="797"/>
      <c r="G24" s="797"/>
      <c r="H24" s="797"/>
      <c r="I24" s="797"/>
      <c r="J24" s="797"/>
      <c r="K24" s="797"/>
      <c r="L24" s="796"/>
      <c r="M24" s="796">
        <v>10</v>
      </c>
      <c r="N24" s="796"/>
      <c r="O24" s="796"/>
      <c r="P24" s="796"/>
      <c r="Q24" s="796">
        <v>1</v>
      </c>
      <c r="R24" s="796"/>
      <c r="S24" s="796"/>
      <c r="T24" s="797">
        <v>2</v>
      </c>
      <c r="U24" s="797"/>
      <c r="V24" s="797">
        <v>22</v>
      </c>
      <c r="W24" s="797"/>
      <c r="X24" s="797"/>
      <c r="Y24" s="797">
        <v>1</v>
      </c>
      <c r="Z24" s="797">
        <v>1</v>
      </c>
      <c r="AA24" s="797"/>
      <c r="AB24" s="797"/>
      <c r="AC24" s="797"/>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795">
        <f t="shared" si="0"/>
        <v>37</v>
      </c>
    </row>
    <row r="25" spans="1:113" s="171" customFormat="1" ht="10.5" customHeight="1" x14ac:dyDescent="0.2">
      <c r="A25" s="793">
        <v>18</v>
      </c>
      <c r="B25" s="797"/>
      <c r="C25" s="797"/>
      <c r="D25" s="797"/>
      <c r="E25" s="797"/>
      <c r="F25" s="797"/>
      <c r="G25" s="797"/>
      <c r="H25" s="797"/>
      <c r="I25" s="797"/>
      <c r="J25" s="797"/>
      <c r="K25" s="797"/>
      <c r="L25" s="796"/>
      <c r="M25" s="796"/>
      <c r="N25" s="796">
        <v>1</v>
      </c>
      <c r="O25" s="796">
        <v>5</v>
      </c>
      <c r="P25" s="796"/>
      <c r="Q25" s="796">
        <v>31</v>
      </c>
      <c r="R25" s="796"/>
      <c r="S25" s="796">
        <v>2</v>
      </c>
      <c r="T25" s="797"/>
      <c r="U25" s="797">
        <v>4</v>
      </c>
      <c r="V25" s="797"/>
      <c r="W25" s="797"/>
      <c r="X25" s="797"/>
      <c r="Y25" s="797"/>
      <c r="Z25" s="797"/>
      <c r="AA25" s="797"/>
      <c r="AB25" s="797"/>
      <c r="AC25" s="797"/>
      <c r="AD25" s="794"/>
      <c r="AE25" s="794"/>
      <c r="AF25" s="794"/>
      <c r="AG25" s="794"/>
      <c r="AH25" s="794"/>
      <c r="AI25" s="794"/>
      <c r="AJ25" s="794"/>
      <c r="AK25" s="794"/>
      <c r="AL25" s="794"/>
      <c r="AM25" s="794"/>
      <c r="AN25" s="794"/>
      <c r="AO25" s="794"/>
      <c r="AP25" s="794"/>
      <c r="AQ25" s="794"/>
      <c r="AR25" s="794"/>
      <c r="AS25" s="794"/>
      <c r="AT25" s="794"/>
      <c r="AU25" s="794"/>
      <c r="AV25" s="794"/>
      <c r="AW25" s="794"/>
      <c r="AX25" s="794"/>
      <c r="AY25" s="794"/>
      <c r="AZ25" s="795">
        <f t="shared" si="0"/>
        <v>43</v>
      </c>
    </row>
    <row r="26" spans="1:113" s="171" customFormat="1" ht="10.5" customHeight="1" x14ac:dyDescent="0.2">
      <c r="A26" s="793">
        <v>19</v>
      </c>
      <c r="B26" s="797"/>
      <c r="C26" s="797"/>
      <c r="D26" s="797"/>
      <c r="E26" s="797"/>
      <c r="F26" s="797"/>
      <c r="G26" s="797"/>
      <c r="H26" s="797"/>
      <c r="I26" s="797"/>
      <c r="J26" s="797"/>
      <c r="K26" s="797"/>
      <c r="L26" s="796"/>
      <c r="M26" s="796"/>
      <c r="N26" s="796"/>
      <c r="O26" s="796">
        <v>10</v>
      </c>
      <c r="P26" s="796"/>
      <c r="Q26" s="796">
        <v>3</v>
      </c>
      <c r="R26" s="796">
        <v>2</v>
      </c>
      <c r="S26" s="796">
        <v>4</v>
      </c>
      <c r="T26" s="797">
        <v>12</v>
      </c>
      <c r="U26" s="797">
        <v>3</v>
      </c>
      <c r="V26" s="797">
        <v>4</v>
      </c>
      <c r="W26" s="797"/>
      <c r="X26" s="797"/>
      <c r="Y26" s="797"/>
      <c r="Z26" s="797"/>
      <c r="AA26" s="797"/>
      <c r="AB26" s="797"/>
      <c r="AC26" s="797"/>
      <c r="AD26" s="794"/>
      <c r="AE26" s="794"/>
      <c r="AF26" s="794"/>
      <c r="AG26" s="794"/>
      <c r="AH26" s="794"/>
      <c r="AI26" s="794"/>
      <c r="AJ26" s="794"/>
      <c r="AK26" s="794"/>
      <c r="AL26" s="794"/>
      <c r="AM26" s="794"/>
      <c r="AN26" s="794"/>
      <c r="AO26" s="794"/>
      <c r="AP26" s="794"/>
      <c r="AQ26" s="794"/>
      <c r="AR26" s="794"/>
      <c r="AS26" s="794"/>
      <c r="AT26" s="794"/>
      <c r="AU26" s="794"/>
      <c r="AV26" s="794"/>
      <c r="AW26" s="794"/>
      <c r="AX26" s="794"/>
      <c r="AY26" s="794"/>
      <c r="AZ26" s="795">
        <f t="shared" si="0"/>
        <v>38</v>
      </c>
      <c r="BB26" s="346"/>
    </row>
    <row r="27" spans="1:113" s="171" customFormat="1" ht="10.5" customHeight="1" x14ac:dyDescent="0.2">
      <c r="A27" s="793">
        <v>20</v>
      </c>
      <c r="B27" s="797"/>
      <c r="C27" s="797"/>
      <c r="D27" s="797"/>
      <c r="E27" s="797"/>
      <c r="F27" s="797"/>
      <c r="G27" s="797"/>
      <c r="H27" s="797"/>
      <c r="I27" s="797"/>
      <c r="J27" s="797"/>
      <c r="K27" s="797"/>
      <c r="L27" s="796"/>
      <c r="M27" s="796"/>
      <c r="N27" s="796"/>
      <c r="O27" s="796"/>
      <c r="P27" s="796">
        <v>1</v>
      </c>
      <c r="Q27" s="796">
        <v>1</v>
      </c>
      <c r="R27" s="796"/>
      <c r="S27" s="796">
        <v>1</v>
      </c>
      <c r="T27" s="797">
        <v>2</v>
      </c>
      <c r="U27" s="797"/>
      <c r="V27" s="797">
        <v>1</v>
      </c>
      <c r="W27" s="797"/>
      <c r="X27" s="797"/>
      <c r="Y27" s="797"/>
      <c r="Z27" s="797"/>
      <c r="AA27" s="797"/>
      <c r="AB27" s="797"/>
      <c r="AC27" s="797"/>
      <c r="AD27" s="794"/>
      <c r="AE27" s="794"/>
      <c r="AF27" s="794"/>
      <c r="AG27" s="794"/>
      <c r="AH27" s="794"/>
      <c r="AI27" s="794"/>
      <c r="AJ27" s="794"/>
      <c r="AK27" s="794"/>
      <c r="AL27" s="794"/>
      <c r="AM27" s="794"/>
      <c r="AN27" s="794"/>
      <c r="AO27" s="794"/>
      <c r="AP27" s="794"/>
      <c r="AQ27" s="794"/>
      <c r="AR27" s="794"/>
      <c r="AS27" s="794"/>
      <c r="AT27" s="794"/>
      <c r="AU27" s="794"/>
      <c r="AV27" s="794"/>
      <c r="AW27" s="794"/>
      <c r="AX27" s="794"/>
      <c r="AY27" s="794"/>
      <c r="AZ27" s="795">
        <f t="shared" si="0"/>
        <v>6</v>
      </c>
      <c r="BE27" s="346"/>
    </row>
    <row r="28" spans="1:113" s="171" customFormat="1" ht="10.5" customHeight="1" x14ac:dyDescent="0.2">
      <c r="A28" s="793">
        <v>21</v>
      </c>
      <c r="B28" s="797"/>
      <c r="C28" s="797"/>
      <c r="D28" s="797"/>
      <c r="E28" s="797"/>
      <c r="F28" s="797"/>
      <c r="G28" s="797"/>
      <c r="H28" s="797"/>
      <c r="I28" s="797"/>
      <c r="J28" s="797"/>
      <c r="K28" s="797"/>
      <c r="L28" s="796"/>
      <c r="M28" s="796"/>
      <c r="N28" s="796"/>
      <c r="O28" s="796"/>
      <c r="P28" s="796"/>
      <c r="Q28" s="796">
        <v>6</v>
      </c>
      <c r="R28" s="796">
        <v>1</v>
      </c>
      <c r="S28" s="796"/>
      <c r="T28" s="797"/>
      <c r="U28" s="797"/>
      <c r="V28" s="797"/>
      <c r="W28" s="797"/>
      <c r="X28" s="797"/>
      <c r="Y28" s="797">
        <v>1</v>
      </c>
      <c r="Z28" s="797"/>
      <c r="AA28" s="797"/>
      <c r="AB28" s="797"/>
      <c r="AC28" s="797"/>
      <c r="AD28" s="794"/>
      <c r="AE28" s="794"/>
      <c r="AF28" s="794"/>
      <c r="AG28" s="794"/>
      <c r="AH28" s="794"/>
      <c r="AI28" s="794"/>
      <c r="AJ28" s="794"/>
      <c r="AK28" s="794"/>
      <c r="AL28" s="794"/>
      <c r="AM28" s="794"/>
      <c r="AN28" s="794"/>
      <c r="AO28" s="794"/>
      <c r="AP28" s="794"/>
      <c r="AQ28" s="794"/>
      <c r="AR28" s="794"/>
      <c r="AS28" s="794"/>
      <c r="AT28" s="794"/>
      <c r="AU28" s="794"/>
      <c r="AV28" s="794"/>
      <c r="AW28" s="794"/>
      <c r="AX28" s="794"/>
      <c r="AY28" s="794"/>
      <c r="AZ28" s="795">
        <f t="shared" si="0"/>
        <v>8</v>
      </c>
    </row>
    <row r="29" spans="1:113" s="171" customFormat="1" ht="10.5" customHeight="1" x14ac:dyDescent="0.2">
      <c r="A29" s="793">
        <v>22</v>
      </c>
      <c r="B29" s="797"/>
      <c r="C29" s="797"/>
      <c r="D29" s="797"/>
      <c r="E29" s="797"/>
      <c r="F29" s="797"/>
      <c r="G29" s="797"/>
      <c r="H29" s="797"/>
      <c r="I29" s="797"/>
      <c r="J29" s="797"/>
      <c r="K29" s="797"/>
      <c r="L29" s="796"/>
      <c r="M29" s="796"/>
      <c r="N29" s="796"/>
      <c r="O29" s="796"/>
      <c r="P29" s="796"/>
      <c r="Q29" s="796"/>
      <c r="R29" s="796">
        <v>1</v>
      </c>
      <c r="S29" s="796"/>
      <c r="T29" s="797">
        <v>3</v>
      </c>
      <c r="U29" s="797">
        <v>3</v>
      </c>
      <c r="V29" s="797">
        <v>7</v>
      </c>
      <c r="W29" s="797"/>
      <c r="X29" s="797"/>
      <c r="Y29" s="797"/>
      <c r="Z29" s="797"/>
      <c r="AA29" s="797"/>
      <c r="AB29" s="797"/>
      <c r="AC29" s="797"/>
      <c r="AD29" s="794"/>
      <c r="AE29" s="794"/>
      <c r="AF29" s="794"/>
      <c r="AG29" s="794"/>
      <c r="AH29" s="794"/>
      <c r="AI29" s="794"/>
      <c r="AJ29" s="794"/>
      <c r="AK29" s="794"/>
      <c r="AL29" s="794"/>
      <c r="AM29" s="794"/>
      <c r="AN29" s="794"/>
      <c r="AO29" s="794"/>
      <c r="AP29" s="794"/>
      <c r="AQ29" s="794"/>
      <c r="AR29" s="794"/>
      <c r="AS29" s="794"/>
      <c r="AT29" s="794"/>
      <c r="AU29" s="794"/>
      <c r="AV29" s="794"/>
      <c r="AW29" s="794"/>
      <c r="AX29" s="794"/>
      <c r="AY29" s="794"/>
      <c r="AZ29" s="795">
        <f t="shared" si="0"/>
        <v>14</v>
      </c>
    </row>
    <row r="30" spans="1:113" s="171" customFormat="1" ht="10.5" customHeight="1" x14ac:dyDescent="0.2">
      <c r="A30" s="793">
        <v>23</v>
      </c>
      <c r="B30" s="797"/>
      <c r="C30" s="797"/>
      <c r="D30" s="797"/>
      <c r="E30" s="797"/>
      <c r="F30" s="797"/>
      <c r="G30" s="797"/>
      <c r="H30" s="797"/>
      <c r="I30" s="797"/>
      <c r="J30" s="797"/>
      <c r="K30" s="797"/>
      <c r="L30" s="796"/>
      <c r="M30" s="796"/>
      <c r="N30" s="796"/>
      <c r="O30" s="796"/>
      <c r="P30" s="796"/>
      <c r="Q30" s="796"/>
      <c r="R30" s="796"/>
      <c r="S30" s="796">
        <v>28</v>
      </c>
      <c r="T30" s="797"/>
      <c r="U30" s="797"/>
      <c r="V30" s="797">
        <v>2</v>
      </c>
      <c r="W30" s="797"/>
      <c r="X30" s="797"/>
      <c r="Y30" s="797"/>
      <c r="Z30" s="797"/>
      <c r="AA30" s="797"/>
      <c r="AB30" s="797"/>
      <c r="AC30" s="797"/>
      <c r="AD30" s="794"/>
      <c r="AE30" s="794"/>
      <c r="AF30" s="794"/>
      <c r="AG30" s="794"/>
      <c r="AH30" s="794"/>
      <c r="AI30" s="794"/>
      <c r="AJ30" s="794"/>
      <c r="AK30" s="794">
        <v>2</v>
      </c>
      <c r="AL30" s="794"/>
      <c r="AM30" s="794"/>
      <c r="AN30" s="794"/>
      <c r="AO30" s="794"/>
      <c r="AP30" s="794"/>
      <c r="AQ30" s="794"/>
      <c r="AR30" s="794"/>
      <c r="AS30" s="794"/>
      <c r="AT30" s="794"/>
      <c r="AU30" s="794">
        <v>1</v>
      </c>
      <c r="AV30" s="794"/>
      <c r="AW30" s="794"/>
      <c r="AX30" s="794"/>
      <c r="AY30" s="794"/>
      <c r="AZ30" s="795">
        <f t="shared" si="0"/>
        <v>33</v>
      </c>
    </row>
    <row r="31" spans="1:113" s="171" customFormat="1" ht="10.5" customHeight="1" x14ac:dyDescent="0.2">
      <c r="A31" s="805">
        <v>24</v>
      </c>
      <c r="B31" s="806"/>
      <c r="C31" s="806"/>
      <c r="D31" s="806"/>
      <c r="E31" s="806"/>
      <c r="F31" s="806"/>
      <c r="G31" s="806"/>
      <c r="H31" s="806"/>
      <c r="I31" s="806"/>
      <c r="J31" s="806"/>
      <c r="K31" s="797"/>
      <c r="L31" s="796"/>
      <c r="M31" s="796"/>
      <c r="N31" s="796"/>
      <c r="O31" s="796"/>
      <c r="P31" s="796"/>
      <c r="Q31" s="796"/>
      <c r="R31" s="796"/>
      <c r="S31" s="796"/>
      <c r="T31" s="806"/>
      <c r="U31" s="806">
        <v>1</v>
      </c>
      <c r="V31" s="799"/>
      <c r="W31" s="799"/>
      <c r="X31" s="799"/>
      <c r="Y31" s="799"/>
      <c r="Z31" s="799"/>
      <c r="AA31" s="799"/>
      <c r="AB31" s="799"/>
      <c r="AC31" s="806"/>
      <c r="AD31" s="809"/>
      <c r="AE31" s="809"/>
      <c r="AF31" s="809"/>
      <c r="AG31" s="809"/>
      <c r="AH31" s="809"/>
      <c r="AI31" s="809"/>
      <c r="AJ31" s="809"/>
      <c r="AK31" s="809"/>
      <c r="AL31" s="809"/>
      <c r="AM31" s="809">
        <v>1</v>
      </c>
      <c r="AN31" s="809"/>
      <c r="AO31" s="809">
        <v>1</v>
      </c>
      <c r="AP31" s="809"/>
      <c r="AQ31" s="809"/>
      <c r="AR31" s="809"/>
      <c r="AS31" s="809"/>
      <c r="AT31" s="809"/>
      <c r="AU31" s="809"/>
      <c r="AV31" s="809"/>
      <c r="AW31" s="809"/>
      <c r="AX31" s="809"/>
      <c r="AY31" s="809"/>
      <c r="AZ31" s="795">
        <f t="shared" si="0"/>
        <v>3</v>
      </c>
    </row>
    <row r="32" spans="1:113" s="171" customFormat="1" ht="10.5" customHeight="1" x14ac:dyDescent="0.2">
      <c r="A32" s="805">
        <v>70</v>
      </c>
      <c r="B32" s="806"/>
      <c r="C32" s="806"/>
      <c r="D32" s="806"/>
      <c r="E32" s="806"/>
      <c r="F32" s="806"/>
      <c r="G32" s="806"/>
      <c r="H32" s="806"/>
      <c r="I32" s="806"/>
      <c r="J32" s="806"/>
      <c r="K32" s="797"/>
      <c r="L32" s="797"/>
      <c r="M32" s="797"/>
      <c r="N32" s="797"/>
      <c r="O32" s="797"/>
      <c r="P32" s="797"/>
      <c r="Q32" s="797"/>
      <c r="R32" s="797"/>
      <c r="S32" s="797"/>
      <c r="T32" s="807"/>
      <c r="U32" s="807"/>
      <c r="V32" s="808">
        <v>1</v>
      </c>
      <c r="W32" s="808"/>
      <c r="X32" s="808">
        <v>5</v>
      </c>
      <c r="Y32" s="799"/>
      <c r="Z32" s="799"/>
      <c r="AA32" s="799"/>
      <c r="AB32" s="799"/>
      <c r="AC32" s="806"/>
      <c r="AD32" s="809"/>
      <c r="AE32" s="809"/>
      <c r="AF32" s="809"/>
      <c r="AG32" s="809"/>
      <c r="AH32" s="809"/>
      <c r="AI32" s="809"/>
      <c r="AJ32" s="809"/>
      <c r="AK32" s="809"/>
      <c r="AL32" s="809"/>
      <c r="AM32" s="809"/>
      <c r="AN32" s="809"/>
      <c r="AO32" s="809"/>
      <c r="AP32" s="809"/>
      <c r="AQ32" s="809"/>
      <c r="AR32" s="809"/>
      <c r="AS32" s="809"/>
      <c r="AT32" s="809"/>
      <c r="AU32" s="809"/>
      <c r="AV32" s="809"/>
      <c r="AW32" s="809"/>
      <c r="AX32" s="809"/>
      <c r="AY32" s="809"/>
      <c r="AZ32" s="795">
        <f t="shared" si="0"/>
        <v>6</v>
      </c>
      <c r="BB32" s="175"/>
      <c r="DC32" s="175"/>
      <c r="DD32" s="175"/>
      <c r="DE32" s="175"/>
      <c r="DF32" s="175"/>
      <c r="DG32" s="175"/>
      <c r="DH32" s="175"/>
      <c r="DI32" s="175"/>
    </row>
    <row r="33" spans="1:113" s="171" customFormat="1" ht="10.5" customHeight="1" x14ac:dyDescent="0.2">
      <c r="A33" s="801" t="s">
        <v>133</v>
      </c>
      <c r="B33" s="810">
        <f>SUM(B14:B32)</f>
        <v>0</v>
      </c>
      <c r="C33" s="810">
        <f t="shared" ref="C33:AY33" si="2">SUM(C14:C32)</f>
        <v>0</v>
      </c>
      <c r="D33" s="810">
        <f t="shared" si="2"/>
        <v>0</v>
      </c>
      <c r="E33" s="810">
        <f t="shared" si="2"/>
        <v>6</v>
      </c>
      <c r="F33" s="810">
        <f t="shared" si="2"/>
        <v>16</v>
      </c>
      <c r="G33" s="810">
        <f t="shared" si="2"/>
        <v>14</v>
      </c>
      <c r="H33" s="810">
        <f t="shared" si="2"/>
        <v>1</v>
      </c>
      <c r="I33" s="810">
        <f t="shared" si="2"/>
        <v>5</v>
      </c>
      <c r="J33" s="810">
        <f t="shared" si="2"/>
        <v>17</v>
      </c>
      <c r="K33" s="810">
        <f t="shared" si="2"/>
        <v>17</v>
      </c>
      <c r="L33" s="810">
        <f t="shared" si="2"/>
        <v>7</v>
      </c>
      <c r="M33" s="810">
        <f t="shared" si="2"/>
        <v>28</v>
      </c>
      <c r="N33" s="810">
        <f t="shared" si="2"/>
        <v>4</v>
      </c>
      <c r="O33" s="810">
        <f t="shared" si="2"/>
        <v>18</v>
      </c>
      <c r="P33" s="810">
        <f t="shared" si="2"/>
        <v>6</v>
      </c>
      <c r="Q33" s="810">
        <f t="shared" si="2"/>
        <v>71</v>
      </c>
      <c r="R33" s="810">
        <f t="shared" si="2"/>
        <v>8</v>
      </c>
      <c r="S33" s="810">
        <f t="shared" si="2"/>
        <v>35</v>
      </c>
      <c r="T33" s="810">
        <f t="shared" si="2"/>
        <v>29</v>
      </c>
      <c r="U33" s="810">
        <f t="shared" si="2"/>
        <v>13</v>
      </c>
      <c r="V33" s="810">
        <f t="shared" si="2"/>
        <v>38</v>
      </c>
      <c r="W33" s="810">
        <f t="shared" si="2"/>
        <v>6</v>
      </c>
      <c r="X33" s="810">
        <f t="shared" si="2"/>
        <v>13</v>
      </c>
      <c r="Y33" s="810">
        <f t="shared" si="2"/>
        <v>2</v>
      </c>
      <c r="Z33" s="810">
        <f t="shared" si="2"/>
        <v>1</v>
      </c>
      <c r="AA33" s="810">
        <f t="shared" si="2"/>
        <v>0</v>
      </c>
      <c r="AB33" s="810">
        <f t="shared" si="2"/>
        <v>2</v>
      </c>
      <c r="AC33" s="810">
        <f t="shared" si="2"/>
        <v>0</v>
      </c>
      <c r="AD33" s="810">
        <f t="shared" si="2"/>
        <v>0</v>
      </c>
      <c r="AE33" s="810">
        <f t="shared" si="2"/>
        <v>0</v>
      </c>
      <c r="AF33" s="810">
        <f t="shared" si="2"/>
        <v>0</v>
      </c>
      <c r="AG33" s="810">
        <f t="shared" si="2"/>
        <v>0</v>
      </c>
      <c r="AH33" s="810">
        <f t="shared" si="2"/>
        <v>0</v>
      </c>
      <c r="AI33" s="810">
        <f t="shared" si="2"/>
        <v>0</v>
      </c>
      <c r="AJ33" s="810">
        <f t="shared" si="2"/>
        <v>0</v>
      </c>
      <c r="AK33" s="810">
        <f t="shared" si="2"/>
        <v>2</v>
      </c>
      <c r="AL33" s="810">
        <f t="shared" si="2"/>
        <v>0</v>
      </c>
      <c r="AM33" s="810">
        <f t="shared" si="2"/>
        <v>1</v>
      </c>
      <c r="AN33" s="810">
        <f t="shared" si="2"/>
        <v>0</v>
      </c>
      <c r="AO33" s="810">
        <f t="shared" si="2"/>
        <v>1</v>
      </c>
      <c r="AP33" s="810">
        <f t="shared" si="2"/>
        <v>0</v>
      </c>
      <c r="AQ33" s="810">
        <f t="shared" si="2"/>
        <v>0</v>
      </c>
      <c r="AR33" s="810">
        <f t="shared" si="2"/>
        <v>0</v>
      </c>
      <c r="AS33" s="810">
        <f t="shared" si="2"/>
        <v>0</v>
      </c>
      <c r="AT33" s="810">
        <f t="shared" si="2"/>
        <v>1</v>
      </c>
      <c r="AU33" s="810">
        <f t="shared" si="2"/>
        <v>1</v>
      </c>
      <c r="AV33" s="810">
        <f t="shared" si="2"/>
        <v>13</v>
      </c>
      <c r="AW33" s="810">
        <f t="shared" si="2"/>
        <v>0</v>
      </c>
      <c r="AX33" s="810">
        <f t="shared" si="2"/>
        <v>0</v>
      </c>
      <c r="AY33" s="810">
        <f t="shared" si="2"/>
        <v>0</v>
      </c>
      <c r="AZ33" s="795">
        <f t="shared" si="0"/>
        <v>376</v>
      </c>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row>
    <row r="34" spans="1:113" s="171" customFormat="1" ht="10.5" customHeight="1" x14ac:dyDescent="0.2">
      <c r="A34" s="723">
        <v>25</v>
      </c>
      <c r="B34" s="804"/>
      <c r="C34" s="804"/>
      <c r="D34" s="804"/>
      <c r="E34" s="804"/>
      <c r="F34" s="804"/>
      <c r="G34" s="804"/>
      <c r="H34" s="804"/>
      <c r="I34" s="804"/>
      <c r="J34" s="804"/>
      <c r="K34" s="804"/>
      <c r="L34" s="804"/>
      <c r="M34" s="804"/>
      <c r="N34" s="804"/>
      <c r="O34" s="804"/>
      <c r="P34" s="804"/>
      <c r="Q34" s="804"/>
      <c r="R34" s="804"/>
      <c r="S34" s="804"/>
      <c r="T34" s="804"/>
      <c r="U34" s="804"/>
      <c r="V34" s="804">
        <v>3</v>
      </c>
      <c r="W34" s="804"/>
      <c r="X34" s="724"/>
      <c r="Y34" s="724"/>
      <c r="Z34" s="724"/>
      <c r="AA34" s="811">
        <v>70</v>
      </c>
      <c r="AB34" s="811">
        <v>16</v>
      </c>
      <c r="AC34" s="724"/>
      <c r="AD34" s="724">
        <v>1</v>
      </c>
      <c r="AE34" s="724"/>
      <c r="AF34" s="724"/>
      <c r="AG34" s="724"/>
      <c r="AH34" s="724"/>
      <c r="AI34" s="724"/>
      <c r="AJ34" s="724"/>
      <c r="AK34" s="724"/>
      <c r="AL34" s="724"/>
      <c r="AM34" s="724"/>
      <c r="AN34" s="724">
        <v>1</v>
      </c>
      <c r="AO34" s="724"/>
      <c r="AP34" s="724"/>
      <c r="AQ34" s="724"/>
      <c r="AR34" s="724"/>
      <c r="AS34" s="724"/>
      <c r="AT34" s="724"/>
      <c r="AU34" s="724"/>
      <c r="AV34" s="724"/>
      <c r="AW34" s="724"/>
      <c r="AX34" s="724"/>
      <c r="AY34" s="724"/>
      <c r="AZ34" s="795">
        <f t="shared" si="0"/>
        <v>91</v>
      </c>
    </row>
    <row r="35" spans="1:113" s="171" customFormat="1" ht="10.5" customHeight="1" x14ac:dyDescent="0.2">
      <c r="A35" s="793">
        <v>26</v>
      </c>
      <c r="B35" s="794"/>
      <c r="C35" s="794"/>
      <c r="D35" s="794"/>
      <c r="E35" s="794"/>
      <c r="F35" s="794"/>
      <c r="G35" s="794"/>
      <c r="H35" s="794"/>
      <c r="I35" s="794"/>
      <c r="J35" s="794"/>
      <c r="K35" s="794"/>
      <c r="L35" s="794"/>
      <c r="M35" s="794"/>
      <c r="N35" s="794"/>
      <c r="O35" s="794"/>
      <c r="P35" s="794"/>
      <c r="Q35" s="794"/>
      <c r="R35" s="794"/>
      <c r="S35" s="794"/>
      <c r="T35" s="794">
        <v>1</v>
      </c>
      <c r="U35" s="794"/>
      <c r="V35" s="794"/>
      <c r="W35" s="794"/>
      <c r="X35" s="797"/>
      <c r="Y35" s="797"/>
      <c r="Z35" s="797"/>
      <c r="AA35" s="812"/>
      <c r="AB35" s="812">
        <v>9</v>
      </c>
      <c r="AC35" s="797">
        <v>1</v>
      </c>
      <c r="AD35" s="797"/>
      <c r="AE35" s="797"/>
      <c r="AF35" s="797"/>
      <c r="AG35" s="797"/>
      <c r="AH35" s="797"/>
      <c r="AI35" s="797"/>
      <c r="AJ35" s="797"/>
      <c r="AK35" s="797"/>
      <c r="AL35" s="797"/>
      <c r="AM35" s="797">
        <v>9</v>
      </c>
      <c r="AN35" s="797">
        <v>9</v>
      </c>
      <c r="AO35" s="797">
        <v>2</v>
      </c>
      <c r="AP35" s="797"/>
      <c r="AQ35" s="797"/>
      <c r="AR35" s="797"/>
      <c r="AS35" s="797"/>
      <c r="AT35" s="797">
        <v>1</v>
      </c>
      <c r="AU35" s="797">
        <v>1</v>
      </c>
      <c r="AV35" s="797"/>
      <c r="AW35" s="797">
        <v>1</v>
      </c>
      <c r="AX35" s="797"/>
      <c r="AY35" s="797"/>
      <c r="AZ35" s="795">
        <f t="shared" si="0"/>
        <v>34</v>
      </c>
    </row>
    <row r="36" spans="1:113" s="175" customFormat="1" ht="10.5" customHeight="1" x14ac:dyDescent="0.2">
      <c r="A36" s="793">
        <v>27</v>
      </c>
      <c r="B36" s="794"/>
      <c r="C36" s="794"/>
      <c r="D36" s="794"/>
      <c r="E36" s="794"/>
      <c r="F36" s="794"/>
      <c r="G36" s="794"/>
      <c r="H36" s="794"/>
      <c r="I36" s="794"/>
      <c r="J36" s="794"/>
      <c r="K36" s="794"/>
      <c r="L36" s="794"/>
      <c r="M36" s="794"/>
      <c r="N36" s="794"/>
      <c r="O36" s="794"/>
      <c r="P36" s="794"/>
      <c r="Q36" s="794"/>
      <c r="R36" s="794"/>
      <c r="S36" s="794"/>
      <c r="T36" s="794"/>
      <c r="U36" s="794"/>
      <c r="V36" s="794"/>
      <c r="W36" s="794"/>
      <c r="X36" s="797"/>
      <c r="Y36" s="797"/>
      <c r="Z36" s="797"/>
      <c r="AA36" s="812"/>
      <c r="AB36" s="812"/>
      <c r="AC36" s="797"/>
      <c r="AD36" s="797"/>
      <c r="AE36" s="797"/>
      <c r="AF36" s="797"/>
      <c r="AG36" s="797"/>
      <c r="AH36" s="797"/>
      <c r="AI36" s="797"/>
      <c r="AJ36" s="797"/>
      <c r="AK36" s="797"/>
      <c r="AL36" s="797"/>
      <c r="AM36" s="797"/>
      <c r="AN36" s="797">
        <v>32</v>
      </c>
      <c r="AO36" s="797"/>
      <c r="AP36" s="797"/>
      <c r="AQ36" s="797">
        <v>1</v>
      </c>
      <c r="AR36" s="797"/>
      <c r="AS36" s="797">
        <v>1</v>
      </c>
      <c r="AT36" s="797">
        <v>1</v>
      </c>
      <c r="AU36" s="797"/>
      <c r="AV36" s="797">
        <v>2</v>
      </c>
      <c r="AW36" s="797"/>
      <c r="AX36" s="797"/>
      <c r="AY36" s="797"/>
      <c r="AZ36" s="795">
        <f t="shared" si="0"/>
        <v>37</v>
      </c>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row>
    <row r="37" spans="1:113" s="171" customFormat="1" ht="10.5" customHeight="1" x14ac:dyDescent="0.2">
      <c r="A37" s="793">
        <v>28</v>
      </c>
      <c r="B37" s="794"/>
      <c r="C37" s="794"/>
      <c r="D37" s="794"/>
      <c r="E37" s="794"/>
      <c r="F37" s="794"/>
      <c r="G37" s="794"/>
      <c r="H37" s="794"/>
      <c r="I37" s="794"/>
      <c r="J37" s="794"/>
      <c r="K37" s="794"/>
      <c r="L37" s="794"/>
      <c r="M37" s="794"/>
      <c r="N37" s="794"/>
      <c r="O37" s="794"/>
      <c r="P37" s="794"/>
      <c r="Q37" s="794"/>
      <c r="R37" s="794"/>
      <c r="S37" s="794"/>
      <c r="T37" s="794">
        <v>4</v>
      </c>
      <c r="U37" s="794"/>
      <c r="V37" s="794"/>
      <c r="W37" s="794"/>
      <c r="X37" s="797"/>
      <c r="Y37" s="797"/>
      <c r="Z37" s="797"/>
      <c r="AA37" s="797"/>
      <c r="AB37" s="797"/>
      <c r="AC37" s="812"/>
      <c r="AD37" s="812">
        <v>8</v>
      </c>
      <c r="AE37" s="812">
        <v>31</v>
      </c>
      <c r="AF37" s="797">
        <v>11</v>
      </c>
      <c r="AG37" s="797"/>
      <c r="AH37" s="797">
        <v>20</v>
      </c>
      <c r="AI37" s="797">
        <v>1</v>
      </c>
      <c r="AJ37" s="797">
        <v>1</v>
      </c>
      <c r="AK37" s="797">
        <v>1</v>
      </c>
      <c r="AL37" s="797"/>
      <c r="AM37" s="797">
        <v>20</v>
      </c>
      <c r="AN37" s="797">
        <v>1</v>
      </c>
      <c r="AO37" s="797">
        <v>2</v>
      </c>
      <c r="AP37" s="797">
        <v>11</v>
      </c>
      <c r="AQ37" s="797"/>
      <c r="AR37" s="797">
        <v>1</v>
      </c>
      <c r="AS37" s="797"/>
      <c r="AT37" s="797"/>
      <c r="AU37" s="797"/>
      <c r="AV37" s="797"/>
      <c r="AW37" s="797">
        <v>1</v>
      </c>
      <c r="AX37" s="797"/>
      <c r="AY37" s="797"/>
      <c r="AZ37" s="795">
        <f t="shared" si="0"/>
        <v>113</v>
      </c>
    </row>
    <row r="38" spans="1:113" s="171" customFormat="1" ht="10.5" customHeight="1" x14ac:dyDescent="0.2">
      <c r="A38" s="793">
        <v>29</v>
      </c>
      <c r="B38" s="794"/>
      <c r="C38" s="794"/>
      <c r="D38" s="794"/>
      <c r="E38" s="794"/>
      <c r="F38" s="794"/>
      <c r="G38" s="794"/>
      <c r="H38" s="794"/>
      <c r="I38" s="794"/>
      <c r="J38" s="794"/>
      <c r="K38" s="794"/>
      <c r="L38" s="794"/>
      <c r="M38" s="794"/>
      <c r="N38" s="794"/>
      <c r="O38" s="794"/>
      <c r="P38" s="794"/>
      <c r="Q38" s="794"/>
      <c r="R38" s="794"/>
      <c r="S38" s="794"/>
      <c r="T38" s="794"/>
      <c r="U38" s="794"/>
      <c r="V38" s="794"/>
      <c r="W38" s="794"/>
      <c r="X38" s="797"/>
      <c r="Y38" s="797"/>
      <c r="Z38" s="797"/>
      <c r="AA38" s="797"/>
      <c r="AB38" s="797"/>
      <c r="AC38" s="812"/>
      <c r="AD38" s="812"/>
      <c r="AE38" s="812">
        <v>3</v>
      </c>
      <c r="AF38" s="797"/>
      <c r="AG38" s="797"/>
      <c r="AH38" s="797"/>
      <c r="AI38" s="797">
        <v>9</v>
      </c>
      <c r="AJ38" s="797"/>
      <c r="AK38" s="797"/>
      <c r="AL38" s="797"/>
      <c r="AM38" s="797"/>
      <c r="AN38" s="797"/>
      <c r="AO38" s="797"/>
      <c r="AP38" s="797"/>
      <c r="AQ38" s="797"/>
      <c r="AR38" s="797"/>
      <c r="AS38" s="797"/>
      <c r="AT38" s="797"/>
      <c r="AU38" s="797"/>
      <c r="AV38" s="797"/>
      <c r="AW38" s="797"/>
      <c r="AX38" s="797"/>
      <c r="AY38" s="797"/>
      <c r="AZ38" s="795">
        <f t="shared" si="0"/>
        <v>12</v>
      </c>
    </row>
    <row r="39" spans="1:113" s="171" customFormat="1" ht="10.5" customHeight="1" x14ac:dyDescent="0.2">
      <c r="A39" s="793">
        <v>30</v>
      </c>
      <c r="B39" s="794"/>
      <c r="C39" s="794"/>
      <c r="D39" s="794"/>
      <c r="E39" s="794"/>
      <c r="F39" s="794"/>
      <c r="G39" s="794"/>
      <c r="H39" s="794"/>
      <c r="I39" s="794"/>
      <c r="J39" s="794"/>
      <c r="K39" s="794"/>
      <c r="L39" s="794"/>
      <c r="M39" s="794"/>
      <c r="N39" s="794"/>
      <c r="O39" s="794"/>
      <c r="P39" s="794"/>
      <c r="Q39" s="794"/>
      <c r="R39" s="794"/>
      <c r="S39" s="794"/>
      <c r="T39" s="794"/>
      <c r="U39" s="794"/>
      <c r="V39" s="794"/>
      <c r="W39" s="794"/>
      <c r="X39" s="797"/>
      <c r="Y39" s="797"/>
      <c r="Z39" s="797"/>
      <c r="AA39" s="797"/>
      <c r="AB39" s="797"/>
      <c r="AC39" s="812"/>
      <c r="AD39" s="812"/>
      <c r="AE39" s="812"/>
      <c r="AF39" s="797">
        <v>11</v>
      </c>
      <c r="AG39" s="797"/>
      <c r="AH39" s="797">
        <v>1</v>
      </c>
      <c r="AI39" s="797">
        <v>4</v>
      </c>
      <c r="AJ39" s="797"/>
      <c r="AK39" s="797"/>
      <c r="AL39" s="797">
        <v>1</v>
      </c>
      <c r="AM39" s="797"/>
      <c r="AN39" s="797"/>
      <c r="AO39" s="797"/>
      <c r="AP39" s="797">
        <v>14</v>
      </c>
      <c r="AQ39" s="797"/>
      <c r="AR39" s="797"/>
      <c r="AS39" s="797"/>
      <c r="AT39" s="797"/>
      <c r="AU39" s="797"/>
      <c r="AV39" s="797"/>
      <c r="AW39" s="797">
        <v>1</v>
      </c>
      <c r="AX39" s="797"/>
      <c r="AY39" s="797"/>
      <c r="AZ39" s="795">
        <f t="shared" si="0"/>
        <v>32</v>
      </c>
    </row>
    <row r="40" spans="1:113" s="171" customFormat="1" ht="10.5" customHeight="1" x14ac:dyDescent="0.2">
      <c r="A40" s="793">
        <v>31</v>
      </c>
      <c r="B40" s="794"/>
      <c r="C40" s="794"/>
      <c r="D40" s="794"/>
      <c r="E40" s="794"/>
      <c r="F40" s="794"/>
      <c r="G40" s="794"/>
      <c r="H40" s="794"/>
      <c r="I40" s="794"/>
      <c r="J40" s="794"/>
      <c r="K40" s="794"/>
      <c r="L40" s="794"/>
      <c r="M40" s="794"/>
      <c r="N40" s="794"/>
      <c r="O40" s="794"/>
      <c r="P40" s="794"/>
      <c r="Q40" s="794"/>
      <c r="R40" s="794"/>
      <c r="S40" s="794"/>
      <c r="T40" s="794"/>
      <c r="U40" s="794"/>
      <c r="V40" s="794"/>
      <c r="W40" s="794"/>
      <c r="X40" s="797"/>
      <c r="Y40" s="797"/>
      <c r="Z40" s="797"/>
      <c r="AA40" s="797"/>
      <c r="AB40" s="797"/>
      <c r="AC40" s="797"/>
      <c r="AD40" s="797"/>
      <c r="AE40" s="797"/>
      <c r="AF40" s="812"/>
      <c r="AG40" s="812">
        <v>31</v>
      </c>
      <c r="AH40" s="812">
        <v>29</v>
      </c>
      <c r="AI40" s="797"/>
      <c r="AJ40" s="797">
        <v>2</v>
      </c>
      <c r="AK40" s="797">
        <v>1</v>
      </c>
      <c r="AL40" s="797"/>
      <c r="AM40" s="797">
        <v>1</v>
      </c>
      <c r="AN40" s="797"/>
      <c r="AO40" s="797">
        <v>8</v>
      </c>
      <c r="AP40" s="797">
        <v>1</v>
      </c>
      <c r="AQ40" s="797">
        <v>8</v>
      </c>
      <c r="AR40" s="797"/>
      <c r="AS40" s="797"/>
      <c r="AT40" s="797"/>
      <c r="AU40" s="797"/>
      <c r="AV40" s="797">
        <v>1</v>
      </c>
      <c r="AW40" s="797">
        <v>5</v>
      </c>
      <c r="AX40" s="797">
        <v>1</v>
      </c>
      <c r="AY40" s="797"/>
      <c r="AZ40" s="795">
        <f t="shared" si="0"/>
        <v>88</v>
      </c>
    </row>
    <row r="41" spans="1:113" s="171" customFormat="1" ht="10.5" customHeight="1" x14ac:dyDescent="0.2">
      <c r="A41" s="793">
        <v>32</v>
      </c>
      <c r="B41" s="794"/>
      <c r="C41" s="794"/>
      <c r="D41" s="794"/>
      <c r="E41" s="794"/>
      <c r="F41" s="794"/>
      <c r="G41" s="794"/>
      <c r="H41" s="794"/>
      <c r="I41" s="794"/>
      <c r="J41" s="794"/>
      <c r="K41" s="794"/>
      <c r="L41" s="794"/>
      <c r="M41" s="794"/>
      <c r="N41" s="794"/>
      <c r="O41" s="794"/>
      <c r="P41" s="794"/>
      <c r="Q41" s="794"/>
      <c r="R41" s="794"/>
      <c r="S41" s="794"/>
      <c r="T41" s="794"/>
      <c r="U41" s="794"/>
      <c r="V41" s="794"/>
      <c r="W41" s="794"/>
      <c r="X41" s="797"/>
      <c r="Y41" s="797"/>
      <c r="Z41" s="797"/>
      <c r="AA41" s="797"/>
      <c r="AB41" s="797"/>
      <c r="AC41" s="797"/>
      <c r="AD41" s="797"/>
      <c r="AE41" s="797"/>
      <c r="AF41" s="812"/>
      <c r="AG41" s="812"/>
      <c r="AH41" s="812">
        <v>17</v>
      </c>
      <c r="AI41" s="797"/>
      <c r="AJ41" s="797"/>
      <c r="AK41" s="797"/>
      <c r="AL41" s="797"/>
      <c r="AM41" s="797"/>
      <c r="AN41" s="797"/>
      <c r="AO41" s="797">
        <v>2</v>
      </c>
      <c r="AP41" s="797"/>
      <c r="AQ41" s="797">
        <v>4</v>
      </c>
      <c r="AR41" s="797"/>
      <c r="AS41" s="797"/>
      <c r="AT41" s="797"/>
      <c r="AU41" s="797"/>
      <c r="AV41" s="797"/>
      <c r="AW41" s="797"/>
      <c r="AX41" s="797">
        <v>19</v>
      </c>
      <c r="AY41" s="797"/>
      <c r="AZ41" s="795">
        <f t="shared" si="0"/>
        <v>42</v>
      </c>
    </row>
    <row r="42" spans="1:113" s="171" customFormat="1" ht="10.5" customHeight="1" x14ac:dyDescent="0.2">
      <c r="A42" s="793">
        <v>33</v>
      </c>
      <c r="B42" s="794"/>
      <c r="C42" s="794"/>
      <c r="D42" s="794"/>
      <c r="E42" s="794"/>
      <c r="F42" s="794"/>
      <c r="G42" s="794"/>
      <c r="H42" s="794"/>
      <c r="I42" s="794"/>
      <c r="J42" s="794"/>
      <c r="K42" s="794"/>
      <c r="L42" s="794"/>
      <c r="M42" s="794"/>
      <c r="N42" s="794"/>
      <c r="O42" s="794"/>
      <c r="P42" s="794"/>
      <c r="Q42" s="794"/>
      <c r="R42" s="794"/>
      <c r="S42" s="794"/>
      <c r="T42" s="794"/>
      <c r="U42" s="794"/>
      <c r="V42" s="794"/>
      <c r="W42" s="794"/>
      <c r="X42" s="797"/>
      <c r="Y42" s="797"/>
      <c r="Z42" s="797"/>
      <c r="AA42" s="797"/>
      <c r="AB42" s="797"/>
      <c r="AC42" s="797"/>
      <c r="AD42" s="797"/>
      <c r="AE42" s="797"/>
      <c r="AF42" s="812"/>
      <c r="AG42" s="812"/>
      <c r="AH42" s="812"/>
      <c r="AI42" s="797"/>
      <c r="AJ42" s="797">
        <v>1</v>
      </c>
      <c r="AK42" s="797"/>
      <c r="AL42" s="797"/>
      <c r="AM42" s="797">
        <v>7</v>
      </c>
      <c r="AN42" s="797"/>
      <c r="AO42" s="797">
        <v>5</v>
      </c>
      <c r="AP42" s="797"/>
      <c r="AQ42" s="797"/>
      <c r="AR42" s="797"/>
      <c r="AS42" s="797"/>
      <c r="AT42" s="797"/>
      <c r="AU42" s="797"/>
      <c r="AV42" s="797"/>
      <c r="AW42" s="797">
        <v>1</v>
      </c>
      <c r="AX42" s="797"/>
      <c r="AY42" s="797"/>
      <c r="AZ42" s="795">
        <f t="shared" si="0"/>
        <v>14</v>
      </c>
    </row>
    <row r="43" spans="1:113" s="171" customFormat="1" ht="10.5" customHeight="1" x14ac:dyDescent="0.2">
      <c r="A43" s="793">
        <v>34</v>
      </c>
      <c r="B43" s="794"/>
      <c r="C43" s="794"/>
      <c r="D43" s="794"/>
      <c r="E43" s="794"/>
      <c r="F43" s="794"/>
      <c r="G43" s="794"/>
      <c r="H43" s="794"/>
      <c r="I43" s="794"/>
      <c r="J43" s="794"/>
      <c r="K43" s="794"/>
      <c r="L43" s="794"/>
      <c r="M43" s="794"/>
      <c r="N43" s="794"/>
      <c r="O43" s="794"/>
      <c r="P43" s="794"/>
      <c r="Q43" s="794"/>
      <c r="R43" s="794"/>
      <c r="S43" s="794"/>
      <c r="T43" s="794"/>
      <c r="U43" s="794"/>
      <c r="V43" s="794">
        <v>1</v>
      </c>
      <c r="W43" s="794"/>
      <c r="X43" s="797"/>
      <c r="Y43" s="797"/>
      <c r="Z43" s="797"/>
      <c r="AA43" s="797"/>
      <c r="AB43" s="797"/>
      <c r="AC43" s="797"/>
      <c r="AD43" s="797"/>
      <c r="AE43" s="797"/>
      <c r="AF43" s="797"/>
      <c r="AG43" s="797"/>
      <c r="AH43" s="797"/>
      <c r="AI43" s="812"/>
      <c r="AJ43" s="812">
        <v>3</v>
      </c>
      <c r="AK43" s="812"/>
      <c r="AL43" s="812"/>
      <c r="AM43" s="797"/>
      <c r="AN43" s="797"/>
      <c r="AO43" s="797"/>
      <c r="AP43" s="797">
        <v>1</v>
      </c>
      <c r="AQ43" s="797"/>
      <c r="AR43" s="797"/>
      <c r="AS43" s="797"/>
      <c r="AT43" s="797"/>
      <c r="AU43" s="797"/>
      <c r="AV43" s="797"/>
      <c r="AW43" s="797"/>
      <c r="AX43" s="797"/>
      <c r="AY43" s="797"/>
      <c r="AZ43" s="795">
        <f t="shared" si="0"/>
        <v>5</v>
      </c>
    </row>
    <row r="44" spans="1:113" s="171" customFormat="1" ht="10.5" customHeight="1" x14ac:dyDescent="0.2">
      <c r="A44" s="793">
        <v>35</v>
      </c>
      <c r="B44" s="794"/>
      <c r="C44" s="794"/>
      <c r="D44" s="794"/>
      <c r="E44" s="794"/>
      <c r="F44" s="794"/>
      <c r="G44" s="794"/>
      <c r="H44" s="794"/>
      <c r="I44" s="794"/>
      <c r="J44" s="794"/>
      <c r="K44" s="794"/>
      <c r="L44" s="794"/>
      <c r="M44" s="794"/>
      <c r="N44" s="794"/>
      <c r="O44" s="794"/>
      <c r="P44" s="794"/>
      <c r="Q44" s="794"/>
      <c r="R44" s="794"/>
      <c r="S44" s="794"/>
      <c r="T44" s="794"/>
      <c r="U44" s="794"/>
      <c r="V44" s="794"/>
      <c r="W44" s="794"/>
      <c r="X44" s="797"/>
      <c r="Y44" s="797"/>
      <c r="Z44" s="797"/>
      <c r="AA44" s="797"/>
      <c r="AB44" s="797"/>
      <c r="AC44" s="797"/>
      <c r="AD44" s="797"/>
      <c r="AE44" s="797"/>
      <c r="AF44" s="797"/>
      <c r="AG44" s="797"/>
      <c r="AH44" s="797"/>
      <c r="AI44" s="812"/>
      <c r="AJ44" s="812"/>
      <c r="AK44" s="812">
        <v>69</v>
      </c>
      <c r="AL44" s="812">
        <v>4</v>
      </c>
      <c r="AM44" s="797">
        <v>3</v>
      </c>
      <c r="AN44" s="797"/>
      <c r="AO44" s="797"/>
      <c r="AP44" s="797"/>
      <c r="AQ44" s="797"/>
      <c r="AR44" s="797"/>
      <c r="AS44" s="797"/>
      <c r="AT44" s="797"/>
      <c r="AU44" s="797"/>
      <c r="AV44" s="797"/>
      <c r="AW44" s="797"/>
      <c r="AX44" s="797"/>
      <c r="AY44" s="797"/>
      <c r="AZ44" s="795">
        <f t="shared" si="0"/>
        <v>76</v>
      </c>
    </row>
    <row r="45" spans="1:113" s="171" customFormat="1" ht="10.5" customHeight="1" x14ac:dyDescent="0.2">
      <c r="A45" s="793">
        <v>36</v>
      </c>
      <c r="B45" s="794"/>
      <c r="C45" s="794"/>
      <c r="D45" s="794"/>
      <c r="E45" s="794"/>
      <c r="F45" s="794"/>
      <c r="G45" s="794"/>
      <c r="H45" s="794"/>
      <c r="I45" s="794"/>
      <c r="J45" s="794"/>
      <c r="K45" s="794"/>
      <c r="L45" s="794"/>
      <c r="M45" s="794"/>
      <c r="N45" s="794"/>
      <c r="O45" s="794"/>
      <c r="P45" s="794"/>
      <c r="Q45" s="794"/>
      <c r="R45" s="794"/>
      <c r="S45" s="794"/>
      <c r="T45" s="794"/>
      <c r="U45" s="794"/>
      <c r="V45" s="794"/>
      <c r="W45" s="794"/>
      <c r="X45" s="797"/>
      <c r="Y45" s="797"/>
      <c r="Z45" s="797"/>
      <c r="AA45" s="797"/>
      <c r="AB45" s="797"/>
      <c r="AC45" s="797"/>
      <c r="AD45" s="797"/>
      <c r="AE45" s="797"/>
      <c r="AF45" s="797"/>
      <c r="AG45" s="797"/>
      <c r="AH45" s="797"/>
      <c r="AI45" s="812"/>
      <c r="AJ45" s="812"/>
      <c r="AK45" s="812"/>
      <c r="AL45" s="812">
        <v>2</v>
      </c>
      <c r="AM45" s="797"/>
      <c r="AN45" s="797"/>
      <c r="AO45" s="797"/>
      <c r="AP45" s="797"/>
      <c r="AQ45" s="797"/>
      <c r="AR45" s="797"/>
      <c r="AS45" s="797"/>
      <c r="AT45" s="797">
        <v>5</v>
      </c>
      <c r="AU45" s="797">
        <v>8</v>
      </c>
      <c r="AV45" s="797"/>
      <c r="AW45" s="797"/>
      <c r="AX45" s="797"/>
      <c r="AY45" s="797"/>
      <c r="AZ45" s="795">
        <f t="shared" si="0"/>
        <v>15</v>
      </c>
    </row>
    <row r="46" spans="1:113" s="171" customFormat="1" ht="10.5" customHeight="1" x14ac:dyDescent="0.2">
      <c r="A46" s="793">
        <v>37</v>
      </c>
      <c r="B46" s="794"/>
      <c r="C46" s="794"/>
      <c r="D46" s="794"/>
      <c r="E46" s="794"/>
      <c r="F46" s="794"/>
      <c r="G46" s="794"/>
      <c r="H46" s="794"/>
      <c r="I46" s="794"/>
      <c r="J46" s="794"/>
      <c r="K46" s="794"/>
      <c r="L46" s="794"/>
      <c r="M46" s="794"/>
      <c r="N46" s="794"/>
      <c r="O46" s="794"/>
      <c r="P46" s="794"/>
      <c r="Q46" s="794"/>
      <c r="R46" s="794"/>
      <c r="S46" s="794"/>
      <c r="T46" s="794"/>
      <c r="U46" s="794"/>
      <c r="V46" s="794"/>
      <c r="W46" s="794"/>
      <c r="X46" s="797"/>
      <c r="Y46" s="797"/>
      <c r="Z46" s="797"/>
      <c r="AA46" s="797"/>
      <c r="AB46" s="797"/>
      <c r="AC46" s="797"/>
      <c r="AD46" s="797"/>
      <c r="AE46" s="797"/>
      <c r="AF46" s="797"/>
      <c r="AG46" s="797"/>
      <c r="AH46" s="797"/>
      <c r="AI46" s="812"/>
      <c r="AJ46" s="812"/>
      <c r="AK46" s="812"/>
      <c r="AL46" s="812"/>
      <c r="AM46" s="797">
        <v>5</v>
      </c>
      <c r="AN46" s="797">
        <v>1</v>
      </c>
      <c r="AO46" s="797"/>
      <c r="AP46" s="797"/>
      <c r="AQ46" s="797"/>
      <c r="AR46" s="797"/>
      <c r="AS46" s="797"/>
      <c r="AT46" s="797">
        <v>1</v>
      </c>
      <c r="AU46" s="797"/>
      <c r="AV46" s="797"/>
      <c r="AW46" s="797"/>
      <c r="AX46" s="797"/>
      <c r="AY46" s="797"/>
      <c r="AZ46" s="795">
        <f t="shared" si="0"/>
        <v>7</v>
      </c>
    </row>
    <row r="47" spans="1:113" s="171" customFormat="1" ht="10.5" customHeight="1" x14ac:dyDescent="0.2">
      <c r="A47" s="793">
        <v>60</v>
      </c>
      <c r="B47" s="794"/>
      <c r="C47" s="794"/>
      <c r="D47" s="794"/>
      <c r="E47" s="794"/>
      <c r="F47" s="794"/>
      <c r="G47" s="794"/>
      <c r="H47" s="794"/>
      <c r="I47" s="794"/>
      <c r="J47" s="794"/>
      <c r="K47" s="794"/>
      <c r="L47" s="794"/>
      <c r="M47" s="794"/>
      <c r="N47" s="794"/>
      <c r="O47" s="794"/>
      <c r="P47" s="794"/>
      <c r="Q47" s="794"/>
      <c r="R47" s="794"/>
      <c r="S47" s="794"/>
      <c r="T47" s="794"/>
      <c r="U47" s="794"/>
      <c r="V47" s="794"/>
      <c r="W47" s="794"/>
      <c r="X47" s="797"/>
      <c r="Y47" s="797"/>
      <c r="Z47" s="797"/>
      <c r="AA47" s="797"/>
      <c r="AB47" s="797"/>
      <c r="AC47" s="797"/>
      <c r="AD47" s="797"/>
      <c r="AE47" s="797"/>
      <c r="AF47" s="797"/>
      <c r="AG47" s="797"/>
      <c r="AH47" s="797"/>
      <c r="AI47" s="797"/>
      <c r="AJ47" s="797"/>
      <c r="AK47" s="797"/>
      <c r="AL47" s="797"/>
      <c r="AM47" s="812"/>
      <c r="AN47" s="812">
        <v>5</v>
      </c>
      <c r="AO47" s="812">
        <v>34</v>
      </c>
      <c r="AP47" s="812">
        <v>4</v>
      </c>
      <c r="AQ47" s="797"/>
      <c r="AR47" s="797"/>
      <c r="AS47" s="797"/>
      <c r="AT47" s="797"/>
      <c r="AU47" s="797"/>
      <c r="AV47" s="797">
        <v>1</v>
      </c>
      <c r="AW47" s="797">
        <v>1</v>
      </c>
      <c r="AX47" s="797"/>
      <c r="AY47" s="797"/>
      <c r="AZ47" s="795">
        <f t="shared" si="0"/>
        <v>45</v>
      </c>
    </row>
    <row r="48" spans="1:113" s="171" customFormat="1" ht="10.5" customHeight="1" x14ac:dyDescent="0.2">
      <c r="A48" s="793">
        <v>61</v>
      </c>
      <c r="B48" s="794"/>
      <c r="C48" s="794"/>
      <c r="D48" s="794"/>
      <c r="E48" s="794"/>
      <c r="F48" s="794"/>
      <c r="G48" s="794"/>
      <c r="H48" s="794"/>
      <c r="I48" s="794"/>
      <c r="J48" s="794"/>
      <c r="K48" s="794"/>
      <c r="L48" s="794"/>
      <c r="M48" s="794"/>
      <c r="N48" s="794"/>
      <c r="O48" s="794"/>
      <c r="P48" s="794"/>
      <c r="Q48" s="794"/>
      <c r="R48" s="794"/>
      <c r="S48" s="794"/>
      <c r="T48" s="794"/>
      <c r="U48" s="794"/>
      <c r="V48" s="794"/>
      <c r="W48" s="794"/>
      <c r="X48" s="797">
        <v>1</v>
      </c>
      <c r="Y48" s="797"/>
      <c r="Z48" s="797"/>
      <c r="AA48" s="797"/>
      <c r="AB48" s="797"/>
      <c r="AC48" s="797"/>
      <c r="AD48" s="797"/>
      <c r="AE48" s="797"/>
      <c r="AF48" s="797"/>
      <c r="AG48" s="797"/>
      <c r="AH48" s="797"/>
      <c r="AI48" s="797"/>
      <c r="AJ48" s="797"/>
      <c r="AK48" s="797"/>
      <c r="AL48" s="797"/>
      <c r="AM48" s="812"/>
      <c r="AN48" s="812"/>
      <c r="AO48" s="812"/>
      <c r="AP48" s="812">
        <v>8</v>
      </c>
      <c r="AQ48" s="797"/>
      <c r="AR48" s="797"/>
      <c r="AS48" s="797"/>
      <c r="AT48" s="797"/>
      <c r="AU48" s="797"/>
      <c r="AV48" s="797">
        <v>1</v>
      </c>
      <c r="AW48" s="797"/>
      <c r="AX48" s="797"/>
      <c r="AY48" s="797"/>
      <c r="AZ48" s="795">
        <f t="shared" si="0"/>
        <v>10</v>
      </c>
    </row>
    <row r="49" spans="1:245" s="171" customFormat="1" ht="10.5" customHeight="1" x14ac:dyDescent="0.2">
      <c r="A49" s="793">
        <v>62</v>
      </c>
      <c r="B49" s="794"/>
      <c r="C49" s="794"/>
      <c r="D49" s="794"/>
      <c r="E49" s="794"/>
      <c r="F49" s="794"/>
      <c r="G49" s="794"/>
      <c r="H49" s="794"/>
      <c r="I49" s="794"/>
      <c r="J49" s="794"/>
      <c r="K49" s="794"/>
      <c r="L49" s="794"/>
      <c r="M49" s="794"/>
      <c r="N49" s="794"/>
      <c r="O49" s="794"/>
      <c r="P49" s="794"/>
      <c r="Q49" s="794"/>
      <c r="R49" s="794"/>
      <c r="S49" s="794"/>
      <c r="T49" s="794"/>
      <c r="U49" s="794"/>
      <c r="V49" s="794"/>
      <c r="W49" s="794"/>
      <c r="X49" s="797"/>
      <c r="Y49" s="797"/>
      <c r="Z49" s="797"/>
      <c r="AA49" s="797"/>
      <c r="AB49" s="797"/>
      <c r="AC49" s="797"/>
      <c r="AD49" s="797"/>
      <c r="AE49" s="797"/>
      <c r="AF49" s="797"/>
      <c r="AG49" s="797"/>
      <c r="AH49" s="797"/>
      <c r="AI49" s="797"/>
      <c r="AJ49" s="797"/>
      <c r="AK49" s="797"/>
      <c r="AL49" s="797"/>
      <c r="AM49" s="812"/>
      <c r="AN49" s="812"/>
      <c r="AO49" s="812"/>
      <c r="AP49" s="812">
        <v>3</v>
      </c>
      <c r="AQ49" s="797">
        <v>2</v>
      </c>
      <c r="AR49" s="797"/>
      <c r="AS49" s="797"/>
      <c r="AT49" s="797">
        <v>1</v>
      </c>
      <c r="AU49" s="797"/>
      <c r="AV49" s="797"/>
      <c r="AW49" s="797"/>
      <c r="AX49" s="797"/>
      <c r="AY49" s="797"/>
      <c r="AZ49" s="795">
        <f t="shared" si="0"/>
        <v>6</v>
      </c>
    </row>
    <row r="50" spans="1:245" s="171" customFormat="1" ht="10.5" customHeight="1" x14ac:dyDescent="0.2">
      <c r="A50" s="793">
        <v>64</v>
      </c>
      <c r="B50" s="794"/>
      <c r="C50" s="794"/>
      <c r="D50" s="794"/>
      <c r="E50" s="794"/>
      <c r="F50" s="794"/>
      <c r="G50" s="794"/>
      <c r="H50" s="794"/>
      <c r="I50" s="794"/>
      <c r="J50" s="794"/>
      <c r="K50" s="794"/>
      <c r="L50" s="794"/>
      <c r="M50" s="794"/>
      <c r="N50" s="794"/>
      <c r="O50" s="794"/>
      <c r="P50" s="794"/>
      <c r="Q50" s="794"/>
      <c r="R50" s="794"/>
      <c r="S50" s="794"/>
      <c r="T50" s="794"/>
      <c r="U50" s="794"/>
      <c r="V50" s="794"/>
      <c r="W50" s="794"/>
      <c r="X50" s="797"/>
      <c r="Y50" s="797"/>
      <c r="Z50" s="797"/>
      <c r="AA50" s="797"/>
      <c r="AB50" s="797"/>
      <c r="AC50" s="797"/>
      <c r="AD50" s="797"/>
      <c r="AE50" s="797"/>
      <c r="AF50" s="797"/>
      <c r="AG50" s="797"/>
      <c r="AH50" s="797"/>
      <c r="AI50" s="797"/>
      <c r="AJ50" s="797"/>
      <c r="AK50" s="797"/>
      <c r="AL50" s="797"/>
      <c r="AM50" s="797"/>
      <c r="AN50" s="797"/>
      <c r="AO50" s="797"/>
      <c r="AP50" s="797"/>
      <c r="AQ50" s="812"/>
      <c r="AR50" s="812">
        <v>92</v>
      </c>
      <c r="AS50" s="812">
        <v>6</v>
      </c>
      <c r="AT50" s="812">
        <v>3</v>
      </c>
      <c r="AU50" s="812">
        <v>7</v>
      </c>
      <c r="AV50" s="812">
        <v>3</v>
      </c>
      <c r="AW50" s="797">
        <v>4</v>
      </c>
      <c r="AX50" s="797"/>
      <c r="AY50" s="797">
        <v>7</v>
      </c>
      <c r="AZ50" s="795">
        <f t="shared" si="0"/>
        <v>122</v>
      </c>
      <c r="BB50" s="346"/>
    </row>
    <row r="51" spans="1:245" s="171" customFormat="1" ht="10.5" customHeight="1" x14ac:dyDescent="0.2">
      <c r="A51" s="793">
        <v>65</v>
      </c>
      <c r="B51" s="794"/>
      <c r="C51" s="794"/>
      <c r="D51" s="794"/>
      <c r="E51" s="794"/>
      <c r="F51" s="794"/>
      <c r="G51" s="794"/>
      <c r="H51" s="794"/>
      <c r="I51" s="794"/>
      <c r="J51" s="794"/>
      <c r="K51" s="794"/>
      <c r="L51" s="794"/>
      <c r="M51" s="794"/>
      <c r="N51" s="794"/>
      <c r="O51" s="794"/>
      <c r="P51" s="794"/>
      <c r="Q51" s="794"/>
      <c r="R51" s="794"/>
      <c r="S51" s="794"/>
      <c r="T51" s="794"/>
      <c r="U51" s="794"/>
      <c r="V51" s="794"/>
      <c r="W51" s="794"/>
      <c r="X51" s="797"/>
      <c r="Y51" s="797"/>
      <c r="Z51" s="797"/>
      <c r="AA51" s="797"/>
      <c r="AB51" s="797"/>
      <c r="AC51" s="797"/>
      <c r="AD51" s="797"/>
      <c r="AE51" s="797"/>
      <c r="AF51" s="797"/>
      <c r="AG51" s="797"/>
      <c r="AH51" s="797"/>
      <c r="AI51" s="797"/>
      <c r="AJ51" s="797"/>
      <c r="AK51" s="797"/>
      <c r="AL51" s="797"/>
      <c r="AM51" s="797"/>
      <c r="AN51" s="797"/>
      <c r="AO51" s="797"/>
      <c r="AP51" s="797"/>
      <c r="AQ51" s="812"/>
      <c r="AR51" s="812"/>
      <c r="AS51" s="812">
        <v>33</v>
      </c>
      <c r="AT51" s="812">
        <v>4</v>
      </c>
      <c r="AU51" s="812">
        <v>5</v>
      </c>
      <c r="AV51" s="812">
        <v>29</v>
      </c>
      <c r="AW51" s="797"/>
      <c r="AX51" s="797">
        <v>1</v>
      </c>
      <c r="AY51" s="797">
        <v>25</v>
      </c>
      <c r="AZ51" s="795">
        <f t="shared" si="0"/>
        <v>97</v>
      </c>
    </row>
    <row r="52" spans="1:245" s="171" customFormat="1" ht="10.5" customHeight="1" x14ac:dyDescent="0.2">
      <c r="A52" s="793">
        <v>66</v>
      </c>
      <c r="B52" s="794"/>
      <c r="C52" s="794"/>
      <c r="D52" s="794"/>
      <c r="E52" s="794"/>
      <c r="F52" s="794"/>
      <c r="G52" s="794"/>
      <c r="H52" s="794"/>
      <c r="I52" s="794"/>
      <c r="J52" s="794"/>
      <c r="K52" s="794"/>
      <c r="L52" s="794"/>
      <c r="M52" s="794"/>
      <c r="N52" s="794"/>
      <c r="O52" s="794"/>
      <c r="P52" s="794"/>
      <c r="Q52" s="794"/>
      <c r="R52" s="794"/>
      <c r="S52" s="794"/>
      <c r="T52" s="794"/>
      <c r="U52" s="794"/>
      <c r="V52" s="794"/>
      <c r="W52" s="794"/>
      <c r="X52" s="797">
        <v>8</v>
      </c>
      <c r="Y52" s="797"/>
      <c r="Z52" s="797"/>
      <c r="AA52" s="797"/>
      <c r="AB52" s="797"/>
      <c r="AC52" s="797"/>
      <c r="AD52" s="797"/>
      <c r="AE52" s="797"/>
      <c r="AF52" s="797"/>
      <c r="AG52" s="797"/>
      <c r="AH52" s="797"/>
      <c r="AI52" s="797"/>
      <c r="AJ52" s="797"/>
      <c r="AK52" s="797"/>
      <c r="AL52" s="797"/>
      <c r="AM52" s="797"/>
      <c r="AN52" s="797"/>
      <c r="AO52" s="797"/>
      <c r="AP52" s="797"/>
      <c r="AQ52" s="812"/>
      <c r="AR52" s="812"/>
      <c r="AS52" s="812"/>
      <c r="AT52" s="812">
        <v>3</v>
      </c>
      <c r="AU52" s="812">
        <v>7</v>
      </c>
      <c r="AV52" s="812">
        <v>7</v>
      </c>
      <c r="AW52" s="797"/>
      <c r="AX52" s="797">
        <v>1</v>
      </c>
      <c r="AY52" s="797">
        <v>2</v>
      </c>
      <c r="AZ52" s="795">
        <f t="shared" si="0"/>
        <v>28</v>
      </c>
      <c r="BB52" s="166"/>
      <c r="DC52" s="166"/>
      <c r="DD52" s="166"/>
      <c r="DE52" s="166"/>
      <c r="DF52" s="166"/>
      <c r="DG52" s="166"/>
      <c r="DH52" s="166"/>
      <c r="DI52" s="166"/>
    </row>
    <row r="53" spans="1:245" s="171" customFormat="1" ht="10.5" customHeight="1" x14ac:dyDescent="0.2">
      <c r="A53" s="793">
        <v>67</v>
      </c>
      <c r="B53" s="794"/>
      <c r="C53" s="794"/>
      <c r="D53" s="794"/>
      <c r="E53" s="794"/>
      <c r="F53" s="794"/>
      <c r="G53" s="794"/>
      <c r="H53" s="794"/>
      <c r="I53" s="794"/>
      <c r="J53" s="794"/>
      <c r="K53" s="794"/>
      <c r="L53" s="794"/>
      <c r="M53" s="794"/>
      <c r="N53" s="794"/>
      <c r="O53" s="794"/>
      <c r="P53" s="794"/>
      <c r="Q53" s="794"/>
      <c r="R53" s="794"/>
      <c r="S53" s="794"/>
      <c r="T53" s="794"/>
      <c r="U53" s="794"/>
      <c r="V53" s="794"/>
      <c r="W53" s="794"/>
      <c r="X53" s="797"/>
      <c r="Y53" s="797"/>
      <c r="Z53" s="797"/>
      <c r="AA53" s="797"/>
      <c r="AB53" s="797"/>
      <c r="AC53" s="797"/>
      <c r="AD53" s="797"/>
      <c r="AE53" s="797"/>
      <c r="AF53" s="797"/>
      <c r="AG53" s="797"/>
      <c r="AH53" s="797"/>
      <c r="AI53" s="797"/>
      <c r="AJ53" s="797"/>
      <c r="AK53" s="797"/>
      <c r="AL53" s="797"/>
      <c r="AM53" s="797"/>
      <c r="AN53" s="797"/>
      <c r="AO53" s="797"/>
      <c r="AP53" s="797"/>
      <c r="AQ53" s="812"/>
      <c r="AR53" s="812"/>
      <c r="AS53" s="812"/>
      <c r="AT53" s="812"/>
      <c r="AU53" s="812">
        <v>82</v>
      </c>
      <c r="AV53" s="812">
        <v>1</v>
      </c>
      <c r="AW53" s="797">
        <v>1</v>
      </c>
      <c r="AX53" s="797"/>
      <c r="AY53" s="797">
        <v>1</v>
      </c>
      <c r="AZ53" s="795">
        <f t="shared" si="0"/>
        <v>85</v>
      </c>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c r="CC53" s="166"/>
      <c r="CD53" s="166"/>
      <c r="CE53" s="166"/>
      <c r="CF53" s="166"/>
      <c r="CG53" s="166"/>
      <c r="CH53" s="166"/>
      <c r="CI53" s="166"/>
      <c r="CJ53" s="166"/>
      <c r="CK53" s="166"/>
      <c r="CL53" s="166"/>
      <c r="CM53" s="166"/>
      <c r="CN53" s="166"/>
      <c r="CO53" s="166"/>
      <c r="CP53" s="166"/>
      <c r="CQ53" s="166"/>
      <c r="CR53" s="166"/>
      <c r="CS53" s="166"/>
      <c r="CT53" s="166"/>
      <c r="CU53" s="166"/>
      <c r="CV53" s="166"/>
      <c r="CW53" s="166"/>
      <c r="CX53" s="166"/>
      <c r="CY53" s="166"/>
      <c r="CZ53" s="166"/>
      <c r="DA53" s="166"/>
      <c r="DB53" s="166"/>
    </row>
    <row r="54" spans="1:245" s="171" customFormat="1" ht="10.5" customHeight="1" x14ac:dyDescent="0.2">
      <c r="A54" s="793">
        <v>68</v>
      </c>
      <c r="B54" s="794"/>
      <c r="C54" s="794"/>
      <c r="D54" s="794"/>
      <c r="E54" s="794"/>
      <c r="F54" s="794"/>
      <c r="G54" s="794"/>
      <c r="H54" s="794"/>
      <c r="I54" s="794"/>
      <c r="J54" s="794"/>
      <c r="K54" s="794"/>
      <c r="L54" s="794"/>
      <c r="M54" s="794"/>
      <c r="N54" s="794"/>
      <c r="O54" s="794"/>
      <c r="P54" s="794"/>
      <c r="Q54" s="794"/>
      <c r="R54" s="794"/>
      <c r="S54" s="794"/>
      <c r="T54" s="794"/>
      <c r="U54" s="794"/>
      <c r="V54" s="794"/>
      <c r="W54" s="794"/>
      <c r="X54" s="797"/>
      <c r="Y54" s="797"/>
      <c r="Z54" s="797"/>
      <c r="AA54" s="797"/>
      <c r="AB54" s="797"/>
      <c r="AC54" s="797"/>
      <c r="AD54" s="797"/>
      <c r="AE54" s="797"/>
      <c r="AF54" s="797"/>
      <c r="AG54" s="797"/>
      <c r="AH54" s="797"/>
      <c r="AI54" s="797"/>
      <c r="AJ54" s="797"/>
      <c r="AK54" s="797"/>
      <c r="AL54" s="797"/>
      <c r="AM54" s="797"/>
      <c r="AN54" s="797"/>
      <c r="AO54" s="797"/>
      <c r="AP54" s="797"/>
      <c r="AQ54" s="812"/>
      <c r="AR54" s="812"/>
      <c r="AS54" s="812"/>
      <c r="AT54" s="812"/>
      <c r="AU54" s="812"/>
      <c r="AV54" s="812">
        <v>3</v>
      </c>
      <c r="AW54" s="797"/>
      <c r="AX54" s="797"/>
      <c r="AY54" s="797">
        <v>2</v>
      </c>
      <c r="AZ54" s="795">
        <f t="shared" si="0"/>
        <v>5</v>
      </c>
    </row>
    <row r="55" spans="1:245" s="171" customFormat="1" ht="10.5" customHeight="1" x14ac:dyDescent="0.2">
      <c r="A55" s="798">
        <v>69</v>
      </c>
      <c r="B55" s="800"/>
      <c r="C55" s="800"/>
      <c r="D55" s="800"/>
      <c r="E55" s="800"/>
      <c r="F55" s="800"/>
      <c r="G55" s="800"/>
      <c r="H55" s="800"/>
      <c r="I55" s="800"/>
      <c r="J55" s="800"/>
      <c r="K55" s="800"/>
      <c r="L55" s="800"/>
      <c r="M55" s="800"/>
      <c r="N55" s="800"/>
      <c r="O55" s="800"/>
      <c r="P55" s="800"/>
      <c r="Q55" s="800"/>
      <c r="R55" s="800"/>
      <c r="S55" s="800"/>
      <c r="T55" s="800"/>
      <c r="U55" s="800"/>
      <c r="V55" s="800"/>
      <c r="W55" s="800"/>
      <c r="X55" s="799">
        <v>11</v>
      </c>
      <c r="Y55" s="799"/>
      <c r="Z55" s="799"/>
      <c r="AA55" s="799"/>
      <c r="AB55" s="799"/>
      <c r="AC55" s="799"/>
      <c r="AD55" s="799"/>
      <c r="AE55" s="799"/>
      <c r="AF55" s="799"/>
      <c r="AG55" s="799"/>
      <c r="AH55" s="799"/>
      <c r="AI55" s="799"/>
      <c r="AJ55" s="799"/>
      <c r="AK55" s="799"/>
      <c r="AL55" s="799"/>
      <c r="AM55" s="799"/>
      <c r="AN55" s="799"/>
      <c r="AO55" s="799"/>
      <c r="AP55" s="799"/>
      <c r="AQ55" s="808"/>
      <c r="AR55" s="808"/>
      <c r="AS55" s="808"/>
      <c r="AT55" s="808"/>
      <c r="AU55" s="808"/>
      <c r="AV55" s="808"/>
      <c r="AW55" s="799">
        <v>1</v>
      </c>
      <c r="AX55" s="799">
        <v>4</v>
      </c>
      <c r="AY55" s="799">
        <v>1</v>
      </c>
      <c r="AZ55" s="795">
        <f t="shared" si="0"/>
        <v>17</v>
      </c>
      <c r="BB55" s="175"/>
      <c r="DC55" s="175"/>
      <c r="DD55" s="175"/>
      <c r="DE55" s="175"/>
      <c r="DF55" s="175"/>
      <c r="DG55" s="175"/>
      <c r="DH55" s="175"/>
      <c r="DI55" s="175"/>
    </row>
    <row r="56" spans="1:245" ht="10.5" customHeight="1" x14ac:dyDescent="0.2">
      <c r="A56" s="801" t="s">
        <v>87</v>
      </c>
      <c r="B56" s="813">
        <f>SUM(B34:B55)</f>
        <v>0</v>
      </c>
      <c r="C56" s="813">
        <f t="shared" ref="C56:AY56" si="3">SUM(C34:C55)</f>
        <v>0</v>
      </c>
      <c r="D56" s="813">
        <f t="shared" si="3"/>
        <v>0</v>
      </c>
      <c r="E56" s="813">
        <f t="shared" si="3"/>
        <v>0</v>
      </c>
      <c r="F56" s="813">
        <f t="shared" si="3"/>
        <v>0</v>
      </c>
      <c r="G56" s="813">
        <f t="shared" si="3"/>
        <v>0</v>
      </c>
      <c r="H56" s="813">
        <f t="shared" si="3"/>
        <v>0</v>
      </c>
      <c r="I56" s="813">
        <f t="shared" si="3"/>
        <v>0</v>
      </c>
      <c r="J56" s="813">
        <f t="shared" si="3"/>
        <v>0</v>
      </c>
      <c r="K56" s="813">
        <f t="shared" si="3"/>
        <v>0</v>
      </c>
      <c r="L56" s="813">
        <f t="shared" si="3"/>
        <v>0</v>
      </c>
      <c r="M56" s="813">
        <f t="shared" si="3"/>
        <v>0</v>
      </c>
      <c r="N56" s="813">
        <f t="shared" si="3"/>
        <v>0</v>
      </c>
      <c r="O56" s="813">
        <f t="shared" si="3"/>
        <v>0</v>
      </c>
      <c r="P56" s="813">
        <f t="shared" si="3"/>
        <v>0</v>
      </c>
      <c r="Q56" s="813">
        <f t="shared" si="3"/>
        <v>0</v>
      </c>
      <c r="R56" s="813">
        <f t="shared" si="3"/>
        <v>0</v>
      </c>
      <c r="S56" s="813">
        <f t="shared" si="3"/>
        <v>0</v>
      </c>
      <c r="T56" s="813">
        <f t="shared" si="3"/>
        <v>5</v>
      </c>
      <c r="U56" s="813">
        <f t="shared" si="3"/>
        <v>0</v>
      </c>
      <c r="V56" s="813">
        <f t="shared" si="3"/>
        <v>4</v>
      </c>
      <c r="W56" s="813">
        <f t="shared" si="3"/>
        <v>0</v>
      </c>
      <c r="X56" s="813">
        <f t="shared" si="3"/>
        <v>20</v>
      </c>
      <c r="Y56" s="813">
        <f t="shared" si="3"/>
        <v>0</v>
      </c>
      <c r="Z56" s="813">
        <f t="shared" si="3"/>
        <v>0</v>
      </c>
      <c r="AA56" s="813">
        <f t="shared" si="3"/>
        <v>70</v>
      </c>
      <c r="AB56" s="813">
        <f t="shared" si="3"/>
        <v>25</v>
      </c>
      <c r="AC56" s="813">
        <f t="shared" si="3"/>
        <v>1</v>
      </c>
      <c r="AD56" s="813">
        <f t="shared" si="3"/>
        <v>9</v>
      </c>
      <c r="AE56" s="813">
        <f t="shared" si="3"/>
        <v>34</v>
      </c>
      <c r="AF56" s="813">
        <f t="shared" si="3"/>
        <v>22</v>
      </c>
      <c r="AG56" s="813">
        <f t="shared" si="3"/>
        <v>31</v>
      </c>
      <c r="AH56" s="813">
        <f t="shared" si="3"/>
        <v>67</v>
      </c>
      <c r="AI56" s="813">
        <f t="shared" si="3"/>
        <v>14</v>
      </c>
      <c r="AJ56" s="813">
        <f t="shared" si="3"/>
        <v>7</v>
      </c>
      <c r="AK56" s="813">
        <f t="shared" si="3"/>
        <v>71</v>
      </c>
      <c r="AL56" s="813">
        <f t="shared" si="3"/>
        <v>7</v>
      </c>
      <c r="AM56" s="813">
        <f t="shared" si="3"/>
        <v>45</v>
      </c>
      <c r="AN56" s="813">
        <f t="shared" si="3"/>
        <v>49</v>
      </c>
      <c r="AO56" s="813">
        <f t="shared" si="3"/>
        <v>53</v>
      </c>
      <c r="AP56" s="813">
        <f t="shared" si="3"/>
        <v>42</v>
      </c>
      <c r="AQ56" s="813">
        <f t="shared" si="3"/>
        <v>15</v>
      </c>
      <c r="AR56" s="813">
        <f t="shared" si="3"/>
        <v>93</v>
      </c>
      <c r="AS56" s="813">
        <f t="shared" si="3"/>
        <v>40</v>
      </c>
      <c r="AT56" s="813">
        <f t="shared" si="3"/>
        <v>19</v>
      </c>
      <c r="AU56" s="813">
        <f t="shared" si="3"/>
        <v>110</v>
      </c>
      <c r="AV56" s="813">
        <f t="shared" si="3"/>
        <v>48</v>
      </c>
      <c r="AW56" s="813">
        <f t="shared" si="3"/>
        <v>16</v>
      </c>
      <c r="AX56" s="813">
        <f t="shared" si="3"/>
        <v>26</v>
      </c>
      <c r="AY56" s="813">
        <f t="shared" si="3"/>
        <v>38</v>
      </c>
      <c r="AZ56" s="795">
        <f t="shared" si="0"/>
        <v>981</v>
      </c>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row>
    <row r="57" spans="1:245" s="171" customFormat="1" ht="10.5" customHeight="1" x14ac:dyDescent="0.2">
      <c r="A57" s="723">
        <v>85</v>
      </c>
      <c r="B57" s="804"/>
      <c r="C57" s="804"/>
      <c r="D57" s="804"/>
      <c r="E57" s="804"/>
      <c r="F57" s="804"/>
      <c r="G57" s="804"/>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724"/>
      <c r="AJ57" s="724"/>
      <c r="AK57" s="804"/>
      <c r="AL57" s="804"/>
      <c r="AM57" s="724"/>
      <c r="AN57" s="724"/>
      <c r="AO57" s="724"/>
      <c r="AP57" s="804"/>
      <c r="AQ57" s="804"/>
      <c r="AR57" s="804"/>
      <c r="AS57" s="804"/>
      <c r="AT57" s="804"/>
      <c r="AU57" s="804"/>
      <c r="AV57" s="804"/>
      <c r="AW57" s="815"/>
      <c r="AX57" s="814">
        <v>2</v>
      </c>
      <c r="AY57" s="814">
        <v>1</v>
      </c>
      <c r="AZ57" s="795">
        <f t="shared" si="0"/>
        <v>3</v>
      </c>
      <c r="BB57"/>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C57" s="166"/>
      <c r="CD57" s="166"/>
      <c r="CE57" s="166"/>
      <c r="CF57" s="166"/>
      <c r="CG57" s="166"/>
      <c r="CH57" s="166"/>
      <c r="CI57" s="166"/>
      <c r="CJ57" s="166"/>
      <c r="CK57" s="166"/>
      <c r="CL57" s="166"/>
      <c r="CM57" s="166"/>
      <c r="CN57" s="166"/>
      <c r="CO57" s="166"/>
      <c r="CP57" s="166"/>
      <c r="CQ57" s="166"/>
      <c r="CR57" s="166"/>
      <c r="CS57" s="166"/>
      <c r="CT57" s="166"/>
      <c r="CU57" s="166"/>
      <c r="CV57" s="166"/>
      <c r="CW57" s="166"/>
      <c r="CX57" s="166"/>
      <c r="CY57" s="166"/>
      <c r="CZ57" s="166"/>
      <c r="DA57" s="166"/>
      <c r="DB57" s="166"/>
      <c r="DC57"/>
      <c r="DD57"/>
      <c r="DE57"/>
      <c r="DF57"/>
      <c r="DG57"/>
      <c r="DH57"/>
      <c r="DI57"/>
    </row>
    <row r="58" spans="1:245" s="171" customFormat="1" ht="10.5" customHeight="1" x14ac:dyDescent="0.2">
      <c r="A58" s="798">
        <v>86</v>
      </c>
      <c r="B58" s="800"/>
      <c r="C58" s="800"/>
      <c r="D58" s="800"/>
      <c r="E58" s="800"/>
      <c r="F58" s="800"/>
      <c r="G58" s="800"/>
      <c r="H58" s="800"/>
      <c r="I58" s="800"/>
      <c r="J58" s="800"/>
      <c r="K58" s="800"/>
      <c r="L58" s="800"/>
      <c r="M58" s="800"/>
      <c r="N58" s="800"/>
      <c r="O58" s="800"/>
      <c r="P58" s="800"/>
      <c r="Q58" s="800"/>
      <c r="R58" s="800"/>
      <c r="S58" s="800"/>
      <c r="T58" s="800"/>
      <c r="U58" s="800"/>
      <c r="V58" s="800"/>
      <c r="W58" s="800"/>
      <c r="X58" s="800"/>
      <c r="Y58" s="800"/>
      <c r="Z58" s="800"/>
      <c r="AA58" s="800"/>
      <c r="AB58" s="800"/>
      <c r="AC58" s="800"/>
      <c r="AD58" s="800"/>
      <c r="AE58" s="800"/>
      <c r="AF58" s="800"/>
      <c r="AG58" s="800"/>
      <c r="AH58" s="800"/>
      <c r="AI58" s="799"/>
      <c r="AJ58" s="799"/>
      <c r="AK58" s="800"/>
      <c r="AL58" s="800"/>
      <c r="AM58" s="799"/>
      <c r="AN58" s="799"/>
      <c r="AO58" s="799"/>
      <c r="AP58" s="800"/>
      <c r="AQ58" s="800"/>
      <c r="AR58" s="800"/>
      <c r="AS58" s="800"/>
      <c r="AT58" s="800"/>
      <c r="AU58" s="800"/>
      <c r="AV58" s="800"/>
      <c r="AW58" s="815"/>
      <c r="AX58" s="815"/>
      <c r="AY58" s="815">
        <v>7</v>
      </c>
      <c r="AZ58" s="795">
        <f t="shared" si="0"/>
        <v>7</v>
      </c>
      <c r="BB58" s="176"/>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s="176"/>
      <c r="DD58" s="176"/>
      <c r="DE58" s="176"/>
      <c r="DF58" s="176"/>
      <c r="DG58" s="176"/>
      <c r="DH58" s="176"/>
      <c r="DI58" s="176"/>
    </row>
    <row r="59" spans="1:245" s="175" customFormat="1" ht="10.5" customHeight="1" x14ac:dyDescent="0.2">
      <c r="A59" s="801" t="s">
        <v>88</v>
      </c>
      <c r="B59" s="816">
        <f>SUM(B57:B58)</f>
        <v>0</v>
      </c>
      <c r="C59" s="816">
        <f t="shared" ref="C59:AY59" si="4">SUM(C57:C58)</f>
        <v>0</v>
      </c>
      <c r="D59" s="816">
        <f t="shared" si="4"/>
        <v>0</v>
      </c>
      <c r="E59" s="816">
        <f t="shared" si="4"/>
        <v>0</v>
      </c>
      <c r="F59" s="816">
        <f t="shared" si="4"/>
        <v>0</v>
      </c>
      <c r="G59" s="816">
        <f t="shared" si="4"/>
        <v>0</v>
      </c>
      <c r="H59" s="816">
        <f t="shared" si="4"/>
        <v>0</v>
      </c>
      <c r="I59" s="816">
        <f t="shared" si="4"/>
        <v>0</v>
      </c>
      <c r="J59" s="816">
        <f t="shared" si="4"/>
        <v>0</v>
      </c>
      <c r="K59" s="816">
        <f t="shared" si="4"/>
        <v>0</v>
      </c>
      <c r="L59" s="816">
        <f t="shared" si="4"/>
        <v>0</v>
      </c>
      <c r="M59" s="816">
        <f t="shared" si="4"/>
        <v>0</v>
      </c>
      <c r="N59" s="816">
        <f t="shared" si="4"/>
        <v>0</v>
      </c>
      <c r="O59" s="816">
        <f t="shared" si="4"/>
        <v>0</v>
      </c>
      <c r="P59" s="816">
        <f t="shared" si="4"/>
        <v>0</v>
      </c>
      <c r="Q59" s="816">
        <f t="shared" si="4"/>
        <v>0</v>
      </c>
      <c r="R59" s="816">
        <f t="shared" si="4"/>
        <v>0</v>
      </c>
      <c r="S59" s="816">
        <f t="shared" si="4"/>
        <v>0</v>
      </c>
      <c r="T59" s="816">
        <f t="shared" si="4"/>
        <v>0</v>
      </c>
      <c r="U59" s="816">
        <f t="shared" si="4"/>
        <v>0</v>
      </c>
      <c r="V59" s="816">
        <f t="shared" si="4"/>
        <v>0</v>
      </c>
      <c r="W59" s="816">
        <f t="shared" si="4"/>
        <v>0</v>
      </c>
      <c r="X59" s="816">
        <f t="shared" si="4"/>
        <v>0</v>
      </c>
      <c r="Y59" s="816">
        <f t="shared" si="4"/>
        <v>0</v>
      </c>
      <c r="Z59" s="816">
        <f t="shared" si="4"/>
        <v>0</v>
      </c>
      <c r="AA59" s="816">
        <f t="shared" si="4"/>
        <v>0</v>
      </c>
      <c r="AB59" s="816">
        <f t="shared" si="4"/>
        <v>0</v>
      </c>
      <c r="AC59" s="816">
        <f t="shared" si="4"/>
        <v>0</v>
      </c>
      <c r="AD59" s="816">
        <f t="shared" si="4"/>
        <v>0</v>
      </c>
      <c r="AE59" s="816">
        <f t="shared" si="4"/>
        <v>0</v>
      </c>
      <c r="AF59" s="816">
        <f t="shared" si="4"/>
        <v>0</v>
      </c>
      <c r="AG59" s="816">
        <f t="shared" si="4"/>
        <v>0</v>
      </c>
      <c r="AH59" s="816">
        <f t="shared" si="4"/>
        <v>0</v>
      </c>
      <c r="AI59" s="816">
        <f t="shared" si="4"/>
        <v>0</v>
      </c>
      <c r="AJ59" s="816">
        <f t="shared" si="4"/>
        <v>0</v>
      </c>
      <c r="AK59" s="816">
        <f t="shared" si="4"/>
        <v>0</v>
      </c>
      <c r="AL59" s="816">
        <f t="shared" si="4"/>
        <v>0</v>
      </c>
      <c r="AM59" s="816">
        <f t="shared" si="4"/>
        <v>0</v>
      </c>
      <c r="AN59" s="816">
        <f t="shared" si="4"/>
        <v>0</v>
      </c>
      <c r="AO59" s="816">
        <f t="shared" si="4"/>
        <v>0</v>
      </c>
      <c r="AP59" s="816">
        <f t="shared" si="4"/>
        <v>0</v>
      </c>
      <c r="AQ59" s="816">
        <f t="shared" si="4"/>
        <v>0</v>
      </c>
      <c r="AR59" s="816">
        <f t="shared" si="4"/>
        <v>0</v>
      </c>
      <c r="AS59" s="816">
        <f t="shared" si="4"/>
        <v>0</v>
      </c>
      <c r="AT59" s="816">
        <f t="shared" si="4"/>
        <v>0</v>
      </c>
      <c r="AU59" s="816">
        <f t="shared" si="4"/>
        <v>0</v>
      </c>
      <c r="AV59" s="816">
        <f t="shared" si="4"/>
        <v>0</v>
      </c>
      <c r="AW59" s="816">
        <f t="shared" si="4"/>
        <v>0</v>
      </c>
      <c r="AX59" s="816">
        <f t="shared" si="4"/>
        <v>2</v>
      </c>
      <c r="AY59" s="816">
        <f t="shared" si="4"/>
        <v>8</v>
      </c>
      <c r="AZ59" s="795">
        <f t="shared" si="0"/>
        <v>10</v>
      </c>
      <c r="BB59" s="166"/>
      <c r="BC59" s="176"/>
      <c r="BD59" s="176"/>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6"/>
      <c r="CF59" s="176"/>
      <c r="CG59" s="176"/>
      <c r="CH59" s="176"/>
      <c r="CI59" s="176"/>
      <c r="CJ59" s="176"/>
      <c r="CK59" s="176"/>
      <c r="CL59" s="176"/>
      <c r="CM59" s="176"/>
      <c r="CN59" s="176"/>
      <c r="CO59" s="176"/>
      <c r="CP59" s="176"/>
      <c r="CQ59" s="176"/>
      <c r="CR59" s="176"/>
      <c r="CS59" s="176"/>
      <c r="CT59" s="176"/>
      <c r="CU59" s="176"/>
      <c r="CV59" s="176"/>
      <c r="CW59" s="176"/>
      <c r="CX59" s="176"/>
      <c r="CY59" s="176"/>
      <c r="CZ59" s="176"/>
      <c r="DA59" s="176"/>
      <c r="DB59" s="176"/>
      <c r="DC59" s="166"/>
      <c r="DD59" s="166"/>
      <c r="DE59" s="166"/>
      <c r="DF59" s="166"/>
      <c r="DG59" s="166"/>
      <c r="DH59" s="166"/>
      <c r="DI59" s="166"/>
    </row>
    <row r="60" spans="1:245" ht="10.5" customHeight="1" x14ac:dyDescent="0.2">
      <c r="A60" s="817" t="s">
        <v>8</v>
      </c>
      <c r="B60" s="818">
        <f>B13+B33+B56+B59</f>
        <v>2</v>
      </c>
      <c r="C60" s="818">
        <f t="shared" ref="C60:AZ60" si="5">C13+C33+C56+C59</f>
        <v>15</v>
      </c>
      <c r="D60" s="818">
        <f t="shared" si="5"/>
        <v>1</v>
      </c>
      <c r="E60" s="818">
        <f t="shared" si="5"/>
        <v>6</v>
      </c>
      <c r="F60" s="818">
        <f t="shared" si="5"/>
        <v>16</v>
      </c>
      <c r="G60" s="818">
        <f t="shared" si="5"/>
        <v>14</v>
      </c>
      <c r="H60" s="818">
        <f t="shared" si="5"/>
        <v>1</v>
      </c>
      <c r="I60" s="818">
        <f t="shared" si="5"/>
        <v>5</v>
      </c>
      <c r="J60" s="818">
        <f t="shared" si="5"/>
        <v>17</v>
      </c>
      <c r="K60" s="818">
        <f t="shared" si="5"/>
        <v>17</v>
      </c>
      <c r="L60" s="818">
        <f t="shared" si="5"/>
        <v>12</v>
      </c>
      <c r="M60" s="818">
        <f t="shared" si="5"/>
        <v>28</v>
      </c>
      <c r="N60" s="818">
        <f t="shared" si="5"/>
        <v>43</v>
      </c>
      <c r="O60" s="818">
        <f t="shared" si="5"/>
        <v>19</v>
      </c>
      <c r="P60" s="818">
        <f t="shared" si="5"/>
        <v>7</v>
      </c>
      <c r="Q60" s="818">
        <f t="shared" si="5"/>
        <v>77</v>
      </c>
      <c r="R60" s="818">
        <f t="shared" si="5"/>
        <v>9</v>
      </c>
      <c r="S60" s="818">
        <f t="shared" si="5"/>
        <v>36</v>
      </c>
      <c r="T60" s="818">
        <f t="shared" si="5"/>
        <v>34</v>
      </c>
      <c r="U60" s="818">
        <f t="shared" si="5"/>
        <v>15</v>
      </c>
      <c r="V60" s="818">
        <f t="shared" si="5"/>
        <v>42</v>
      </c>
      <c r="W60" s="818">
        <f t="shared" si="5"/>
        <v>6</v>
      </c>
      <c r="X60" s="818">
        <f t="shared" si="5"/>
        <v>33</v>
      </c>
      <c r="Y60" s="818">
        <f t="shared" si="5"/>
        <v>2</v>
      </c>
      <c r="Z60" s="818">
        <f t="shared" si="5"/>
        <v>1</v>
      </c>
      <c r="AA60" s="818">
        <f t="shared" si="5"/>
        <v>76</v>
      </c>
      <c r="AB60" s="818">
        <f t="shared" si="5"/>
        <v>27</v>
      </c>
      <c r="AC60" s="818">
        <f t="shared" si="5"/>
        <v>1</v>
      </c>
      <c r="AD60" s="818">
        <f t="shared" si="5"/>
        <v>9</v>
      </c>
      <c r="AE60" s="818">
        <f t="shared" si="5"/>
        <v>34</v>
      </c>
      <c r="AF60" s="818">
        <f t="shared" si="5"/>
        <v>22</v>
      </c>
      <c r="AG60" s="818">
        <f t="shared" si="5"/>
        <v>31</v>
      </c>
      <c r="AH60" s="818">
        <f t="shared" si="5"/>
        <v>67</v>
      </c>
      <c r="AI60" s="818">
        <f t="shared" si="5"/>
        <v>14</v>
      </c>
      <c r="AJ60" s="818">
        <f t="shared" si="5"/>
        <v>7</v>
      </c>
      <c r="AK60" s="818">
        <f t="shared" si="5"/>
        <v>73</v>
      </c>
      <c r="AL60" s="818">
        <f t="shared" si="5"/>
        <v>7</v>
      </c>
      <c r="AM60" s="818">
        <f t="shared" si="5"/>
        <v>46</v>
      </c>
      <c r="AN60" s="818">
        <f t="shared" si="5"/>
        <v>49</v>
      </c>
      <c r="AO60" s="818">
        <f t="shared" si="5"/>
        <v>54</v>
      </c>
      <c r="AP60" s="818">
        <f t="shared" si="5"/>
        <v>42</v>
      </c>
      <c r="AQ60" s="818">
        <f t="shared" si="5"/>
        <v>15</v>
      </c>
      <c r="AR60" s="818">
        <f t="shared" si="5"/>
        <v>93</v>
      </c>
      <c r="AS60" s="818">
        <f t="shared" si="5"/>
        <v>40</v>
      </c>
      <c r="AT60" s="818">
        <f t="shared" si="5"/>
        <v>20</v>
      </c>
      <c r="AU60" s="818">
        <f t="shared" si="5"/>
        <v>111</v>
      </c>
      <c r="AV60" s="818">
        <f t="shared" si="5"/>
        <v>61</v>
      </c>
      <c r="AW60" s="818">
        <f t="shared" si="5"/>
        <v>16</v>
      </c>
      <c r="AX60" s="818">
        <f t="shared" si="5"/>
        <v>28</v>
      </c>
      <c r="AY60" s="818">
        <f t="shared" si="5"/>
        <v>46</v>
      </c>
      <c r="AZ60" s="818">
        <f t="shared" si="5"/>
        <v>1447</v>
      </c>
      <c r="BA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row>
    <row r="61" spans="1:245" s="176" customFormat="1" ht="10.5" customHeight="1" x14ac:dyDescent="0.2">
      <c r="A61" s="1157" t="s">
        <v>415</v>
      </c>
      <c r="B61" s="1157"/>
      <c r="C61" s="1157"/>
      <c r="D61" s="1157"/>
      <c r="E61" s="1157"/>
      <c r="F61" s="1157"/>
      <c r="G61" s="1157"/>
      <c r="H61" s="1157"/>
      <c r="I61" s="1157"/>
      <c r="J61" s="1157"/>
      <c r="K61" s="1157"/>
      <c r="L61" s="1157"/>
      <c r="M61" s="1157"/>
      <c r="N61" s="1157"/>
      <c r="O61" s="1157"/>
      <c r="P61" s="1157"/>
      <c r="Q61" s="1157"/>
      <c r="R61" s="1157"/>
      <c r="S61" s="1157"/>
      <c r="T61" s="1157"/>
      <c r="U61" s="1157"/>
      <c r="V61" s="1157"/>
      <c r="W61" s="1157"/>
      <c r="X61" s="1157"/>
      <c r="Y61" s="1157"/>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C61" s="166"/>
      <c r="CD61" s="166"/>
      <c r="CE61" s="166"/>
      <c r="CF61" s="166"/>
      <c r="CG61" s="166"/>
      <c r="CH61" s="166"/>
      <c r="CI61" s="166"/>
      <c r="CJ61" s="166"/>
      <c r="CK61" s="166"/>
      <c r="CL61" s="166"/>
      <c r="CM61" s="166"/>
      <c r="CN61" s="166"/>
      <c r="CO61" s="166"/>
      <c r="CP61" s="166"/>
      <c r="CQ61" s="166"/>
      <c r="CR61" s="166"/>
      <c r="CS61" s="166"/>
      <c r="CT61" s="166"/>
      <c r="CU61" s="166"/>
      <c r="CV61" s="166"/>
      <c r="CW61" s="166"/>
      <c r="CX61" s="166"/>
      <c r="CY61" s="166"/>
      <c r="CZ61" s="166"/>
      <c r="DA61" s="166"/>
      <c r="DB61" s="166"/>
      <c r="DC61" s="166"/>
      <c r="DD61" s="166"/>
      <c r="DE61" s="166"/>
      <c r="DF61" s="166"/>
      <c r="DG61" s="166"/>
      <c r="DH61" s="166"/>
      <c r="DI61" s="166"/>
    </row>
    <row r="149" spans="1:245" s="720" customFormat="1" ht="10.5" customHeight="1" x14ac:dyDescent="0.2">
      <c r="A149" s="20"/>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66"/>
      <c r="DL149" s="166"/>
      <c r="DM149" s="166"/>
      <c r="DN149" s="166"/>
      <c r="DO149" s="166"/>
      <c r="DP149" s="166"/>
      <c r="DQ149" s="166"/>
      <c r="DR149" s="166"/>
      <c r="DS149" s="166"/>
      <c r="DT149" s="166"/>
      <c r="DU149" s="166"/>
      <c r="DV149" s="166"/>
      <c r="DW149" s="166"/>
      <c r="DX149" s="166"/>
      <c r="DY149" s="166"/>
      <c r="DZ149" s="166"/>
      <c r="EA149" s="166"/>
      <c r="EB149" s="166"/>
      <c r="EC149" s="166"/>
      <c r="ED149" s="166"/>
      <c r="EE149" s="166"/>
      <c r="EF149" s="166"/>
      <c r="EG149" s="166"/>
      <c r="EH149" s="166"/>
      <c r="EI149" s="166"/>
      <c r="EJ149" s="166"/>
      <c r="EK149" s="166"/>
      <c r="EL149" s="166"/>
      <c r="EM149" s="166"/>
      <c r="EN149" s="166"/>
      <c r="EO149" s="166"/>
      <c r="EP149" s="166"/>
      <c r="EQ149" s="166"/>
      <c r="ER149" s="166"/>
      <c r="ES149" s="166"/>
      <c r="ET149" s="166"/>
      <c r="EU149" s="166"/>
      <c r="EV149" s="166"/>
      <c r="EW149" s="166"/>
      <c r="EX149" s="166"/>
      <c r="EY149" s="166"/>
      <c r="EZ149" s="166"/>
      <c r="FA149" s="166"/>
      <c r="FB149" s="166"/>
      <c r="FC149" s="166"/>
      <c r="FD149" s="166"/>
      <c r="FE149" s="166"/>
      <c r="FF149" s="166"/>
      <c r="FG149" s="166"/>
      <c r="FH149" s="166"/>
      <c r="FI149" s="166"/>
      <c r="FJ149" s="166"/>
      <c r="FK149" s="166"/>
      <c r="FL149" s="166"/>
      <c r="FM149" s="166"/>
      <c r="FN149" s="166"/>
      <c r="FO149" s="166"/>
      <c r="FP149" s="166"/>
      <c r="FQ149" s="166"/>
      <c r="FR149" s="166"/>
      <c r="FS149" s="166"/>
      <c r="FT149" s="166"/>
      <c r="FU149" s="166"/>
      <c r="FV149" s="166"/>
      <c r="FW149" s="166"/>
      <c r="FX149" s="166"/>
      <c r="FY149" s="166"/>
      <c r="FZ149" s="166"/>
      <c r="GA149" s="166"/>
      <c r="GB149" s="166"/>
      <c r="GC149" s="166"/>
      <c r="GD149" s="166"/>
      <c r="GE149" s="166"/>
      <c r="GF149" s="166"/>
      <c r="GG149" s="166"/>
      <c r="GH149" s="166"/>
      <c r="GI149" s="166"/>
      <c r="GJ149" s="166"/>
      <c r="GK149" s="166"/>
      <c r="GL149" s="166"/>
      <c r="GM149" s="166"/>
      <c r="GN149" s="166"/>
      <c r="GO149" s="166"/>
      <c r="GP149" s="166"/>
      <c r="GQ149" s="166"/>
      <c r="GR149" s="166"/>
      <c r="GS149" s="166"/>
      <c r="GT149" s="166"/>
      <c r="GU149" s="166"/>
      <c r="GV149" s="166"/>
      <c r="GW149" s="166"/>
      <c r="GX149" s="166"/>
      <c r="GY149" s="166"/>
      <c r="GZ149" s="166"/>
      <c r="HA149" s="166"/>
      <c r="HB149" s="166"/>
      <c r="HC149" s="166"/>
      <c r="HD149" s="166"/>
      <c r="HE149" s="166"/>
      <c r="HF149" s="166"/>
      <c r="HG149" s="166"/>
      <c r="HH149" s="166"/>
      <c r="HI149" s="166"/>
      <c r="HJ149" s="166"/>
      <c r="HK149" s="166"/>
      <c r="HL149" s="166"/>
      <c r="HM149" s="166"/>
      <c r="HN149" s="166"/>
      <c r="HO149" s="166"/>
      <c r="HP149" s="166"/>
      <c r="HQ149" s="166"/>
      <c r="HR149" s="166"/>
      <c r="HS149" s="166"/>
      <c r="HT149" s="166"/>
      <c r="HU149" s="166"/>
      <c r="HV149" s="166"/>
      <c r="HW149" s="166"/>
      <c r="HX149" s="166"/>
      <c r="HY149" s="166"/>
      <c r="HZ149" s="166"/>
      <c r="IA149" s="166"/>
      <c r="IB149" s="166"/>
      <c r="IC149" s="166"/>
      <c r="ID149" s="166"/>
      <c r="IE149" s="166"/>
      <c r="IF149" s="166"/>
      <c r="IG149" s="166"/>
      <c r="IH149" s="166"/>
      <c r="II149" s="166"/>
      <c r="IJ149" s="166"/>
      <c r="IK149" s="166"/>
    </row>
  </sheetData>
  <sheetProtection selectLockedCells="1" selectUnlockedCells="1"/>
  <mergeCells count="5">
    <mergeCell ref="AR1:AY1"/>
    <mergeCell ref="A2:AY2"/>
    <mergeCell ref="AR3:AY3"/>
    <mergeCell ref="A4:AY4"/>
    <mergeCell ref="A61:Y61"/>
  </mergeCells>
  <printOptions horizontalCentered="1"/>
  <pageMargins left="0" right="0" top="0.39374999999999999" bottom="0.39305555555555555" header="0.51180555555555551" footer="0.19652777777777777"/>
  <pageSetup paperSize="9" scale="84" firstPageNumber="0" orientation="landscape" r:id="rId1"/>
  <headerFooter alignWithMargins="0">
    <oddFooter>&amp;CPage &amp;P</oddFooter>
  </headerFooter>
  <rowBreaks count="1" manualBreakCount="1">
    <brk id="3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Q154"/>
  <sheetViews>
    <sheetView showZeros="0" workbookViewId="0">
      <selection activeCell="A3" sqref="A3:AQ3"/>
    </sheetView>
  </sheetViews>
  <sheetFormatPr baseColWidth="10" defaultColWidth="12" defaultRowHeight="12.75" x14ac:dyDescent="0.2"/>
  <cols>
    <col min="1" max="1" width="12.5" style="171" customWidth="1"/>
    <col min="2" max="41" width="3.5" style="171" customWidth="1"/>
    <col min="42" max="42" width="5" style="171" customWidth="1"/>
    <col min="43" max="43" width="5.5" style="178" customWidth="1"/>
    <col min="44" max="44" width="5.5" style="171" customWidth="1"/>
    <col min="45" max="16384" width="12" style="171"/>
  </cols>
  <sheetData>
    <row r="1" spans="1:43" ht="18.75" x14ac:dyDescent="0.3">
      <c r="A1" s="10" t="s">
        <v>0</v>
      </c>
      <c r="AN1" s="1060">
        <v>0</v>
      </c>
      <c r="AO1" s="1060"/>
      <c r="AP1" s="1060"/>
      <c r="AQ1" s="1060"/>
    </row>
    <row r="2" spans="1:43" s="167" customFormat="1" ht="15.75" x14ac:dyDescent="0.25">
      <c r="A2" s="1158" t="s">
        <v>389</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row>
    <row r="3" spans="1:43" s="167" customFormat="1" ht="18.75" customHeight="1" x14ac:dyDescent="0.25">
      <c r="A3" s="1159" t="s">
        <v>579</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c r="AG3" s="1159"/>
      <c r="AH3" s="1159"/>
      <c r="AI3" s="1159"/>
      <c r="AJ3" s="1159"/>
      <c r="AK3" s="1159"/>
      <c r="AL3" s="1159"/>
      <c r="AM3" s="1159"/>
      <c r="AN3" s="1159"/>
      <c r="AO3" s="1159"/>
      <c r="AP3" s="1159"/>
      <c r="AQ3" s="1159"/>
    </row>
    <row r="4" spans="1:43" x14ac:dyDescent="0.2">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160" t="s">
        <v>135</v>
      </c>
      <c r="AP4" s="1160"/>
      <c r="AQ4" s="1160"/>
    </row>
    <row r="5" spans="1:43" x14ac:dyDescent="0.2">
      <c r="A5" s="840" t="s">
        <v>132</v>
      </c>
      <c r="B5" s="172">
        <v>6</v>
      </c>
      <c r="C5" s="172">
        <v>9</v>
      </c>
      <c r="D5" s="172">
        <v>10</v>
      </c>
      <c r="E5" s="172">
        <v>11</v>
      </c>
      <c r="F5" s="172">
        <v>15</v>
      </c>
      <c r="G5" s="172">
        <v>17</v>
      </c>
      <c r="H5" s="172">
        <v>18</v>
      </c>
      <c r="I5" s="172">
        <v>19</v>
      </c>
      <c r="J5" s="172">
        <v>20</v>
      </c>
      <c r="K5" s="172">
        <v>21</v>
      </c>
      <c r="L5" s="172">
        <v>22</v>
      </c>
      <c r="M5" s="172">
        <v>24</v>
      </c>
      <c r="N5" s="172">
        <v>70</v>
      </c>
      <c r="O5" s="172">
        <v>71</v>
      </c>
      <c r="P5" s="172">
        <v>72</v>
      </c>
      <c r="Q5" s="172">
        <v>73</v>
      </c>
      <c r="R5" s="172">
        <v>74</v>
      </c>
      <c r="S5" s="172">
        <v>77</v>
      </c>
      <c r="T5" s="172">
        <v>26</v>
      </c>
      <c r="U5" s="172">
        <v>27</v>
      </c>
      <c r="V5" s="172">
        <v>29</v>
      </c>
      <c r="W5" s="172">
        <v>30</v>
      </c>
      <c r="X5" s="172">
        <v>31</v>
      </c>
      <c r="Y5" s="172">
        <v>32</v>
      </c>
      <c r="Z5" s="172">
        <v>33</v>
      </c>
      <c r="AA5" s="172">
        <v>34</v>
      </c>
      <c r="AB5" s="172">
        <v>35</v>
      </c>
      <c r="AC5" s="172">
        <v>36</v>
      </c>
      <c r="AD5" s="172">
        <v>37</v>
      </c>
      <c r="AE5" s="172">
        <v>60</v>
      </c>
      <c r="AF5" s="172">
        <v>61</v>
      </c>
      <c r="AG5" s="172">
        <v>62</v>
      </c>
      <c r="AH5" s="172">
        <v>63</v>
      </c>
      <c r="AI5" s="172">
        <v>64</v>
      </c>
      <c r="AJ5" s="172">
        <v>65</v>
      </c>
      <c r="AK5" s="172">
        <v>66</v>
      </c>
      <c r="AL5" s="172">
        <v>67</v>
      </c>
      <c r="AM5" s="172">
        <v>68</v>
      </c>
      <c r="AN5" s="172">
        <v>69</v>
      </c>
      <c r="AO5" s="172">
        <v>86</v>
      </c>
      <c r="AP5" s="172">
        <v>87</v>
      </c>
      <c r="AQ5" s="839" t="s">
        <v>9</v>
      </c>
    </row>
    <row r="6" spans="1:43" x14ac:dyDescent="0.2">
      <c r="A6" s="798">
        <v>4</v>
      </c>
      <c r="B6" s="841"/>
      <c r="C6" s="841"/>
      <c r="D6" s="841"/>
      <c r="E6" s="841"/>
      <c r="F6" s="841"/>
      <c r="G6" s="841"/>
      <c r="H6" s="841"/>
      <c r="I6" s="841">
        <v>1</v>
      </c>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2">
        <f>SUM(B6:AP6)</f>
        <v>1</v>
      </c>
    </row>
    <row r="7" spans="1:43" ht="12" customHeight="1" x14ac:dyDescent="0.2">
      <c r="A7" s="798">
        <v>5</v>
      </c>
      <c r="B7" s="835">
        <v>2</v>
      </c>
      <c r="C7" s="800"/>
      <c r="D7" s="800"/>
      <c r="E7" s="800"/>
      <c r="F7" s="800"/>
      <c r="G7" s="800"/>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38">
        <f t="shared" ref="AQ7:AQ48" si="0">SUM(B7:AP7)</f>
        <v>2</v>
      </c>
    </row>
    <row r="8" spans="1:43" ht="12" customHeight="1" x14ac:dyDescent="0.2">
      <c r="A8" s="801" t="s">
        <v>38</v>
      </c>
      <c r="B8" s="802">
        <f>SUM(B6:B7)</f>
        <v>2</v>
      </c>
      <c r="C8" s="802">
        <f t="shared" ref="C8:AP8" si="1">SUM(C6:C7)</f>
        <v>0</v>
      </c>
      <c r="D8" s="802">
        <f t="shared" si="1"/>
        <v>0</v>
      </c>
      <c r="E8" s="802">
        <f t="shared" si="1"/>
        <v>0</v>
      </c>
      <c r="F8" s="802">
        <f t="shared" si="1"/>
        <v>0</v>
      </c>
      <c r="G8" s="802">
        <f t="shared" si="1"/>
        <v>0</v>
      </c>
      <c r="H8" s="802">
        <f t="shared" si="1"/>
        <v>0</v>
      </c>
      <c r="I8" s="802">
        <f t="shared" si="1"/>
        <v>1</v>
      </c>
      <c r="J8" s="802">
        <f t="shared" si="1"/>
        <v>0</v>
      </c>
      <c r="K8" s="802">
        <f t="shared" si="1"/>
        <v>0</v>
      </c>
      <c r="L8" s="802">
        <f t="shared" si="1"/>
        <v>0</v>
      </c>
      <c r="M8" s="802">
        <f t="shared" si="1"/>
        <v>0</v>
      </c>
      <c r="N8" s="802">
        <f t="shared" si="1"/>
        <v>0</v>
      </c>
      <c r="O8" s="802">
        <f t="shared" si="1"/>
        <v>0</v>
      </c>
      <c r="P8" s="802">
        <f t="shared" si="1"/>
        <v>0</v>
      </c>
      <c r="Q8" s="802">
        <f t="shared" si="1"/>
        <v>0</v>
      </c>
      <c r="R8" s="802">
        <f t="shared" si="1"/>
        <v>0</v>
      </c>
      <c r="S8" s="802">
        <f t="shared" si="1"/>
        <v>0</v>
      </c>
      <c r="T8" s="802">
        <f t="shared" si="1"/>
        <v>0</v>
      </c>
      <c r="U8" s="802">
        <f t="shared" si="1"/>
        <v>0</v>
      </c>
      <c r="V8" s="802">
        <f t="shared" si="1"/>
        <v>0</v>
      </c>
      <c r="W8" s="802">
        <f t="shared" si="1"/>
        <v>0</v>
      </c>
      <c r="X8" s="802">
        <f t="shared" si="1"/>
        <v>0</v>
      </c>
      <c r="Y8" s="802">
        <f t="shared" si="1"/>
        <v>0</v>
      </c>
      <c r="Z8" s="802">
        <f t="shared" si="1"/>
        <v>0</v>
      </c>
      <c r="AA8" s="802">
        <f t="shared" si="1"/>
        <v>0</v>
      </c>
      <c r="AB8" s="802">
        <f t="shared" si="1"/>
        <v>0</v>
      </c>
      <c r="AC8" s="802">
        <f t="shared" si="1"/>
        <v>0</v>
      </c>
      <c r="AD8" s="802">
        <f t="shared" si="1"/>
        <v>0</v>
      </c>
      <c r="AE8" s="802">
        <f t="shared" si="1"/>
        <v>0</v>
      </c>
      <c r="AF8" s="802">
        <f t="shared" si="1"/>
        <v>0</v>
      </c>
      <c r="AG8" s="802">
        <f t="shared" si="1"/>
        <v>0</v>
      </c>
      <c r="AH8" s="802">
        <f t="shared" si="1"/>
        <v>0</v>
      </c>
      <c r="AI8" s="802">
        <f t="shared" si="1"/>
        <v>0</v>
      </c>
      <c r="AJ8" s="802">
        <f t="shared" si="1"/>
        <v>0</v>
      </c>
      <c r="AK8" s="802">
        <f t="shared" si="1"/>
        <v>0</v>
      </c>
      <c r="AL8" s="802">
        <f t="shared" si="1"/>
        <v>0</v>
      </c>
      <c r="AM8" s="802">
        <f t="shared" si="1"/>
        <v>0</v>
      </c>
      <c r="AN8" s="802">
        <f t="shared" si="1"/>
        <v>0</v>
      </c>
      <c r="AO8" s="802">
        <f t="shared" si="1"/>
        <v>0</v>
      </c>
      <c r="AP8" s="802">
        <f t="shared" si="1"/>
        <v>0</v>
      </c>
      <c r="AQ8" s="837">
        <f t="shared" si="0"/>
        <v>3</v>
      </c>
    </row>
    <row r="9" spans="1:43" ht="12" customHeight="1" x14ac:dyDescent="0.2">
      <c r="A9" s="725">
        <v>7</v>
      </c>
      <c r="B9" s="800"/>
      <c r="C9" s="836">
        <v>2</v>
      </c>
      <c r="D9" s="836"/>
      <c r="E9" s="836">
        <v>3</v>
      </c>
      <c r="F9" s="836">
        <v>2</v>
      </c>
      <c r="G9" s="726">
        <v>1</v>
      </c>
      <c r="H9" s="726"/>
      <c r="I9" s="726"/>
      <c r="J9" s="726"/>
      <c r="K9" s="726"/>
      <c r="L9" s="726"/>
      <c r="M9" s="726"/>
      <c r="N9" s="726">
        <v>4</v>
      </c>
      <c r="O9" s="726"/>
      <c r="P9" s="726"/>
      <c r="Q9" s="726">
        <v>2</v>
      </c>
      <c r="R9" s="726"/>
      <c r="S9" s="726"/>
      <c r="T9" s="726"/>
      <c r="U9" s="726">
        <v>1</v>
      </c>
      <c r="V9" s="726"/>
      <c r="W9" s="726"/>
      <c r="X9" s="726"/>
      <c r="Y9" s="726"/>
      <c r="Z9" s="726"/>
      <c r="AA9" s="726"/>
      <c r="AB9" s="726"/>
      <c r="AC9" s="726"/>
      <c r="AD9" s="726"/>
      <c r="AE9" s="726"/>
      <c r="AF9" s="726"/>
      <c r="AG9" s="726"/>
      <c r="AH9" s="726"/>
      <c r="AI9" s="726"/>
      <c r="AJ9" s="726"/>
      <c r="AK9" s="726"/>
      <c r="AL9" s="726"/>
      <c r="AM9" s="726"/>
      <c r="AN9" s="726"/>
      <c r="AO9" s="726"/>
      <c r="AP9" s="726"/>
      <c r="AQ9" s="834">
        <f t="shared" si="0"/>
        <v>15</v>
      </c>
    </row>
    <row r="10" spans="1:43" ht="12" customHeight="1" x14ac:dyDescent="0.2">
      <c r="A10" s="829">
        <v>8</v>
      </c>
      <c r="B10" s="800"/>
      <c r="C10" s="836"/>
      <c r="D10" s="836"/>
      <c r="E10" s="836"/>
      <c r="F10" s="836"/>
      <c r="G10" s="726"/>
      <c r="H10" s="726"/>
      <c r="I10" s="726"/>
      <c r="J10" s="726"/>
      <c r="K10" s="726"/>
      <c r="L10" s="726"/>
      <c r="M10" s="726"/>
      <c r="N10" s="726"/>
      <c r="O10" s="726"/>
      <c r="P10" s="726"/>
      <c r="Q10" s="726"/>
      <c r="R10" s="726"/>
      <c r="S10" s="726">
        <v>1</v>
      </c>
      <c r="T10" s="726"/>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834">
        <f t="shared" si="0"/>
        <v>1</v>
      </c>
    </row>
    <row r="11" spans="1:43" ht="12" customHeight="1" x14ac:dyDescent="0.2">
      <c r="A11" s="829">
        <v>9</v>
      </c>
      <c r="B11" s="800"/>
      <c r="C11" s="835"/>
      <c r="D11" s="835">
        <v>3</v>
      </c>
      <c r="E11" s="835"/>
      <c r="F11" s="836"/>
      <c r="G11" s="827"/>
      <c r="H11" s="827">
        <v>3</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34">
        <f t="shared" si="0"/>
        <v>6</v>
      </c>
    </row>
    <row r="12" spans="1:43" ht="12" customHeight="1" x14ac:dyDescent="0.2">
      <c r="A12" s="829">
        <v>10</v>
      </c>
      <c r="B12" s="800"/>
      <c r="C12" s="835"/>
      <c r="D12" s="835"/>
      <c r="E12" s="835"/>
      <c r="F12" s="836"/>
      <c r="G12" s="827"/>
      <c r="H12" s="827">
        <v>1</v>
      </c>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7"/>
      <c r="AL12" s="827"/>
      <c r="AM12" s="827"/>
      <c r="AN12" s="827"/>
      <c r="AO12" s="827"/>
      <c r="AP12" s="827"/>
      <c r="AQ12" s="834">
        <f t="shared" si="0"/>
        <v>1</v>
      </c>
    </row>
    <row r="13" spans="1:43" ht="12" customHeight="1" x14ac:dyDescent="0.2">
      <c r="A13" s="829">
        <v>11</v>
      </c>
      <c r="B13" s="800"/>
      <c r="C13" s="835"/>
      <c r="D13" s="835"/>
      <c r="E13" s="835"/>
      <c r="F13" s="836"/>
      <c r="G13" s="827"/>
      <c r="H13" s="827">
        <v>1</v>
      </c>
      <c r="I13" s="827"/>
      <c r="J13" s="827"/>
      <c r="K13" s="827"/>
      <c r="L13" s="827"/>
      <c r="M13" s="827"/>
      <c r="N13" s="827"/>
      <c r="O13" s="827"/>
      <c r="P13" s="827"/>
      <c r="Q13" s="827"/>
      <c r="R13" s="827"/>
      <c r="S13" s="827"/>
      <c r="T13" s="827"/>
      <c r="U13" s="827"/>
      <c r="V13" s="827"/>
      <c r="W13" s="827"/>
      <c r="X13" s="827"/>
      <c r="Y13" s="827"/>
      <c r="Z13" s="827"/>
      <c r="AA13" s="827"/>
      <c r="AB13" s="827"/>
      <c r="AC13" s="827"/>
      <c r="AD13" s="827"/>
      <c r="AE13" s="827"/>
      <c r="AF13" s="827"/>
      <c r="AG13" s="827"/>
      <c r="AH13" s="827"/>
      <c r="AI13" s="827"/>
      <c r="AJ13" s="827"/>
      <c r="AK13" s="827"/>
      <c r="AL13" s="827"/>
      <c r="AM13" s="827"/>
      <c r="AN13" s="827"/>
      <c r="AO13" s="827"/>
      <c r="AP13" s="827"/>
      <c r="AQ13" s="834">
        <f t="shared" si="0"/>
        <v>1</v>
      </c>
    </row>
    <row r="14" spans="1:43" ht="12" customHeight="1" x14ac:dyDescent="0.2">
      <c r="A14" s="829">
        <v>12</v>
      </c>
      <c r="B14" s="800"/>
      <c r="C14" s="835"/>
      <c r="D14" s="835"/>
      <c r="E14" s="835"/>
      <c r="F14" s="836"/>
      <c r="G14" s="827"/>
      <c r="H14" s="827">
        <v>2</v>
      </c>
      <c r="I14" s="827"/>
      <c r="J14" s="827"/>
      <c r="K14" s="827"/>
      <c r="L14" s="827">
        <v>1</v>
      </c>
      <c r="M14" s="827">
        <v>1</v>
      </c>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34">
        <f t="shared" si="0"/>
        <v>4</v>
      </c>
    </row>
    <row r="15" spans="1:43" ht="12" customHeight="1" x14ac:dyDescent="0.2">
      <c r="A15" s="829">
        <v>14</v>
      </c>
      <c r="B15" s="800"/>
      <c r="C15" s="835"/>
      <c r="D15" s="835"/>
      <c r="E15" s="835"/>
      <c r="F15" s="836"/>
      <c r="G15" s="827"/>
      <c r="H15" s="827">
        <v>1</v>
      </c>
      <c r="I15" s="827"/>
      <c r="J15" s="827"/>
      <c r="K15" s="827"/>
      <c r="L15" s="827">
        <v>2</v>
      </c>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34">
        <f t="shared" si="0"/>
        <v>3</v>
      </c>
    </row>
    <row r="16" spans="1:43" ht="12" customHeight="1" x14ac:dyDescent="0.2">
      <c r="A16" s="829">
        <v>15</v>
      </c>
      <c r="B16" s="827"/>
      <c r="C16" s="835"/>
      <c r="D16" s="835"/>
      <c r="E16" s="835"/>
      <c r="F16" s="835"/>
      <c r="G16" s="827"/>
      <c r="H16" s="827"/>
      <c r="I16" s="827">
        <v>1</v>
      </c>
      <c r="J16" s="827">
        <v>1</v>
      </c>
      <c r="K16" s="827"/>
      <c r="L16" s="827">
        <v>1</v>
      </c>
      <c r="M16" s="827"/>
      <c r="N16" s="827"/>
      <c r="O16" s="827"/>
      <c r="P16" s="827"/>
      <c r="Q16" s="827"/>
      <c r="R16" s="827"/>
      <c r="S16" s="827"/>
      <c r="T16" s="827"/>
      <c r="U16" s="827"/>
      <c r="V16" s="827"/>
      <c r="W16" s="827"/>
      <c r="X16" s="827"/>
      <c r="Y16" s="827"/>
      <c r="Z16" s="827"/>
      <c r="AA16" s="827"/>
      <c r="AB16" s="827"/>
      <c r="AC16" s="827"/>
      <c r="AD16" s="827"/>
      <c r="AE16" s="827"/>
      <c r="AF16" s="827"/>
      <c r="AG16" s="827"/>
      <c r="AH16" s="827"/>
      <c r="AI16" s="827"/>
      <c r="AJ16" s="827"/>
      <c r="AK16" s="827"/>
      <c r="AL16" s="827"/>
      <c r="AM16" s="827"/>
      <c r="AN16" s="827"/>
      <c r="AO16" s="827"/>
      <c r="AP16" s="827"/>
      <c r="AQ16" s="834">
        <f t="shared" si="0"/>
        <v>3</v>
      </c>
    </row>
    <row r="17" spans="1:44" ht="12" customHeight="1" x14ac:dyDescent="0.2">
      <c r="A17" s="829">
        <v>16</v>
      </c>
      <c r="B17" s="827"/>
      <c r="C17" s="827"/>
      <c r="D17" s="827"/>
      <c r="E17" s="827"/>
      <c r="F17" s="827"/>
      <c r="G17" s="828"/>
      <c r="H17" s="828"/>
      <c r="I17" s="828"/>
      <c r="J17" s="828"/>
      <c r="K17" s="828"/>
      <c r="L17" s="828"/>
      <c r="M17" s="828"/>
      <c r="N17" s="827">
        <v>1</v>
      </c>
      <c r="O17" s="827"/>
      <c r="P17" s="827"/>
      <c r="Q17" s="827"/>
      <c r="R17" s="827">
        <v>1</v>
      </c>
      <c r="S17" s="827"/>
      <c r="T17" s="827"/>
      <c r="U17" s="827"/>
      <c r="V17" s="827"/>
      <c r="W17" s="827"/>
      <c r="X17" s="827"/>
      <c r="Y17" s="827"/>
      <c r="Z17" s="827"/>
      <c r="AA17" s="827"/>
      <c r="AB17" s="827"/>
      <c r="AC17" s="827"/>
      <c r="AD17" s="827"/>
      <c r="AE17" s="827"/>
      <c r="AF17" s="827"/>
      <c r="AG17" s="827"/>
      <c r="AH17" s="827"/>
      <c r="AI17" s="827"/>
      <c r="AJ17" s="827"/>
      <c r="AK17" s="827"/>
      <c r="AL17" s="827"/>
      <c r="AM17" s="827"/>
      <c r="AN17" s="827">
        <v>1</v>
      </c>
      <c r="AO17" s="827"/>
      <c r="AP17" s="827"/>
      <c r="AQ17" s="834">
        <f t="shared" si="0"/>
        <v>3</v>
      </c>
    </row>
    <row r="18" spans="1:44" ht="12" customHeight="1" x14ac:dyDescent="0.2">
      <c r="A18" s="829">
        <v>17</v>
      </c>
      <c r="B18" s="827"/>
      <c r="C18" s="827"/>
      <c r="D18" s="827"/>
      <c r="E18" s="827"/>
      <c r="F18" s="827"/>
      <c r="G18" s="828"/>
      <c r="H18" s="828"/>
      <c r="I18" s="828"/>
      <c r="J18" s="828"/>
      <c r="K18" s="828"/>
      <c r="L18" s="828"/>
      <c r="M18" s="828"/>
      <c r="N18" s="827"/>
      <c r="O18" s="827"/>
      <c r="P18" s="827">
        <v>3</v>
      </c>
      <c r="Q18" s="827"/>
      <c r="R18" s="827"/>
      <c r="S18" s="827"/>
      <c r="T18" s="827"/>
      <c r="U18" s="827"/>
      <c r="V18" s="827"/>
      <c r="W18" s="827"/>
      <c r="X18" s="827"/>
      <c r="Y18" s="827"/>
      <c r="Z18" s="827"/>
      <c r="AA18" s="827"/>
      <c r="AB18" s="827"/>
      <c r="AC18" s="827"/>
      <c r="AD18" s="827"/>
      <c r="AE18" s="827"/>
      <c r="AF18" s="827"/>
      <c r="AG18" s="827"/>
      <c r="AH18" s="827"/>
      <c r="AI18" s="827"/>
      <c r="AJ18" s="827"/>
      <c r="AK18" s="827"/>
      <c r="AL18" s="827"/>
      <c r="AM18" s="827"/>
      <c r="AN18" s="827"/>
      <c r="AO18" s="827"/>
      <c r="AP18" s="827"/>
      <c r="AQ18" s="834">
        <f t="shared" si="0"/>
        <v>3</v>
      </c>
    </row>
    <row r="19" spans="1:44" ht="12" customHeight="1" x14ac:dyDescent="0.2">
      <c r="A19" s="829">
        <v>18</v>
      </c>
      <c r="B19" s="827"/>
      <c r="C19" s="827"/>
      <c r="D19" s="827"/>
      <c r="E19" s="827"/>
      <c r="F19" s="827"/>
      <c r="G19" s="828"/>
      <c r="H19" s="828"/>
      <c r="I19" s="828"/>
      <c r="J19" s="828"/>
      <c r="K19" s="828"/>
      <c r="L19" s="828">
        <v>4</v>
      </c>
      <c r="M19" s="828"/>
      <c r="N19" s="827"/>
      <c r="O19" s="827"/>
      <c r="P19" s="827"/>
      <c r="Q19" s="827"/>
      <c r="R19" s="827"/>
      <c r="S19" s="827"/>
      <c r="T19" s="827"/>
      <c r="U19" s="827"/>
      <c r="V19" s="827"/>
      <c r="W19" s="827"/>
      <c r="X19" s="827"/>
      <c r="Y19" s="827"/>
      <c r="Z19" s="827"/>
      <c r="AA19" s="827"/>
      <c r="AB19" s="827"/>
      <c r="AC19" s="827"/>
      <c r="AD19" s="827"/>
      <c r="AE19" s="827"/>
      <c r="AF19" s="827"/>
      <c r="AG19" s="827"/>
      <c r="AH19" s="827"/>
      <c r="AI19" s="827"/>
      <c r="AJ19" s="827"/>
      <c r="AK19" s="827"/>
      <c r="AL19" s="827"/>
      <c r="AM19" s="827"/>
      <c r="AN19" s="827"/>
      <c r="AO19" s="827"/>
      <c r="AP19" s="827"/>
      <c r="AQ19" s="834">
        <f t="shared" si="0"/>
        <v>4</v>
      </c>
    </row>
    <row r="20" spans="1:44" ht="12" customHeight="1" x14ac:dyDescent="0.2">
      <c r="A20" s="829">
        <v>19</v>
      </c>
      <c r="B20" s="827"/>
      <c r="C20" s="827"/>
      <c r="D20" s="827"/>
      <c r="E20" s="827"/>
      <c r="F20" s="827"/>
      <c r="G20" s="828"/>
      <c r="H20" s="828"/>
      <c r="I20" s="828"/>
      <c r="J20" s="828">
        <v>1</v>
      </c>
      <c r="K20" s="828"/>
      <c r="L20" s="828"/>
      <c r="M20" s="828"/>
      <c r="N20" s="827">
        <v>2</v>
      </c>
      <c r="O20" s="827">
        <v>2</v>
      </c>
      <c r="P20" s="827"/>
      <c r="Q20" s="827"/>
      <c r="R20" s="827"/>
      <c r="S20" s="827"/>
      <c r="T20" s="827"/>
      <c r="U20" s="827"/>
      <c r="V20" s="827"/>
      <c r="W20" s="827"/>
      <c r="X20" s="827"/>
      <c r="Y20" s="827"/>
      <c r="Z20" s="827"/>
      <c r="AA20" s="827"/>
      <c r="AB20" s="827"/>
      <c r="AC20" s="827"/>
      <c r="AD20" s="827"/>
      <c r="AE20" s="827"/>
      <c r="AF20" s="827"/>
      <c r="AG20" s="827"/>
      <c r="AH20" s="827"/>
      <c r="AI20" s="827"/>
      <c r="AJ20" s="827"/>
      <c r="AK20" s="827"/>
      <c r="AL20" s="827"/>
      <c r="AM20" s="827"/>
      <c r="AN20" s="827"/>
      <c r="AO20" s="827"/>
      <c r="AP20" s="827"/>
      <c r="AQ20" s="834">
        <f t="shared" si="0"/>
        <v>5</v>
      </c>
    </row>
    <row r="21" spans="1:44" ht="12" customHeight="1" x14ac:dyDescent="0.2">
      <c r="A21" s="829">
        <v>20</v>
      </c>
      <c r="B21" s="827"/>
      <c r="C21" s="827"/>
      <c r="D21" s="827"/>
      <c r="E21" s="827"/>
      <c r="F21" s="827"/>
      <c r="G21" s="828"/>
      <c r="H21" s="828"/>
      <c r="I21" s="828"/>
      <c r="J21" s="828"/>
      <c r="K21" s="828">
        <v>1</v>
      </c>
      <c r="L21" s="828"/>
      <c r="M21" s="828"/>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34">
        <f t="shared" si="0"/>
        <v>1</v>
      </c>
    </row>
    <row r="22" spans="1:44" ht="12" customHeight="1" x14ac:dyDescent="0.2">
      <c r="A22" s="829">
        <v>22</v>
      </c>
      <c r="B22" s="827"/>
      <c r="C22" s="827"/>
      <c r="D22" s="827"/>
      <c r="E22" s="827"/>
      <c r="F22" s="827"/>
      <c r="G22" s="828"/>
      <c r="H22" s="828"/>
      <c r="I22" s="828"/>
      <c r="J22" s="828"/>
      <c r="K22" s="828"/>
      <c r="L22" s="828"/>
      <c r="M22" s="828"/>
      <c r="N22" s="827"/>
      <c r="O22" s="827"/>
      <c r="P22" s="827">
        <v>1</v>
      </c>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34">
        <f t="shared" si="0"/>
        <v>1</v>
      </c>
    </row>
    <row r="23" spans="1:44" ht="11.25" customHeight="1" x14ac:dyDescent="0.2">
      <c r="A23" s="829">
        <v>23</v>
      </c>
      <c r="B23" s="827"/>
      <c r="C23" s="827"/>
      <c r="D23" s="827"/>
      <c r="E23" s="827"/>
      <c r="F23" s="827"/>
      <c r="G23" s="828"/>
      <c r="H23" s="828"/>
      <c r="I23" s="828"/>
      <c r="J23" s="828"/>
      <c r="K23" s="828"/>
      <c r="L23" s="828"/>
      <c r="M23" s="828">
        <v>4</v>
      </c>
      <c r="N23" s="827"/>
      <c r="O23" s="827"/>
      <c r="P23" s="827"/>
      <c r="Q23" s="827"/>
      <c r="R23" s="827"/>
      <c r="S23" s="827"/>
      <c r="T23" s="827"/>
      <c r="U23" s="827"/>
      <c r="V23" s="827"/>
      <c r="W23" s="827"/>
      <c r="X23" s="827"/>
      <c r="Y23" s="827"/>
      <c r="Z23" s="827"/>
      <c r="AA23" s="827"/>
      <c r="AB23" s="827"/>
      <c r="AC23" s="827">
        <v>1</v>
      </c>
      <c r="AD23" s="827"/>
      <c r="AE23" s="827"/>
      <c r="AF23" s="827"/>
      <c r="AG23" s="827"/>
      <c r="AH23" s="827"/>
      <c r="AI23" s="827"/>
      <c r="AJ23" s="827"/>
      <c r="AK23" s="827"/>
      <c r="AL23" s="827"/>
      <c r="AM23" s="827"/>
      <c r="AN23" s="827"/>
      <c r="AO23" s="827"/>
      <c r="AP23" s="827"/>
      <c r="AQ23" s="834">
        <f t="shared" si="0"/>
        <v>5</v>
      </c>
    </row>
    <row r="24" spans="1:44" ht="12" customHeight="1" x14ac:dyDescent="0.2">
      <c r="A24" s="825" t="s">
        <v>133</v>
      </c>
      <c r="B24" s="824">
        <f>SUM(B9:B23)</f>
        <v>0</v>
      </c>
      <c r="C24" s="824">
        <f t="shared" ref="C24:AP24" si="2">SUM(C9:C23)</f>
        <v>2</v>
      </c>
      <c r="D24" s="824">
        <f t="shared" si="2"/>
        <v>3</v>
      </c>
      <c r="E24" s="824">
        <f t="shared" si="2"/>
        <v>3</v>
      </c>
      <c r="F24" s="824">
        <f t="shared" si="2"/>
        <v>2</v>
      </c>
      <c r="G24" s="824">
        <f t="shared" si="2"/>
        <v>1</v>
      </c>
      <c r="H24" s="824">
        <f t="shared" si="2"/>
        <v>8</v>
      </c>
      <c r="I24" s="824">
        <f t="shared" si="2"/>
        <v>1</v>
      </c>
      <c r="J24" s="824">
        <f t="shared" si="2"/>
        <v>2</v>
      </c>
      <c r="K24" s="824">
        <f t="shared" si="2"/>
        <v>1</v>
      </c>
      <c r="L24" s="824">
        <f t="shared" si="2"/>
        <v>8</v>
      </c>
      <c r="M24" s="824">
        <f t="shared" si="2"/>
        <v>5</v>
      </c>
      <c r="N24" s="824">
        <f t="shared" si="2"/>
        <v>7</v>
      </c>
      <c r="O24" s="824">
        <f t="shared" si="2"/>
        <v>2</v>
      </c>
      <c r="P24" s="824">
        <f t="shared" si="2"/>
        <v>4</v>
      </c>
      <c r="Q24" s="824">
        <f t="shared" si="2"/>
        <v>2</v>
      </c>
      <c r="R24" s="824">
        <f t="shared" si="2"/>
        <v>1</v>
      </c>
      <c r="S24" s="824">
        <f t="shared" si="2"/>
        <v>1</v>
      </c>
      <c r="T24" s="824">
        <f t="shared" si="2"/>
        <v>0</v>
      </c>
      <c r="U24" s="824">
        <f t="shared" si="2"/>
        <v>1</v>
      </c>
      <c r="V24" s="824">
        <f t="shared" si="2"/>
        <v>0</v>
      </c>
      <c r="W24" s="824">
        <f t="shared" si="2"/>
        <v>0</v>
      </c>
      <c r="X24" s="824">
        <f t="shared" si="2"/>
        <v>0</v>
      </c>
      <c r="Y24" s="824">
        <f t="shared" si="2"/>
        <v>0</v>
      </c>
      <c r="Z24" s="824">
        <f t="shared" si="2"/>
        <v>0</v>
      </c>
      <c r="AA24" s="824">
        <f t="shared" si="2"/>
        <v>0</v>
      </c>
      <c r="AB24" s="824">
        <f t="shared" si="2"/>
        <v>0</v>
      </c>
      <c r="AC24" s="824">
        <f t="shared" si="2"/>
        <v>1</v>
      </c>
      <c r="AD24" s="824">
        <f t="shared" si="2"/>
        <v>0</v>
      </c>
      <c r="AE24" s="824">
        <f t="shared" si="2"/>
        <v>0</v>
      </c>
      <c r="AF24" s="824">
        <f t="shared" si="2"/>
        <v>0</v>
      </c>
      <c r="AG24" s="824">
        <f t="shared" si="2"/>
        <v>0</v>
      </c>
      <c r="AH24" s="824">
        <f t="shared" si="2"/>
        <v>0</v>
      </c>
      <c r="AI24" s="824">
        <f t="shared" si="2"/>
        <v>0</v>
      </c>
      <c r="AJ24" s="824">
        <f t="shared" si="2"/>
        <v>0</v>
      </c>
      <c r="AK24" s="824">
        <f t="shared" si="2"/>
        <v>0</v>
      </c>
      <c r="AL24" s="824">
        <f t="shared" si="2"/>
        <v>0</v>
      </c>
      <c r="AM24" s="824">
        <f t="shared" si="2"/>
        <v>0</v>
      </c>
      <c r="AN24" s="824">
        <f t="shared" si="2"/>
        <v>1</v>
      </c>
      <c r="AO24" s="824">
        <f t="shared" si="2"/>
        <v>0</v>
      </c>
      <c r="AP24" s="824">
        <f t="shared" si="2"/>
        <v>0</v>
      </c>
      <c r="AQ24" s="833">
        <f t="shared" si="0"/>
        <v>56</v>
      </c>
      <c r="AR24" s="347"/>
    </row>
    <row r="25" spans="1:44" ht="12" customHeight="1" x14ac:dyDescent="0.2">
      <c r="A25" s="832">
        <v>25</v>
      </c>
      <c r="B25" s="831"/>
      <c r="C25" s="831"/>
      <c r="D25" s="831"/>
      <c r="E25" s="831"/>
      <c r="F25" s="831"/>
      <c r="G25" s="831"/>
      <c r="H25" s="831"/>
      <c r="I25" s="831"/>
      <c r="J25" s="831"/>
      <c r="K25" s="831"/>
      <c r="L25" s="831"/>
      <c r="M25" s="831"/>
      <c r="N25" s="831"/>
      <c r="O25" s="831"/>
      <c r="P25" s="831"/>
      <c r="Q25" s="827"/>
      <c r="R25" s="827"/>
      <c r="S25" s="827"/>
      <c r="T25" s="828">
        <v>19</v>
      </c>
      <c r="U25" s="828">
        <v>3</v>
      </c>
      <c r="V25" s="831">
        <v>2</v>
      </c>
      <c r="W25" s="831"/>
      <c r="X25" s="831"/>
      <c r="Y25" s="831"/>
      <c r="Z25" s="831"/>
      <c r="AA25" s="831"/>
      <c r="AB25" s="831"/>
      <c r="AC25" s="831"/>
      <c r="AD25" s="831"/>
      <c r="AE25" s="831"/>
      <c r="AF25" s="831"/>
      <c r="AG25" s="831"/>
      <c r="AH25" s="831"/>
      <c r="AI25" s="831"/>
      <c r="AJ25" s="831"/>
      <c r="AK25" s="831"/>
      <c r="AL25" s="831"/>
      <c r="AM25" s="831"/>
      <c r="AN25" s="831"/>
      <c r="AO25" s="831"/>
      <c r="AP25" s="831"/>
      <c r="AQ25" s="830">
        <f t="shared" si="0"/>
        <v>24</v>
      </c>
    </row>
    <row r="26" spans="1:44" ht="12" customHeight="1" x14ac:dyDescent="0.2">
      <c r="A26" s="829">
        <v>26</v>
      </c>
      <c r="B26" s="827"/>
      <c r="C26" s="827"/>
      <c r="D26" s="827"/>
      <c r="E26" s="827"/>
      <c r="F26" s="827"/>
      <c r="G26" s="827"/>
      <c r="H26" s="827"/>
      <c r="I26" s="827"/>
      <c r="J26" s="827"/>
      <c r="K26" s="827"/>
      <c r="L26" s="827"/>
      <c r="M26" s="827"/>
      <c r="N26" s="827"/>
      <c r="O26" s="827"/>
      <c r="P26" s="827"/>
      <c r="Q26" s="827"/>
      <c r="R26" s="827"/>
      <c r="S26" s="827"/>
      <c r="T26" s="828"/>
      <c r="U26" s="828"/>
      <c r="V26" s="827"/>
      <c r="W26" s="827"/>
      <c r="X26" s="827"/>
      <c r="Y26" s="827"/>
      <c r="Z26" s="827"/>
      <c r="AA26" s="827">
        <v>1</v>
      </c>
      <c r="AB26" s="827"/>
      <c r="AC26" s="827"/>
      <c r="AD26" s="827">
        <v>1</v>
      </c>
      <c r="AE26" s="827">
        <v>1</v>
      </c>
      <c r="AF26" s="827">
        <v>3</v>
      </c>
      <c r="AG26" s="827"/>
      <c r="AH26" s="827"/>
      <c r="AI26" s="827"/>
      <c r="AJ26" s="827"/>
      <c r="AK26" s="827"/>
      <c r="AL26" s="827"/>
      <c r="AM26" s="827"/>
      <c r="AN26" s="827"/>
      <c r="AO26" s="827"/>
      <c r="AP26" s="827"/>
      <c r="AQ26" s="826">
        <f t="shared" si="0"/>
        <v>6</v>
      </c>
    </row>
    <row r="27" spans="1:44" ht="12" customHeight="1" x14ac:dyDescent="0.2">
      <c r="A27" s="829">
        <v>27</v>
      </c>
      <c r="B27" s="827"/>
      <c r="C27" s="827"/>
      <c r="D27" s="827"/>
      <c r="E27" s="827"/>
      <c r="F27" s="827"/>
      <c r="G27" s="827"/>
      <c r="H27" s="827"/>
      <c r="I27" s="827"/>
      <c r="J27" s="827"/>
      <c r="K27" s="827"/>
      <c r="L27" s="827"/>
      <c r="M27" s="827"/>
      <c r="N27" s="827"/>
      <c r="O27" s="827"/>
      <c r="P27" s="827"/>
      <c r="Q27" s="827"/>
      <c r="R27" s="827">
        <v>1</v>
      </c>
      <c r="S27" s="827"/>
      <c r="T27" s="828"/>
      <c r="U27" s="828"/>
      <c r="V27" s="827"/>
      <c r="W27" s="827"/>
      <c r="X27" s="827"/>
      <c r="Y27" s="827"/>
      <c r="Z27" s="827"/>
      <c r="AA27" s="827"/>
      <c r="AB27" s="827"/>
      <c r="AC27" s="827"/>
      <c r="AD27" s="827"/>
      <c r="AE27" s="827"/>
      <c r="AF27" s="827">
        <v>18</v>
      </c>
      <c r="AG27" s="827"/>
      <c r="AH27" s="827"/>
      <c r="AI27" s="827"/>
      <c r="AJ27" s="827">
        <v>1</v>
      </c>
      <c r="AK27" s="827"/>
      <c r="AL27" s="827"/>
      <c r="AM27" s="827"/>
      <c r="AN27" s="827"/>
      <c r="AO27" s="827"/>
      <c r="AP27" s="827"/>
      <c r="AQ27" s="826">
        <f t="shared" si="0"/>
        <v>20</v>
      </c>
    </row>
    <row r="28" spans="1:44" ht="12" customHeight="1" x14ac:dyDescent="0.2">
      <c r="A28" s="829">
        <v>28</v>
      </c>
      <c r="B28" s="827"/>
      <c r="C28" s="827"/>
      <c r="D28" s="827"/>
      <c r="E28" s="827"/>
      <c r="F28" s="827"/>
      <c r="G28" s="827"/>
      <c r="H28" s="827"/>
      <c r="I28" s="827"/>
      <c r="J28" s="827"/>
      <c r="K28" s="827"/>
      <c r="L28" s="827"/>
      <c r="M28" s="827"/>
      <c r="N28" s="827"/>
      <c r="O28" s="827"/>
      <c r="P28" s="827"/>
      <c r="Q28" s="827"/>
      <c r="R28" s="827"/>
      <c r="S28" s="827"/>
      <c r="T28" s="827"/>
      <c r="U28" s="827"/>
      <c r="V28" s="828">
        <v>2</v>
      </c>
      <c r="W28" s="828">
        <v>8</v>
      </c>
      <c r="X28" s="827">
        <v>2</v>
      </c>
      <c r="Y28" s="827">
        <v>1</v>
      </c>
      <c r="Z28" s="827">
        <v>8</v>
      </c>
      <c r="AA28" s="827"/>
      <c r="AB28" s="827">
        <v>1</v>
      </c>
      <c r="AC28" s="827"/>
      <c r="AD28" s="827"/>
      <c r="AE28" s="827">
        <v>2</v>
      </c>
      <c r="AF28" s="827"/>
      <c r="AG28" s="827">
        <v>1</v>
      </c>
      <c r="AH28" s="827">
        <v>4</v>
      </c>
      <c r="AI28" s="827"/>
      <c r="AJ28" s="827"/>
      <c r="AK28" s="827"/>
      <c r="AL28" s="827"/>
      <c r="AM28" s="827"/>
      <c r="AN28" s="827"/>
      <c r="AO28" s="827"/>
      <c r="AP28" s="827"/>
      <c r="AQ28" s="826">
        <f t="shared" si="0"/>
        <v>29</v>
      </c>
    </row>
    <row r="29" spans="1:44" ht="12" customHeight="1" x14ac:dyDescent="0.2">
      <c r="A29" s="829">
        <v>29</v>
      </c>
      <c r="B29" s="827"/>
      <c r="C29" s="827"/>
      <c r="D29" s="827"/>
      <c r="E29" s="827"/>
      <c r="F29" s="827"/>
      <c r="G29" s="827"/>
      <c r="H29" s="827"/>
      <c r="I29" s="827"/>
      <c r="J29" s="827"/>
      <c r="K29" s="827"/>
      <c r="L29" s="827"/>
      <c r="M29" s="827"/>
      <c r="N29" s="827"/>
      <c r="O29" s="827"/>
      <c r="P29" s="827"/>
      <c r="Q29" s="827"/>
      <c r="R29" s="827"/>
      <c r="S29" s="827"/>
      <c r="T29" s="827"/>
      <c r="U29" s="827"/>
      <c r="V29" s="828"/>
      <c r="W29" s="828"/>
      <c r="X29" s="827"/>
      <c r="Y29" s="827"/>
      <c r="Z29" s="827"/>
      <c r="AA29" s="827"/>
      <c r="AB29" s="827"/>
      <c r="AC29" s="827"/>
      <c r="AD29" s="827"/>
      <c r="AE29" s="827"/>
      <c r="AF29" s="827"/>
      <c r="AG29" s="827"/>
      <c r="AH29" s="827">
        <v>1</v>
      </c>
      <c r="AI29" s="827"/>
      <c r="AJ29" s="827"/>
      <c r="AK29" s="827"/>
      <c r="AL29" s="827"/>
      <c r="AM29" s="827"/>
      <c r="AN29" s="827"/>
      <c r="AO29" s="827"/>
      <c r="AP29" s="827"/>
      <c r="AQ29" s="826">
        <f t="shared" si="0"/>
        <v>1</v>
      </c>
    </row>
    <row r="30" spans="1:44" ht="12" customHeight="1" x14ac:dyDescent="0.2">
      <c r="A30" s="829">
        <v>30</v>
      </c>
      <c r="B30" s="827"/>
      <c r="C30" s="827"/>
      <c r="D30" s="827"/>
      <c r="E30" s="827"/>
      <c r="F30" s="827"/>
      <c r="G30" s="827"/>
      <c r="H30" s="827"/>
      <c r="I30" s="827"/>
      <c r="J30" s="827"/>
      <c r="K30" s="827"/>
      <c r="L30" s="827"/>
      <c r="M30" s="827"/>
      <c r="N30" s="827"/>
      <c r="O30" s="827"/>
      <c r="P30" s="827"/>
      <c r="Q30" s="827"/>
      <c r="R30" s="827"/>
      <c r="S30" s="827"/>
      <c r="T30" s="827"/>
      <c r="U30" s="827"/>
      <c r="V30" s="828"/>
      <c r="W30" s="828"/>
      <c r="X30" s="827"/>
      <c r="Y30" s="827"/>
      <c r="Z30" s="827"/>
      <c r="AA30" s="827"/>
      <c r="AB30" s="827"/>
      <c r="AC30" s="827"/>
      <c r="AD30" s="827">
        <v>1</v>
      </c>
      <c r="AE30" s="827"/>
      <c r="AF30" s="827"/>
      <c r="AG30" s="827"/>
      <c r="AH30" s="827">
        <v>4</v>
      </c>
      <c r="AI30" s="827"/>
      <c r="AJ30" s="827"/>
      <c r="AK30" s="827"/>
      <c r="AL30" s="827"/>
      <c r="AM30" s="827"/>
      <c r="AN30" s="827"/>
      <c r="AO30" s="827"/>
      <c r="AP30" s="827"/>
      <c r="AQ30" s="826">
        <f t="shared" si="0"/>
        <v>5</v>
      </c>
    </row>
    <row r="31" spans="1:44" x14ac:dyDescent="0.2">
      <c r="A31" s="829">
        <v>31</v>
      </c>
      <c r="B31" s="827"/>
      <c r="C31" s="827"/>
      <c r="D31" s="827"/>
      <c r="E31" s="827"/>
      <c r="F31" s="827"/>
      <c r="G31" s="827"/>
      <c r="H31" s="827"/>
      <c r="I31" s="827"/>
      <c r="J31" s="827"/>
      <c r="K31" s="827"/>
      <c r="L31" s="827"/>
      <c r="M31" s="827"/>
      <c r="N31" s="827"/>
      <c r="O31" s="827"/>
      <c r="P31" s="827"/>
      <c r="Q31" s="827"/>
      <c r="R31" s="827"/>
      <c r="S31" s="827"/>
      <c r="T31" s="827"/>
      <c r="U31" s="827"/>
      <c r="V31" s="827"/>
      <c r="W31" s="827"/>
      <c r="X31" s="828"/>
      <c r="Y31" s="828">
        <v>4</v>
      </c>
      <c r="Z31" s="828">
        <v>7</v>
      </c>
      <c r="AA31" s="827"/>
      <c r="AB31" s="827"/>
      <c r="AC31" s="827"/>
      <c r="AD31" s="827"/>
      <c r="AE31" s="827"/>
      <c r="AF31" s="827"/>
      <c r="AG31" s="827">
        <v>1</v>
      </c>
      <c r="AH31" s="827"/>
      <c r="AI31" s="827"/>
      <c r="AJ31" s="827"/>
      <c r="AK31" s="827"/>
      <c r="AL31" s="827"/>
      <c r="AM31" s="827"/>
      <c r="AN31" s="827"/>
      <c r="AO31" s="827"/>
      <c r="AP31" s="827"/>
      <c r="AQ31" s="826">
        <f t="shared" si="0"/>
        <v>12</v>
      </c>
    </row>
    <row r="32" spans="1:44" ht="12" customHeight="1" x14ac:dyDescent="0.2">
      <c r="A32" s="829">
        <v>32</v>
      </c>
      <c r="B32" s="827"/>
      <c r="C32" s="827"/>
      <c r="D32" s="827"/>
      <c r="E32" s="827"/>
      <c r="F32" s="827"/>
      <c r="G32" s="827"/>
      <c r="H32" s="827"/>
      <c r="I32" s="827"/>
      <c r="J32" s="827"/>
      <c r="K32" s="827"/>
      <c r="L32" s="827"/>
      <c r="M32" s="827"/>
      <c r="N32" s="827"/>
      <c r="O32" s="827"/>
      <c r="P32" s="827"/>
      <c r="Q32" s="827"/>
      <c r="R32" s="827"/>
      <c r="S32" s="827"/>
      <c r="T32" s="827"/>
      <c r="U32" s="827"/>
      <c r="V32" s="827"/>
      <c r="W32" s="827"/>
      <c r="X32" s="828"/>
      <c r="Y32" s="828"/>
      <c r="Z32" s="828">
        <v>3</v>
      </c>
      <c r="AA32" s="827"/>
      <c r="AB32" s="827"/>
      <c r="AC32" s="827"/>
      <c r="AD32" s="827"/>
      <c r="AE32" s="827"/>
      <c r="AF32" s="827"/>
      <c r="AG32" s="827">
        <v>1</v>
      </c>
      <c r="AH32" s="827"/>
      <c r="AI32" s="827">
        <v>1</v>
      </c>
      <c r="AJ32" s="827"/>
      <c r="AK32" s="827"/>
      <c r="AL32" s="827"/>
      <c r="AM32" s="827"/>
      <c r="AN32" s="827"/>
      <c r="AO32" s="827">
        <v>1</v>
      </c>
      <c r="AP32" s="827"/>
      <c r="AQ32" s="826">
        <f t="shared" si="0"/>
        <v>6</v>
      </c>
    </row>
    <row r="33" spans="1:173" ht="12" customHeight="1" x14ac:dyDescent="0.2">
      <c r="A33" s="829">
        <v>33</v>
      </c>
      <c r="B33" s="827"/>
      <c r="C33" s="827"/>
      <c r="D33" s="827"/>
      <c r="E33" s="827"/>
      <c r="F33" s="827"/>
      <c r="G33" s="827"/>
      <c r="H33" s="827"/>
      <c r="I33" s="827"/>
      <c r="J33" s="827"/>
      <c r="K33" s="827"/>
      <c r="L33" s="827"/>
      <c r="M33" s="827"/>
      <c r="N33" s="827"/>
      <c r="O33" s="827"/>
      <c r="P33" s="827"/>
      <c r="Q33" s="827"/>
      <c r="R33" s="827"/>
      <c r="S33" s="827"/>
      <c r="T33" s="827"/>
      <c r="U33" s="827"/>
      <c r="V33" s="827"/>
      <c r="W33" s="827"/>
      <c r="X33" s="828"/>
      <c r="Y33" s="828"/>
      <c r="Z33" s="828"/>
      <c r="AA33" s="827"/>
      <c r="AB33" s="827"/>
      <c r="AC33" s="827"/>
      <c r="AD33" s="827"/>
      <c r="AE33" s="827"/>
      <c r="AF33" s="827"/>
      <c r="AG33" s="827">
        <v>4</v>
      </c>
      <c r="AH33" s="827"/>
      <c r="AI33" s="827"/>
      <c r="AJ33" s="827"/>
      <c r="AK33" s="827"/>
      <c r="AL33" s="827"/>
      <c r="AM33" s="827"/>
      <c r="AN33" s="827"/>
      <c r="AO33" s="827"/>
      <c r="AP33" s="827"/>
      <c r="AQ33" s="826">
        <f t="shared" si="0"/>
        <v>4</v>
      </c>
    </row>
    <row r="34" spans="1:173" ht="12" customHeight="1" x14ac:dyDescent="0.2">
      <c r="A34" s="829">
        <v>34</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8"/>
      <c r="AB34" s="828">
        <v>1</v>
      </c>
      <c r="AC34" s="828"/>
      <c r="AD34" s="828"/>
      <c r="AE34" s="827"/>
      <c r="AF34" s="827"/>
      <c r="AG34" s="827"/>
      <c r="AH34" s="827"/>
      <c r="AI34" s="827"/>
      <c r="AJ34" s="827"/>
      <c r="AK34" s="827"/>
      <c r="AL34" s="827"/>
      <c r="AM34" s="827"/>
      <c r="AN34" s="827"/>
      <c r="AO34" s="827"/>
      <c r="AP34" s="827"/>
      <c r="AQ34" s="826">
        <f t="shared" si="0"/>
        <v>1</v>
      </c>
    </row>
    <row r="35" spans="1:173" ht="12" customHeight="1" x14ac:dyDescent="0.2">
      <c r="A35" s="829">
        <v>35</v>
      </c>
      <c r="B35" s="827"/>
      <c r="C35" s="827"/>
      <c r="D35" s="827"/>
      <c r="E35" s="827"/>
      <c r="F35" s="827"/>
      <c r="G35" s="827"/>
      <c r="H35" s="827"/>
      <c r="I35" s="827"/>
      <c r="J35" s="827"/>
      <c r="K35" s="827"/>
      <c r="L35" s="827"/>
      <c r="M35" s="827"/>
      <c r="N35" s="827"/>
      <c r="O35" s="827"/>
      <c r="P35" s="827"/>
      <c r="Q35" s="827"/>
      <c r="R35" s="827"/>
      <c r="S35" s="827"/>
      <c r="T35" s="827"/>
      <c r="U35" s="827"/>
      <c r="V35" s="827"/>
      <c r="W35" s="827"/>
      <c r="X35" s="827"/>
      <c r="Y35" s="827"/>
      <c r="Z35" s="827"/>
      <c r="AA35" s="828"/>
      <c r="AB35" s="828"/>
      <c r="AC35" s="828">
        <v>22</v>
      </c>
      <c r="AD35" s="828"/>
      <c r="AE35" s="827">
        <v>1</v>
      </c>
      <c r="AF35" s="827"/>
      <c r="AG35" s="827"/>
      <c r="AH35" s="827"/>
      <c r="AI35" s="827"/>
      <c r="AJ35" s="827"/>
      <c r="AK35" s="827"/>
      <c r="AL35" s="827"/>
      <c r="AM35" s="827"/>
      <c r="AN35" s="827"/>
      <c r="AO35" s="827"/>
      <c r="AP35" s="827"/>
      <c r="AQ35" s="826">
        <f t="shared" si="0"/>
        <v>23</v>
      </c>
    </row>
    <row r="36" spans="1:173" ht="12" customHeight="1" x14ac:dyDescent="0.2">
      <c r="A36" s="829">
        <v>36</v>
      </c>
      <c r="B36" s="827"/>
      <c r="C36" s="827"/>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8"/>
      <c r="AB36" s="828"/>
      <c r="AC36" s="828"/>
      <c r="AD36" s="828">
        <v>2</v>
      </c>
      <c r="AE36" s="827">
        <v>1</v>
      </c>
      <c r="AF36" s="827"/>
      <c r="AG36" s="827"/>
      <c r="AH36" s="827"/>
      <c r="AI36" s="827"/>
      <c r="AJ36" s="827"/>
      <c r="AK36" s="827"/>
      <c r="AL36" s="827"/>
      <c r="AM36" s="827"/>
      <c r="AN36" s="827"/>
      <c r="AO36" s="827"/>
      <c r="AP36" s="827"/>
      <c r="AQ36" s="826">
        <f t="shared" si="0"/>
        <v>3</v>
      </c>
    </row>
    <row r="37" spans="1:173" ht="12" customHeight="1" x14ac:dyDescent="0.2">
      <c r="A37" s="829">
        <v>37</v>
      </c>
      <c r="B37" s="827"/>
      <c r="C37" s="827"/>
      <c r="D37" s="827"/>
      <c r="E37" s="827"/>
      <c r="F37" s="827"/>
      <c r="G37" s="827"/>
      <c r="H37" s="827"/>
      <c r="I37" s="827"/>
      <c r="J37" s="827"/>
      <c r="K37" s="827"/>
      <c r="L37" s="827"/>
      <c r="M37" s="827"/>
      <c r="N37" s="827"/>
      <c r="O37" s="827"/>
      <c r="P37" s="827"/>
      <c r="Q37" s="827"/>
      <c r="R37" s="827"/>
      <c r="S37" s="827"/>
      <c r="T37" s="827"/>
      <c r="U37" s="827"/>
      <c r="V37" s="827"/>
      <c r="W37" s="827"/>
      <c r="X37" s="827"/>
      <c r="Y37" s="827"/>
      <c r="Z37" s="827"/>
      <c r="AA37" s="828"/>
      <c r="AB37" s="828"/>
      <c r="AC37" s="828"/>
      <c r="AD37" s="828"/>
      <c r="AE37" s="827">
        <v>3</v>
      </c>
      <c r="AF37" s="827"/>
      <c r="AG37" s="827"/>
      <c r="AH37" s="827"/>
      <c r="AI37" s="827"/>
      <c r="AJ37" s="827"/>
      <c r="AK37" s="827"/>
      <c r="AL37" s="827"/>
      <c r="AM37" s="827"/>
      <c r="AN37" s="827"/>
      <c r="AO37" s="827"/>
      <c r="AP37" s="827"/>
      <c r="AQ37" s="826">
        <f t="shared" si="0"/>
        <v>3</v>
      </c>
    </row>
    <row r="38" spans="1:173" ht="12" customHeight="1" x14ac:dyDescent="0.2">
      <c r="A38" s="829">
        <v>60</v>
      </c>
      <c r="B38" s="827"/>
      <c r="C38" s="827"/>
      <c r="D38" s="827"/>
      <c r="E38" s="827"/>
      <c r="F38" s="827"/>
      <c r="G38" s="827"/>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8"/>
      <c r="AF38" s="828">
        <v>4</v>
      </c>
      <c r="AG38" s="828">
        <v>8</v>
      </c>
      <c r="AH38" s="828">
        <v>1</v>
      </c>
      <c r="AI38" s="827"/>
      <c r="AJ38" s="827"/>
      <c r="AK38" s="827"/>
      <c r="AL38" s="827"/>
      <c r="AM38" s="827"/>
      <c r="AN38" s="827"/>
      <c r="AO38" s="827"/>
      <c r="AP38" s="827"/>
      <c r="AQ38" s="826">
        <f t="shared" si="0"/>
        <v>13</v>
      </c>
    </row>
    <row r="39" spans="1:173" ht="11.25" customHeight="1" x14ac:dyDescent="0.2">
      <c r="A39" s="829">
        <v>61</v>
      </c>
      <c r="B39" s="827"/>
      <c r="C39" s="827"/>
      <c r="D39" s="827"/>
      <c r="E39" s="827"/>
      <c r="F39" s="827"/>
      <c r="G39" s="827"/>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8"/>
      <c r="AF39" s="828"/>
      <c r="AG39" s="828"/>
      <c r="AH39" s="828">
        <v>5</v>
      </c>
      <c r="AI39" s="827"/>
      <c r="AJ39" s="827"/>
      <c r="AK39" s="827"/>
      <c r="AL39" s="827"/>
      <c r="AM39" s="827"/>
      <c r="AN39" s="827"/>
      <c r="AO39" s="827"/>
      <c r="AP39" s="827"/>
      <c r="AQ39" s="826">
        <f t="shared" si="0"/>
        <v>5</v>
      </c>
    </row>
    <row r="40" spans="1:173" ht="12" customHeight="1" x14ac:dyDescent="0.2">
      <c r="A40" s="829">
        <v>62</v>
      </c>
      <c r="B40" s="827"/>
      <c r="C40" s="827"/>
      <c r="D40" s="827"/>
      <c r="E40" s="827"/>
      <c r="F40" s="827"/>
      <c r="G40" s="827"/>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8"/>
      <c r="AF40" s="828"/>
      <c r="AG40" s="828"/>
      <c r="AH40" s="828">
        <v>1</v>
      </c>
      <c r="AI40" s="827"/>
      <c r="AJ40" s="827"/>
      <c r="AK40" s="827"/>
      <c r="AL40" s="827"/>
      <c r="AM40" s="827"/>
      <c r="AN40" s="827"/>
      <c r="AO40" s="827"/>
      <c r="AP40" s="827"/>
      <c r="AQ40" s="826">
        <f t="shared" si="0"/>
        <v>1</v>
      </c>
    </row>
    <row r="41" spans="1:173" ht="12" customHeight="1" x14ac:dyDescent="0.2">
      <c r="A41" s="829">
        <v>64</v>
      </c>
      <c r="B41" s="827"/>
      <c r="C41" s="827"/>
      <c r="D41" s="827"/>
      <c r="E41" s="827"/>
      <c r="F41" s="827"/>
      <c r="G41" s="827"/>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7"/>
      <c r="AH41" s="827"/>
      <c r="AI41" s="828"/>
      <c r="AJ41" s="828">
        <v>19</v>
      </c>
      <c r="AK41" s="828">
        <v>1</v>
      </c>
      <c r="AL41" s="828"/>
      <c r="AM41" s="828">
        <v>2</v>
      </c>
      <c r="AN41" s="828"/>
      <c r="AO41" s="827">
        <v>1</v>
      </c>
      <c r="AP41" s="827">
        <v>1</v>
      </c>
      <c r="AQ41" s="826">
        <f t="shared" si="0"/>
        <v>24</v>
      </c>
    </row>
    <row r="42" spans="1:173" ht="12" customHeight="1" x14ac:dyDescent="0.2">
      <c r="A42" s="829">
        <v>65</v>
      </c>
      <c r="B42" s="827"/>
      <c r="C42" s="827"/>
      <c r="D42" s="827"/>
      <c r="E42" s="827"/>
      <c r="F42" s="827"/>
      <c r="G42" s="827"/>
      <c r="H42" s="827"/>
      <c r="I42" s="827"/>
      <c r="J42" s="827"/>
      <c r="K42" s="827"/>
      <c r="L42" s="827"/>
      <c r="M42" s="827"/>
      <c r="N42" s="827"/>
      <c r="O42" s="827"/>
      <c r="P42" s="827"/>
      <c r="Q42" s="827"/>
      <c r="R42" s="827"/>
      <c r="S42" s="827"/>
      <c r="T42" s="827"/>
      <c r="U42" s="827"/>
      <c r="V42" s="827"/>
      <c r="W42" s="827"/>
      <c r="X42" s="827"/>
      <c r="Y42" s="827"/>
      <c r="Z42" s="827"/>
      <c r="AA42" s="827"/>
      <c r="AB42" s="827"/>
      <c r="AC42" s="827"/>
      <c r="AD42" s="827"/>
      <c r="AE42" s="827"/>
      <c r="AF42" s="827"/>
      <c r="AG42" s="827"/>
      <c r="AH42" s="827"/>
      <c r="AI42" s="828"/>
      <c r="AJ42" s="828"/>
      <c r="AK42" s="828">
        <v>17</v>
      </c>
      <c r="AL42" s="828">
        <v>1</v>
      </c>
      <c r="AM42" s="828">
        <v>2</v>
      </c>
      <c r="AN42" s="828">
        <v>4</v>
      </c>
      <c r="AO42" s="827"/>
      <c r="AP42" s="827"/>
      <c r="AQ42" s="826">
        <f t="shared" si="0"/>
        <v>24</v>
      </c>
    </row>
    <row r="43" spans="1:173" ht="12" customHeight="1" x14ac:dyDescent="0.2">
      <c r="A43" s="829">
        <v>66</v>
      </c>
      <c r="B43" s="827"/>
      <c r="C43" s="827"/>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8"/>
      <c r="AJ43" s="828"/>
      <c r="AK43" s="828"/>
      <c r="AL43" s="828"/>
      <c r="AM43" s="828">
        <v>3</v>
      </c>
      <c r="AN43" s="828">
        <v>2</v>
      </c>
      <c r="AO43" s="827">
        <v>1</v>
      </c>
      <c r="AP43" s="827"/>
      <c r="AQ43" s="826">
        <f t="shared" si="0"/>
        <v>6</v>
      </c>
    </row>
    <row r="44" spans="1:173" ht="12" customHeight="1" x14ac:dyDescent="0.2">
      <c r="A44" s="829">
        <v>67</v>
      </c>
      <c r="B44" s="827"/>
      <c r="C44" s="827"/>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8"/>
      <c r="AJ44" s="828"/>
      <c r="AK44" s="828"/>
      <c r="AL44" s="828"/>
      <c r="AM44" s="828">
        <v>11</v>
      </c>
      <c r="AN44" s="828">
        <v>1</v>
      </c>
      <c r="AO44" s="827"/>
      <c r="AP44" s="827"/>
      <c r="AQ44" s="826">
        <f t="shared" si="0"/>
        <v>12</v>
      </c>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row>
    <row r="45" spans="1:173" ht="12" customHeight="1" x14ac:dyDescent="0.2">
      <c r="A45" s="829">
        <v>68</v>
      </c>
      <c r="B45" s="827"/>
      <c r="C45" s="827"/>
      <c r="D45" s="827"/>
      <c r="E45" s="827"/>
      <c r="F45" s="827"/>
      <c r="G45" s="827"/>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8"/>
      <c r="AJ45" s="828"/>
      <c r="AK45" s="828"/>
      <c r="AL45" s="828"/>
      <c r="AM45" s="828"/>
      <c r="AN45" s="828">
        <v>1</v>
      </c>
      <c r="AO45" s="827"/>
      <c r="AP45" s="827"/>
      <c r="AQ45" s="826">
        <f t="shared" si="0"/>
        <v>1</v>
      </c>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row>
    <row r="46" spans="1:173" ht="12" customHeight="1" x14ac:dyDescent="0.2">
      <c r="A46" s="829">
        <v>69</v>
      </c>
      <c r="B46" s="827"/>
      <c r="C46" s="827"/>
      <c r="D46" s="827"/>
      <c r="E46" s="827"/>
      <c r="F46" s="827"/>
      <c r="G46" s="827"/>
      <c r="H46" s="827"/>
      <c r="I46" s="827"/>
      <c r="J46" s="827"/>
      <c r="K46" s="827"/>
      <c r="L46" s="827"/>
      <c r="M46" s="827"/>
      <c r="N46" s="827"/>
      <c r="O46" s="827"/>
      <c r="P46" s="827"/>
      <c r="Q46" s="827"/>
      <c r="R46" s="827">
        <v>2</v>
      </c>
      <c r="S46" s="827"/>
      <c r="T46" s="827"/>
      <c r="U46" s="827"/>
      <c r="V46" s="827"/>
      <c r="W46" s="827"/>
      <c r="X46" s="827"/>
      <c r="Y46" s="827"/>
      <c r="Z46" s="827"/>
      <c r="AA46" s="827"/>
      <c r="AB46" s="827"/>
      <c r="AC46" s="827"/>
      <c r="AD46" s="827"/>
      <c r="AE46" s="827"/>
      <c r="AF46" s="827"/>
      <c r="AG46" s="827"/>
      <c r="AH46" s="827"/>
      <c r="AI46" s="828"/>
      <c r="AJ46" s="828"/>
      <c r="AK46" s="828"/>
      <c r="AL46" s="828"/>
      <c r="AM46" s="828"/>
      <c r="AN46" s="828"/>
      <c r="AO46" s="827"/>
      <c r="AP46" s="827"/>
      <c r="AQ46" s="826">
        <f t="shared" si="0"/>
        <v>2</v>
      </c>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row>
    <row r="47" spans="1:173" ht="12" customHeight="1" x14ac:dyDescent="0.2">
      <c r="A47" s="825" t="s">
        <v>87</v>
      </c>
      <c r="B47" s="824">
        <f>SUM(B25:B46)</f>
        <v>0</v>
      </c>
      <c r="C47" s="824">
        <f t="shared" ref="C47:AP47" si="3">SUM(C25:C46)</f>
        <v>0</v>
      </c>
      <c r="D47" s="824">
        <f t="shared" si="3"/>
        <v>0</v>
      </c>
      <c r="E47" s="824">
        <f t="shared" si="3"/>
        <v>0</v>
      </c>
      <c r="F47" s="824">
        <f t="shared" si="3"/>
        <v>0</v>
      </c>
      <c r="G47" s="824">
        <f t="shared" si="3"/>
        <v>0</v>
      </c>
      <c r="H47" s="824">
        <f t="shared" si="3"/>
        <v>0</v>
      </c>
      <c r="I47" s="824">
        <f t="shared" si="3"/>
        <v>0</v>
      </c>
      <c r="J47" s="824">
        <f t="shared" si="3"/>
        <v>0</v>
      </c>
      <c r="K47" s="824">
        <f t="shared" si="3"/>
        <v>0</v>
      </c>
      <c r="L47" s="824">
        <f t="shared" si="3"/>
        <v>0</v>
      </c>
      <c r="M47" s="824">
        <f t="shared" si="3"/>
        <v>0</v>
      </c>
      <c r="N47" s="824">
        <f t="shared" si="3"/>
        <v>0</v>
      </c>
      <c r="O47" s="824">
        <f t="shared" si="3"/>
        <v>0</v>
      </c>
      <c r="P47" s="824">
        <f t="shared" si="3"/>
        <v>0</v>
      </c>
      <c r="Q47" s="824">
        <f t="shared" si="3"/>
        <v>0</v>
      </c>
      <c r="R47" s="824">
        <f t="shared" si="3"/>
        <v>3</v>
      </c>
      <c r="S47" s="824">
        <f t="shared" si="3"/>
        <v>0</v>
      </c>
      <c r="T47" s="824">
        <f t="shared" si="3"/>
        <v>19</v>
      </c>
      <c r="U47" s="824">
        <f t="shared" si="3"/>
        <v>3</v>
      </c>
      <c r="V47" s="824">
        <f t="shared" si="3"/>
        <v>4</v>
      </c>
      <c r="W47" s="824">
        <f t="shared" si="3"/>
        <v>8</v>
      </c>
      <c r="X47" s="824">
        <f t="shared" si="3"/>
        <v>2</v>
      </c>
      <c r="Y47" s="824">
        <f t="shared" si="3"/>
        <v>5</v>
      </c>
      <c r="Z47" s="824">
        <f t="shared" si="3"/>
        <v>18</v>
      </c>
      <c r="AA47" s="824">
        <f t="shared" si="3"/>
        <v>1</v>
      </c>
      <c r="AB47" s="824">
        <f t="shared" si="3"/>
        <v>2</v>
      </c>
      <c r="AC47" s="824">
        <f t="shared" si="3"/>
        <v>22</v>
      </c>
      <c r="AD47" s="824">
        <f t="shared" si="3"/>
        <v>4</v>
      </c>
      <c r="AE47" s="824">
        <f t="shared" si="3"/>
        <v>8</v>
      </c>
      <c r="AF47" s="824">
        <f t="shared" si="3"/>
        <v>25</v>
      </c>
      <c r="AG47" s="824">
        <f t="shared" si="3"/>
        <v>15</v>
      </c>
      <c r="AH47" s="824">
        <f t="shared" si="3"/>
        <v>16</v>
      </c>
      <c r="AI47" s="824">
        <f t="shared" si="3"/>
        <v>1</v>
      </c>
      <c r="AJ47" s="824">
        <f t="shared" si="3"/>
        <v>20</v>
      </c>
      <c r="AK47" s="824">
        <f t="shared" si="3"/>
        <v>18</v>
      </c>
      <c r="AL47" s="824">
        <f t="shared" si="3"/>
        <v>1</v>
      </c>
      <c r="AM47" s="824">
        <f t="shared" si="3"/>
        <v>18</v>
      </c>
      <c r="AN47" s="824">
        <f t="shared" si="3"/>
        <v>8</v>
      </c>
      <c r="AO47" s="824">
        <f t="shared" si="3"/>
        <v>3</v>
      </c>
      <c r="AP47" s="824">
        <f t="shared" si="3"/>
        <v>1</v>
      </c>
      <c r="AQ47" s="823">
        <f t="shared" si="0"/>
        <v>225</v>
      </c>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row>
    <row r="48" spans="1:173" x14ac:dyDescent="0.2">
      <c r="A48" s="822" t="s">
        <v>8</v>
      </c>
      <c r="B48" s="821">
        <f>B47+B24+B8</f>
        <v>2</v>
      </c>
      <c r="C48" s="821">
        <f t="shared" ref="C48:AP48" si="4">C47+C24+C8</f>
        <v>2</v>
      </c>
      <c r="D48" s="821">
        <f t="shared" si="4"/>
        <v>3</v>
      </c>
      <c r="E48" s="821">
        <f t="shared" si="4"/>
        <v>3</v>
      </c>
      <c r="F48" s="821">
        <f t="shared" si="4"/>
        <v>2</v>
      </c>
      <c r="G48" s="821">
        <f t="shared" si="4"/>
        <v>1</v>
      </c>
      <c r="H48" s="821">
        <f t="shared" si="4"/>
        <v>8</v>
      </c>
      <c r="I48" s="821">
        <f t="shared" si="4"/>
        <v>2</v>
      </c>
      <c r="J48" s="821">
        <f t="shared" si="4"/>
        <v>2</v>
      </c>
      <c r="K48" s="821">
        <f t="shared" si="4"/>
        <v>1</v>
      </c>
      <c r="L48" s="821">
        <f t="shared" si="4"/>
        <v>8</v>
      </c>
      <c r="M48" s="821">
        <f t="shared" si="4"/>
        <v>5</v>
      </c>
      <c r="N48" s="821">
        <f t="shared" si="4"/>
        <v>7</v>
      </c>
      <c r="O48" s="821">
        <f t="shared" si="4"/>
        <v>2</v>
      </c>
      <c r="P48" s="821">
        <f t="shared" si="4"/>
        <v>4</v>
      </c>
      <c r="Q48" s="821">
        <f t="shared" si="4"/>
        <v>2</v>
      </c>
      <c r="R48" s="821">
        <f t="shared" si="4"/>
        <v>4</v>
      </c>
      <c r="S48" s="821">
        <f t="shared" si="4"/>
        <v>1</v>
      </c>
      <c r="T48" s="821">
        <f t="shared" si="4"/>
        <v>19</v>
      </c>
      <c r="U48" s="821">
        <f t="shared" si="4"/>
        <v>4</v>
      </c>
      <c r="V48" s="821">
        <f t="shared" si="4"/>
        <v>4</v>
      </c>
      <c r="W48" s="821">
        <f t="shared" si="4"/>
        <v>8</v>
      </c>
      <c r="X48" s="821">
        <f t="shared" si="4"/>
        <v>2</v>
      </c>
      <c r="Y48" s="821">
        <f t="shared" si="4"/>
        <v>5</v>
      </c>
      <c r="Z48" s="821">
        <f t="shared" si="4"/>
        <v>18</v>
      </c>
      <c r="AA48" s="821">
        <f t="shared" si="4"/>
        <v>1</v>
      </c>
      <c r="AB48" s="821">
        <f t="shared" si="4"/>
        <v>2</v>
      </c>
      <c r="AC48" s="821">
        <f t="shared" si="4"/>
        <v>23</v>
      </c>
      <c r="AD48" s="821">
        <f t="shared" si="4"/>
        <v>4</v>
      </c>
      <c r="AE48" s="821">
        <f t="shared" si="4"/>
        <v>8</v>
      </c>
      <c r="AF48" s="821">
        <f t="shared" si="4"/>
        <v>25</v>
      </c>
      <c r="AG48" s="821">
        <f t="shared" si="4"/>
        <v>15</v>
      </c>
      <c r="AH48" s="821">
        <f t="shared" si="4"/>
        <v>16</v>
      </c>
      <c r="AI48" s="821">
        <f t="shared" si="4"/>
        <v>1</v>
      </c>
      <c r="AJ48" s="821">
        <f t="shared" si="4"/>
        <v>20</v>
      </c>
      <c r="AK48" s="821">
        <f t="shared" si="4"/>
        <v>18</v>
      </c>
      <c r="AL48" s="821">
        <f t="shared" si="4"/>
        <v>1</v>
      </c>
      <c r="AM48" s="821">
        <f t="shared" si="4"/>
        <v>18</v>
      </c>
      <c r="AN48" s="821">
        <f t="shared" si="4"/>
        <v>9</v>
      </c>
      <c r="AO48" s="821">
        <f t="shared" si="4"/>
        <v>3</v>
      </c>
      <c r="AP48" s="821">
        <f t="shared" si="4"/>
        <v>1</v>
      </c>
      <c r="AQ48" s="820">
        <f t="shared" si="0"/>
        <v>284</v>
      </c>
    </row>
    <row r="49" spans="1:1" x14ac:dyDescent="0.2">
      <c r="A49" s="12" t="s">
        <v>415</v>
      </c>
    </row>
    <row r="154" spans="1:1" x14ac:dyDescent="0.2">
      <c r="A154" s="180"/>
    </row>
  </sheetData>
  <sheetProtection selectLockedCells="1" selectUnlockedCells="1"/>
  <mergeCells count="4">
    <mergeCell ref="AN1:AQ1"/>
    <mergeCell ref="A2:AQ2"/>
    <mergeCell ref="A3:AQ3"/>
    <mergeCell ref="AO4:AQ4"/>
  </mergeCells>
  <printOptions horizontalCentered="1"/>
  <pageMargins left="0.39374999999999999" right="0.39374999999999999" top="0.39374999999999999" bottom="0.39305555555555555" header="0.51180555555555551" footer="0.19652777777777777"/>
  <pageSetup paperSize="9" scale="89" firstPageNumber="0" orientation="landscape" r:id="rId1"/>
  <headerFooter alignWithMargins="0">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rgb="FF000066"/>
  </sheetPr>
  <dimension ref="A1:M34"/>
  <sheetViews>
    <sheetView showZeros="0" workbookViewId="0">
      <selection activeCell="P34" sqref="P34"/>
    </sheetView>
  </sheetViews>
  <sheetFormatPr baseColWidth="10" defaultRowHeight="12.75" x14ac:dyDescent="0.2"/>
  <sheetData>
    <row r="1" spans="1:13" ht="18.75" x14ac:dyDescent="0.3">
      <c r="A1" s="10"/>
      <c r="B1" s="165"/>
      <c r="C1" s="166"/>
      <c r="D1" s="166"/>
      <c r="E1" s="166"/>
      <c r="I1" s="1060"/>
      <c r="J1" s="1060"/>
    </row>
    <row r="5" spans="1:13" x14ac:dyDescent="0.2">
      <c r="E5" s="655" t="s">
        <v>323</v>
      </c>
    </row>
    <row r="6" spans="1:13" x14ac:dyDescent="0.2">
      <c r="E6" s="655" t="s">
        <v>324</v>
      </c>
    </row>
    <row r="13" spans="1:13" ht="33" x14ac:dyDescent="0.45">
      <c r="A13" s="1061" t="str">
        <f>'fiche technique'!B3</f>
        <v>Campagne de qualification pour l'année 2015</v>
      </c>
      <c r="B13" s="1061"/>
      <c r="C13" s="1061"/>
      <c r="D13" s="1061"/>
      <c r="E13" s="1061"/>
      <c r="F13" s="1061"/>
      <c r="G13" s="1061"/>
      <c r="H13" s="1061"/>
      <c r="I13" s="1061"/>
      <c r="J13" s="1061"/>
      <c r="K13" s="181"/>
      <c r="L13" s="181"/>
      <c r="M13" s="181"/>
    </row>
    <row r="23" spans="2:10" x14ac:dyDescent="0.2">
      <c r="B23" s="5"/>
      <c r="C23" s="5"/>
      <c r="D23" s="5"/>
      <c r="E23" s="5"/>
      <c r="F23" s="5"/>
      <c r="G23" s="5"/>
      <c r="H23" s="5"/>
      <c r="I23" s="5"/>
      <c r="J23" s="5"/>
    </row>
    <row r="24" spans="2:10" x14ac:dyDescent="0.2">
      <c r="B24" s="5"/>
      <c r="C24" s="5"/>
      <c r="D24" s="5"/>
      <c r="E24" s="5"/>
      <c r="F24" s="5"/>
      <c r="G24" s="5"/>
      <c r="H24" s="5"/>
      <c r="I24" s="5"/>
      <c r="J24" s="5"/>
    </row>
    <row r="33" spans="1:10" ht="33" x14ac:dyDescent="0.2">
      <c r="A33" s="1062" t="str">
        <f>'fiche technique'!B6</f>
        <v xml:space="preserve">La qualification "2015" </v>
      </c>
      <c r="B33" s="1062"/>
      <c r="C33" s="1062"/>
      <c r="D33" s="1062"/>
      <c r="E33" s="1062"/>
      <c r="F33" s="1062"/>
      <c r="G33" s="1062"/>
      <c r="H33" s="1062"/>
      <c r="I33" s="1062"/>
      <c r="J33" s="1062"/>
    </row>
    <row r="34" spans="1:10" ht="33" x14ac:dyDescent="0.2">
      <c r="A34" s="1062" t="str">
        <f>'fiche technique'!B7</f>
        <v>et la campagne 2015 de recrutement</v>
      </c>
      <c r="B34" s="1062"/>
      <c r="C34" s="1062"/>
      <c r="D34" s="1062"/>
      <c r="E34" s="1062"/>
      <c r="F34" s="1062"/>
      <c r="G34" s="1062"/>
      <c r="H34" s="1062"/>
      <c r="I34" s="1062"/>
      <c r="J34" s="1062"/>
    </row>
  </sheetData>
  <sheetProtection selectLockedCells="1" selectUnlockedCells="1"/>
  <mergeCells count="4">
    <mergeCell ref="I1:J1"/>
    <mergeCell ref="A13:J13"/>
    <mergeCell ref="A33:J33"/>
    <mergeCell ref="A34:J34"/>
  </mergeCells>
  <printOptions horizontalCentered="1"/>
  <pageMargins left="0.59055118110236227" right="0.39370078740157483" top="0.39370078740157483" bottom="0.39370078740157483" header="0.51181102362204722" footer="0.19685039370078741"/>
  <pageSetup paperSize="9" scale="79" firstPageNumber="0" orientation="portrait" r:id="rId1"/>
  <headerFooter alignWithMargins="0">
    <oddFooter>&amp;LDGRH A1-1&amp;CPage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enableFormatConditionsCalculation="0"/>
  <dimension ref="A1:F52"/>
  <sheetViews>
    <sheetView showZeros="0" workbookViewId="0">
      <selection activeCell="B5" sqref="B5"/>
    </sheetView>
  </sheetViews>
  <sheetFormatPr baseColWidth="10" defaultColWidth="13.33203125" defaultRowHeight="12.75" x14ac:dyDescent="0.2"/>
  <cols>
    <col min="1" max="1" width="3.83203125" style="71" customWidth="1"/>
    <col min="2" max="2" width="28.33203125" style="72" customWidth="1"/>
    <col min="3" max="5" width="19.1640625" style="72" customWidth="1"/>
    <col min="6" max="6" width="12.6640625" style="72" customWidth="1"/>
    <col min="7" max="16384" width="13.33203125" style="72"/>
  </cols>
  <sheetData>
    <row r="1" spans="1:6" ht="12" customHeight="1" x14ac:dyDescent="0.3">
      <c r="B1" s="73" t="s">
        <v>0</v>
      </c>
      <c r="C1" s="1"/>
      <c r="E1" s="1161">
        <f>'fiche technique'!B2</f>
        <v>0</v>
      </c>
      <c r="F1" s="1161"/>
    </row>
    <row r="2" spans="1:6" ht="12" customHeight="1" x14ac:dyDescent="0.2">
      <c r="F2" s="182" t="s">
        <v>584</v>
      </c>
    </row>
    <row r="4" spans="1:6" ht="22.5" customHeight="1" x14ac:dyDescent="0.3">
      <c r="A4" s="74"/>
      <c r="B4" s="1162" t="str">
        <f>'fiche technique'!B3</f>
        <v>Campagne de qualification pour l'année 2015</v>
      </c>
      <c r="C4" s="1162"/>
      <c r="D4" s="1162"/>
      <c r="E4" s="1162"/>
      <c r="F4" s="73"/>
    </row>
    <row r="5" spans="1:6" ht="22.5" customHeight="1" x14ac:dyDescent="0.35">
      <c r="A5" s="74"/>
      <c r="B5" s="183" t="s">
        <v>473</v>
      </c>
      <c r="C5" s="184"/>
      <c r="D5" s="184"/>
      <c r="E5" s="184"/>
      <c r="F5" s="73"/>
    </row>
    <row r="7" spans="1:6" ht="15" customHeight="1" x14ac:dyDescent="0.3">
      <c r="B7" s="185" t="str">
        <f>" "&amp;E35&amp;" personnes détenant globalement "&amp;E33&amp;" qualifications délivrées cette année"</f>
        <v xml:space="preserve"> 4066 personnes détenant globalement 5417 qualifications délivrées cette année</v>
      </c>
      <c r="C7" s="76"/>
      <c r="D7" s="77"/>
      <c r="E7" s="77"/>
      <c r="F7" s="73"/>
    </row>
    <row r="8" spans="1:6" ht="15" customHeight="1" x14ac:dyDescent="0.3">
      <c r="B8" s="185" t="s">
        <v>137</v>
      </c>
      <c r="C8" s="76"/>
      <c r="D8" s="77"/>
      <c r="E8" s="77"/>
      <c r="F8" s="73"/>
    </row>
    <row r="9" spans="1:6" ht="15" customHeight="1" x14ac:dyDescent="0.3">
      <c r="B9" s="185" t="str">
        <f>"Elles représentent "&amp;(INT(E37*1000)/10)&amp;"% des personnes qualifiées par le CNU au titre de l'année 2015."</f>
        <v>Elles représentent 49,3% des personnes qualifiées par le CNU au titre de l'année 2015.</v>
      </c>
      <c r="C9" s="76"/>
      <c r="D9" s="77"/>
      <c r="E9" s="77"/>
      <c r="F9" s="73"/>
    </row>
    <row r="10" spans="1:6" ht="12.75" customHeight="1" x14ac:dyDescent="0.3">
      <c r="B10" s="186"/>
      <c r="C10" s="76"/>
      <c r="D10" s="77"/>
      <c r="E10" s="77"/>
      <c r="F10" s="73"/>
    </row>
    <row r="11" spans="1:6" ht="18.75" x14ac:dyDescent="0.3">
      <c r="B11" s="75" t="s">
        <v>499</v>
      </c>
      <c r="C11" s="76"/>
      <c r="D11" s="77"/>
      <c r="E11" s="77"/>
      <c r="F11" s="73"/>
    </row>
    <row r="12" spans="1:6" ht="9.75" customHeight="1" x14ac:dyDescent="0.3">
      <c r="B12" s="77"/>
      <c r="C12" s="77"/>
      <c r="D12" s="77"/>
      <c r="E12" s="77"/>
      <c r="F12" s="73"/>
    </row>
    <row r="13" spans="1:6" ht="42.75" x14ac:dyDescent="0.2">
      <c r="B13" s="78" t="s">
        <v>138</v>
      </c>
      <c r="C13" s="79" t="s">
        <v>139</v>
      </c>
      <c r="D13" s="187" t="s">
        <v>140</v>
      </c>
      <c r="E13" s="188" t="s">
        <v>95</v>
      </c>
      <c r="F13" s="189" t="s">
        <v>96</v>
      </c>
    </row>
    <row r="14" spans="1:6" ht="18.75" x14ac:dyDescent="0.3">
      <c r="B14" s="80" t="s">
        <v>97</v>
      </c>
      <c r="C14" s="81">
        <v>2166</v>
      </c>
      <c r="D14" s="190">
        <v>821</v>
      </c>
      <c r="E14" s="191">
        <f>SUM(C14:D14)</f>
        <v>2987</v>
      </c>
      <c r="F14" s="82">
        <f>E14/$E$19</f>
        <v>0.73680315737543167</v>
      </c>
    </row>
    <row r="15" spans="1:6" ht="18.75" x14ac:dyDescent="0.3">
      <c r="B15" s="83" t="s">
        <v>98</v>
      </c>
      <c r="C15" s="84">
        <v>684</v>
      </c>
      <c r="D15" s="192">
        <v>170</v>
      </c>
      <c r="E15" s="193">
        <f>SUM(C15:D15)</f>
        <v>854</v>
      </c>
      <c r="F15" s="85">
        <f t="shared" ref="F15:F19" si="0">E15/$E$19</f>
        <v>0.21065614208189443</v>
      </c>
    </row>
    <row r="16" spans="1:6" ht="18.75" x14ac:dyDescent="0.3">
      <c r="B16" s="83" t="s">
        <v>99</v>
      </c>
      <c r="C16" s="84">
        <v>149</v>
      </c>
      <c r="D16" s="192">
        <v>23</v>
      </c>
      <c r="E16" s="193">
        <f>SUM(C16:D16)</f>
        <v>172</v>
      </c>
      <c r="F16" s="85">
        <f t="shared" si="0"/>
        <v>4.2427232363098172E-2</v>
      </c>
    </row>
    <row r="17" spans="2:6" ht="18.75" x14ac:dyDescent="0.3">
      <c r="B17" s="83" t="s">
        <v>100</v>
      </c>
      <c r="C17" s="84">
        <v>33</v>
      </c>
      <c r="D17" s="192">
        <v>2</v>
      </c>
      <c r="E17" s="193">
        <f t="shared" ref="E17:E18" si="1">SUM(C17:D17)</f>
        <v>35</v>
      </c>
      <c r="F17" s="85">
        <f t="shared" si="0"/>
        <v>8.6334484459792797E-3</v>
      </c>
    </row>
    <row r="18" spans="2:6" ht="19.5" thickBot="1" x14ac:dyDescent="0.35">
      <c r="B18" s="86" t="s">
        <v>101</v>
      </c>
      <c r="C18" s="194">
        <v>6</v>
      </c>
      <c r="D18" s="195">
        <v>0</v>
      </c>
      <c r="E18" s="953">
        <f t="shared" si="1"/>
        <v>6</v>
      </c>
      <c r="F18" s="877">
        <f t="shared" si="0"/>
        <v>1.4800197335964479E-3</v>
      </c>
    </row>
    <row r="19" spans="2:6" ht="19.5" thickBot="1" x14ac:dyDescent="0.35">
      <c r="B19" s="77"/>
      <c r="C19" s="87"/>
      <c r="D19" s="77"/>
      <c r="E19" s="954">
        <f>SUM(E14:E18)</f>
        <v>4054</v>
      </c>
      <c r="F19" s="89">
        <f t="shared" si="0"/>
        <v>1</v>
      </c>
    </row>
    <row r="20" spans="2:6" ht="21.75" customHeight="1" x14ac:dyDescent="0.3">
      <c r="B20" s="75" t="s">
        <v>500</v>
      </c>
      <c r="C20" s="77"/>
      <c r="D20" s="77"/>
      <c r="E20" s="77"/>
      <c r="F20" s="73"/>
    </row>
    <row r="21" spans="2:6" ht="9.75" customHeight="1" x14ac:dyDescent="0.3">
      <c r="B21" s="77"/>
      <c r="C21" s="77"/>
      <c r="D21" s="77"/>
      <c r="E21" s="77"/>
      <c r="F21" s="73"/>
    </row>
    <row r="22" spans="2:6" ht="50.25" customHeight="1" x14ac:dyDescent="0.3">
      <c r="B22" s="78" t="s">
        <v>138</v>
      </c>
      <c r="C22" s="90" t="s">
        <v>141</v>
      </c>
      <c r="D22" s="196" t="s">
        <v>501</v>
      </c>
      <c r="E22" s="197" t="s">
        <v>95</v>
      </c>
      <c r="F22" s="77"/>
    </row>
    <row r="23" spans="2:6" ht="18.75" x14ac:dyDescent="0.3">
      <c r="B23" s="80" t="s">
        <v>98</v>
      </c>
      <c r="C23" s="91">
        <v>1</v>
      </c>
      <c r="D23" s="198">
        <v>1</v>
      </c>
      <c r="E23" s="199">
        <v>6</v>
      </c>
      <c r="F23" s="77"/>
    </row>
    <row r="24" spans="2:6" ht="18.75" x14ac:dyDescent="0.3">
      <c r="B24" s="83" t="s">
        <v>99</v>
      </c>
      <c r="C24" s="92">
        <v>2</v>
      </c>
      <c r="D24" s="200">
        <v>1</v>
      </c>
      <c r="E24" s="201">
        <v>1</v>
      </c>
      <c r="F24" s="77"/>
    </row>
    <row r="25" spans="2:6" ht="18.75" x14ac:dyDescent="0.3">
      <c r="B25" s="83" t="s">
        <v>99</v>
      </c>
      <c r="C25" s="92">
        <v>1</v>
      </c>
      <c r="D25" s="200">
        <v>2</v>
      </c>
      <c r="E25" s="201">
        <v>2</v>
      </c>
      <c r="F25" s="77"/>
    </row>
    <row r="26" spans="2:6" ht="18.75" x14ac:dyDescent="0.3">
      <c r="B26" s="83" t="s">
        <v>100</v>
      </c>
      <c r="C26" s="92">
        <v>2</v>
      </c>
      <c r="D26" s="200">
        <v>2</v>
      </c>
      <c r="E26" s="201">
        <v>1</v>
      </c>
      <c r="F26" s="77"/>
    </row>
    <row r="27" spans="2:6" ht="18.75" x14ac:dyDescent="0.3">
      <c r="B27" s="83" t="s">
        <v>101</v>
      </c>
      <c r="C27" s="93">
        <v>3</v>
      </c>
      <c r="D27" s="202">
        <v>2</v>
      </c>
      <c r="E27" s="201">
        <v>1</v>
      </c>
      <c r="F27" s="77"/>
    </row>
    <row r="28" spans="2:6" ht="19.5" thickBot="1" x14ac:dyDescent="0.35">
      <c r="B28" s="86" t="s">
        <v>248</v>
      </c>
      <c r="C28" s="94">
        <v>3</v>
      </c>
      <c r="D28" s="203">
        <v>3</v>
      </c>
      <c r="E28" s="204">
        <v>1</v>
      </c>
      <c r="F28" s="77"/>
    </row>
    <row r="29" spans="2:6" ht="19.5" thickBot="1" x14ac:dyDescent="0.35">
      <c r="E29" s="205">
        <f>SUM(E23:E28)</f>
        <v>12</v>
      </c>
      <c r="F29" s="73"/>
    </row>
    <row r="30" spans="2:6" ht="23.25" customHeight="1" x14ac:dyDescent="0.3">
      <c r="B30" s="77" t="s">
        <v>103</v>
      </c>
      <c r="C30" s="77"/>
      <c r="D30" s="77"/>
      <c r="E30" s="77"/>
      <c r="F30" s="73"/>
    </row>
    <row r="31" spans="2:6" ht="3.75" customHeight="1" x14ac:dyDescent="0.2">
      <c r="E31" s="206"/>
    </row>
    <row r="32" spans="2:6" ht="18.75" x14ac:dyDescent="0.3">
      <c r="B32" s="206"/>
      <c r="C32" s="95" t="s">
        <v>6</v>
      </c>
      <c r="D32" s="207" t="s">
        <v>7</v>
      </c>
      <c r="E32" s="96" t="s">
        <v>8</v>
      </c>
    </row>
    <row r="33" spans="1:5" ht="47.25" x14ac:dyDescent="0.2">
      <c r="B33" s="208" t="s">
        <v>272</v>
      </c>
      <c r="C33" s="209">
        <f>(C14)+(C15*2)+(C16*3)+(C17*4)+(C18*5)+(E23*1)+(E24*2)+(E25*1)+(E26*2)+(E27*3)+(E28*3)</f>
        <v>4161</v>
      </c>
      <c r="D33" s="210">
        <f>(D14*1)+(D15*2)+(D16*3)+(D17*4)+(E23*1)+(E24*1)+(E25*2)+(E26*2)+(E27*2)+(E28*3)</f>
        <v>1256</v>
      </c>
      <c r="E33" s="97">
        <f>C33+D33</f>
        <v>5417</v>
      </c>
    </row>
    <row r="34" spans="1:5" s="215" customFormat="1" ht="47.25" x14ac:dyDescent="0.2">
      <c r="A34" s="211"/>
      <c r="B34" s="212" t="s">
        <v>277</v>
      </c>
      <c r="C34" s="213">
        <f>'recap 2015'!C21</f>
        <v>8796</v>
      </c>
      <c r="D34" s="474">
        <f>'recap 2015'!D21</f>
        <v>2160</v>
      </c>
      <c r="E34" s="214">
        <f>C34+D34</f>
        <v>10956</v>
      </c>
    </row>
    <row r="35" spans="1:5" s="215" customFormat="1" ht="63" x14ac:dyDescent="0.25">
      <c r="A35" s="211"/>
      <c r="B35" s="216" t="s">
        <v>142</v>
      </c>
      <c r="C35" s="217">
        <f>SUM(C14:C18)+SUM(E23:E28)</f>
        <v>3050</v>
      </c>
      <c r="D35" s="218">
        <f>SUM(D14:D18)+SUM(E23:E28)</f>
        <v>1028</v>
      </c>
      <c r="E35" s="219">
        <f>C35+D35-E29</f>
        <v>4066</v>
      </c>
    </row>
    <row r="36" spans="1:5" s="215" customFormat="1" ht="48" thickBot="1" x14ac:dyDescent="0.25">
      <c r="A36" s="211"/>
      <c r="B36" s="475" t="s">
        <v>143</v>
      </c>
      <c r="C36" s="476">
        <f>'recap 2015'!C22</f>
        <v>6493</v>
      </c>
      <c r="D36" s="477">
        <f>'recap 2015'!D22</f>
        <v>1784</v>
      </c>
      <c r="E36" s="478">
        <f>'tableau qualifications'!K37</f>
        <v>8243</v>
      </c>
    </row>
    <row r="37" spans="1:5" s="215" customFormat="1" ht="15" thickBot="1" x14ac:dyDescent="0.25">
      <c r="A37" s="211"/>
      <c r="B37" s="479" t="s">
        <v>474</v>
      </c>
      <c r="C37" s="878">
        <f>C35/C36</f>
        <v>0.46973663945787769</v>
      </c>
      <c r="D37" s="879">
        <f>D35/D36</f>
        <v>0.57623318385650224</v>
      </c>
      <c r="E37" s="880">
        <f>E35/E36</f>
        <v>0.49326701443649157</v>
      </c>
    </row>
    <row r="38" spans="1:5" s="215" customFormat="1" ht="24" customHeight="1" x14ac:dyDescent="0.2">
      <c r="A38" s="211"/>
      <c r="B38" s="480" t="s">
        <v>395</v>
      </c>
      <c r="C38" s="701">
        <v>0.39600000000000002</v>
      </c>
      <c r="D38" s="489">
        <v>0.5101</v>
      </c>
      <c r="E38" s="702">
        <v>0.41830000000000001</v>
      </c>
    </row>
    <row r="39" spans="1:5" s="215" customFormat="1" ht="24" x14ac:dyDescent="0.2">
      <c r="A39" s="211"/>
      <c r="B39" s="480" t="s">
        <v>275</v>
      </c>
      <c r="C39" s="698">
        <v>0.41799999999999998</v>
      </c>
      <c r="D39" s="699">
        <v>0.5726</v>
      </c>
      <c r="E39" s="700">
        <v>0.44869999999999999</v>
      </c>
    </row>
    <row r="40" spans="1:5" s="215" customFormat="1" ht="24" x14ac:dyDescent="0.2">
      <c r="A40" s="211"/>
      <c r="B40" s="480" t="s">
        <v>273</v>
      </c>
      <c r="C40" s="488">
        <v>0.41499999999999998</v>
      </c>
      <c r="D40" s="483">
        <v>0.51600000000000001</v>
      </c>
      <c r="E40" s="490">
        <v>0.435</v>
      </c>
    </row>
    <row r="41" spans="1:5" ht="24.75" customHeight="1" x14ac:dyDescent="0.2">
      <c r="B41" s="480" t="s">
        <v>274</v>
      </c>
      <c r="C41" s="482">
        <v>0.41299999999999998</v>
      </c>
      <c r="D41" s="483">
        <v>0.50900000000000001</v>
      </c>
      <c r="E41" s="484">
        <v>0.432</v>
      </c>
    </row>
    <row r="42" spans="1:5" ht="24.75" customHeight="1" x14ac:dyDescent="0.2">
      <c r="B42" s="480" t="s">
        <v>276</v>
      </c>
      <c r="C42" s="482">
        <v>0.38900000000000001</v>
      </c>
      <c r="D42" s="483">
        <v>0.53200000000000003</v>
      </c>
      <c r="E42" s="484">
        <v>0.41599999999999998</v>
      </c>
    </row>
    <row r="43" spans="1:5" s="221" customFormat="1" ht="24" x14ac:dyDescent="0.2">
      <c r="A43" s="220"/>
      <c r="B43" s="480" t="s">
        <v>144</v>
      </c>
      <c r="C43" s="482">
        <v>0.39900000000000002</v>
      </c>
      <c r="D43" s="483">
        <v>0.53800000000000003</v>
      </c>
      <c r="E43" s="484">
        <v>0.42599999999999999</v>
      </c>
    </row>
    <row r="44" spans="1:5" s="221" customFormat="1" ht="24" x14ac:dyDescent="0.2">
      <c r="A44" s="220"/>
      <c r="B44" s="480" t="s">
        <v>145</v>
      </c>
      <c r="C44" s="482">
        <v>0.34899999999999998</v>
      </c>
      <c r="D44" s="483">
        <v>0.46400000000000002</v>
      </c>
      <c r="E44" s="484">
        <v>0.373</v>
      </c>
    </row>
    <row r="45" spans="1:5" s="221" customFormat="1" ht="24.75" thickBot="1" x14ac:dyDescent="0.25">
      <c r="A45" s="220"/>
      <c r="B45" s="481" t="s">
        <v>146</v>
      </c>
      <c r="C45" s="485">
        <v>0.309</v>
      </c>
      <c r="D45" s="486">
        <v>0.48199999999999998</v>
      </c>
      <c r="E45" s="487">
        <v>0.34499999999999997</v>
      </c>
    </row>
    <row r="46" spans="1:5" s="221" customFormat="1" x14ac:dyDescent="0.2">
      <c r="A46" s="220"/>
      <c r="B46" s="222" t="str">
        <f>'fiche technique'!B5</f>
        <v xml:space="preserve">Source: MENESR-DGRH A1-1, ANTARES, campagne qualification 2015, données au 20/11/2015           </v>
      </c>
      <c r="C46" s="206"/>
      <c r="D46" s="206"/>
      <c r="E46" s="72"/>
    </row>
    <row r="47" spans="1:5" x14ac:dyDescent="0.2">
      <c r="B47" s="223" t="str">
        <f>"* Note de lecture: Le total en ligne est égal à :  "&amp;C35&amp;" + "&amp;D35&amp;" -"&amp;E29&amp;", car les qualifiés des deux corps pourraient être"</f>
        <v>* Note de lecture: Le total en ligne est égal à :  3050 + 1028 -12, car les qualifiés des deux corps pourraient être</v>
      </c>
      <c r="C47" s="224"/>
      <c r="D47" s="221"/>
      <c r="E47" s="221"/>
    </row>
    <row r="48" spans="1:5" x14ac:dyDescent="0.2">
      <c r="B48" s="223" t="s">
        <v>147</v>
      </c>
      <c r="C48" s="224"/>
      <c r="D48" s="224"/>
      <c r="E48" s="221"/>
    </row>
    <row r="49" spans="2:4" x14ac:dyDescent="0.2">
      <c r="B49" s="206" t="s">
        <v>148</v>
      </c>
      <c r="C49" s="206"/>
      <c r="D49" s="206"/>
    </row>
    <row r="50" spans="2:4" x14ac:dyDescent="0.2">
      <c r="B50" s="206"/>
      <c r="C50" s="206"/>
      <c r="D50" s="206"/>
    </row>
    <row r="51" spans="2:4" x14ac:dyDescent="0.2">
      <c r="B51" s="206"/>
      <c r="C51" s="206"/>
      <c r="D51" s="206"/>
    </row>
    <row r="52" spans="2:4" x14ac:dyDescent="0.2">
      <c r="B52" s="206"/>
      <c r="C52" s="206"/>
      <c r="D52" s="206"/>
    </row>
  </sheetData>
  <sheetProtection selectLockedCells="1" selectUnlockedCells="1"/>
  <mergeCells count="2">
    <mergeCell ref="E1:F1"/>
    <mergeCell ref="B4:E4"/>
  </mergeCells>
  <printOptions horizontalCentered="1"/>
  <pageMargins left="0" right="0" top="0.39370078740157483" bottom="0.19685039370078741" header="0.51181102362204722" footer="0.19685039370078741"/>
  <pageSetup paperSize="9" scale="75" firstPageNumber="0" orientation="portrait" r:id="rId1"/>
  <headerFooter alignWithMargins="0">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enableFormatConditionsCalculation="0">
    <pageSetUpPr fitToPage="1"/>
  </sheetPr>
  <dimension ref="A1:N157"/>
  <sheetViews>
    <sheetView showZeros="0" workbookViewId="0">
      <selection activeCell="A4" sqref="A4:I4"/>
    </sheetView>
  </sheetViews>
  <sheetFormatPr baseColWidth="10" defaultColWidth="13.33203125" defaultRowHeight="12.75" x14ac:dyDescent="0.2"/>
  <cols>
    <col min="1" max="1" width="13.33203125" style="28"/>
    <col min="2" max="2" width="13.5" style="18" customWidth="1"/>
    <col min="3" max="3" width="16.6640625" style="18" customWidth="1"/>
    <col min="4" max="5" width="15" style="18" customWidth="1"/>
    <col min="6" max="7" width="16.6640625" style="18" customWidth="1"/>
    <col min="8" max="9" width="15" style="18" customWidth="1"/>
    <col min="10" max="16384" width="13.33203125" style="18"/>
  </cols>
  <sheetData>
    <row r="1" spans="1:14" x14ac:dyDescent="0.2">
      <c r="A1" s="225" t="s">
        <v>0</v>
      </c>
      <c r="H1" s="1161">
        <f>'fiche technique'!B2</f>
        <v>0</v>
      </c>
      <c r="I1" s="1161"/>
    </row>
    <row r="2" spans="1:14" ht="18.75" x14ac:dyDescent="0.3">
      <c r="A2" s="29"/>
      <c r="H2" s="226"/>
      <c r="I2" s="227"/>
    </row>
    <row r="3" spans="1:14" ht="18.75" x14ac:dyDescent="0.3">
      <c r="A3" s="1163" t="str">
        <f>'fiche technique'!B3</f>
        <v>Campagne de qualification pour l'année 2015</v>
      </c>
      <c r="B3" s="1163"/>
      <c r="C3" s="1163"/>
      <c r="D3" s="1163"/>
      <c r="E3" s="1163"/>
      <c r="F3" s="1163"/>
      <c r="G3" s="1163"/>
      <c r="H3" s="1163"/>
      <c r="I3" s="1163"/>
    </row>
    <row r="4" spans="1:14" s="30" customFormat="1" ht="15.75" x14ac:dyDescent="0.25">
      <c r="A4" s="1074" t="s">
        <v>587</v>
      </c>
      <c r="B4" s="1074"/>
      <c r="C4" s="1074"/>
      <c r="D4" s="1074"/>
      <c r="E4" s="1074"/>
      <c r="F4" s="1074"/>
      <c r="G4" s="1074"/>
      <c r="H4" s="1074"/>
      <c r="I4" s="1074"/>
    </row>
    <row r="5" spans="1:14" s="30" customFormat="1" ht="15.75" x14ac:dyDescent="0.25">
      <c r="A5" s="632"/>
      <c r="B5" s="632"/>
      <c r="C5" s="632"/>
      <c r="D5" s="632"/>
      <c r="E5" s="632"/>
      <c r="F5" s="632"/>
      <c r="G5" s="632"/>
      <c r="H5" s="632"/>
      <c r="I5" s="632"/>
    </row>
    <row r="6" spans="1:14" ht="18" customHeight="1" x14ac:dyDescent="0.2">
      <c r="I6" s="228" t="s">
        <v>586</v>
      </c>
    </row>
    <row r="7" spans="1:14" ht="18" customHeight="1" x14ac:dyDescent="0.2">
      <c r="I7" s="228"/>
    </row>
    <row r="8" spans="1:14" ht="12.75" customHeight="1" x14ac:dyDescent="0.2">
      <c r="A8" s="1164" t="s">
        <v>149</v>
      </c>
      <c r="B8" s="1088" t="s">
        <v>481</v>
      </c>
      <c r="C8" s="1088"/>
      <c r="D8" s="1088"/>
      <c r="E8" s="1088"/>
      <c r="F8" s="1088" t="s">
        <v>489</v>
      </c>
      <c r="G8" s="1088"/>
      <c r="H8" s="1088"/>
      <c r="I8" s="1088"/>
    </row>
    <row r="9" spans="1:14" ht="51" x14ac:dyDescent="0.2">
      <c r="A9" s="1164"/>
      <c r="B9" s="688" t="s">
        <v>397</v>
      </c>
      <c r="C9" s="687" t="s">
        <v>398</v>
      </c>
      <c r="D9" s="938" t="s">
        <v>502</v>
      </c>
      <c r="E9" s="229" t="s">
        <v>384</v>
      </c>
      <c r="F9" s="688" t="s">
        <v>397</v>
      </c>
      <c r="G9" s="687" t="s">
        <v>398</v>
      </c>
      <c r="H9" s="938" t="s">
        <v>502</v>
      </c>
      <c r="I9" s="229" t="s">
        <v>384</v>
      </c>
    </row>
    <row r="10" spans="1:14" ht="12" customHeight="1" x14ac:dyDescent="0.2">
      <c r="A10" s="230" t="s">
        <v>32</v>
      </c>
      <c r="B10" s="231">
        <f>qualifsectsexe!D8</f>
        <v>75</v>
      </c>
      <c r="C10" s="57">
        <v>6</v>
      </c>
      <c r="D10" s="232">
        <f>1-(C10/B10)</f>
        <v>0.92</v>
      </c>
      <c r="E10" s="233">
        <f t="shared" ref="E10:E40" si="0">C10/B10</f>
        <v>0.08</v>
      </c>
      <c r="F10" s="231">
        <f>qualifsectsexe!H8</f>
        <v>14</v>
      </c>
      <c r="G10" s="57">
        <v>4</v>
      </c>
      <c r="H10" s="234"/>
      <c r="I10" s="235"/>
      <c r="L10" s="70"/>
    </row>
    <row r="11" spans="1:14" ht="12" customHeight="1" x14ac:dyDescent="0.2">
      <c r="A11" s="236" t="s">
        <v>33</v>
      </c>
      <c r="B11" s="237">
        <f>qualifsectsexe!D9</f>
        <v>62</v>
      </c>
      <c r="C11" s="60">
        <v>10</v>
      </c>
      <c r="D11" s="232">
        <f t="shared" ref="D11:D40" si="1">1-(C11/B11)</f>
        <v>0.83870967741935487</v>
      </c>
      <c r="E11" s="233">
        <f t="shared" si="0"/>
        <v>0.16129032258064516</v>
      </c>
      <c r="F11" s="237">
        <f>qualifsectsexe!H9</f>
        <v>9</v>
      </c>
      <c r="G11" s="60">
        <v>3</v>
      </c>
      <c r="H11" s="232" t="s">
        <v>91</v>
      </c>
      <c r="I11" s="233" t="s">
        <v>91</v>
      </c>
      <c r="L11" s="70"/>
    </row>
    <row r="12" spans="1:14" ht="12" customHeight="1" x14ac:dyDescent="0.2">
      <c r="A12" s="236" t="s">
        <v>34</v>
      </c>
      <c r="B12" s="237">
        <f>qualifsectsexe!D10</f>
        <v>15</v>
      </c>
      <c r="C12" s="60">
        <v>2</v>
      </c>
      <c r="D12" s="232">
        <f t="shared" si="1"/>
        <v>0.8666666666666667</v>
      </c>
      <c r="E12" s="233">
        <f t="shared" si="0"/>
        <v>0.13333333333333333</v>
      </c>
      <c r="F12" s="237">
        <f>qualifsectsexe!H10</f>
        <v>3</v>
      </c>
      <c r="G12" s="60">
        <v>1</v>
      </c>
      <c r="H12" s="232" t="s">
        <v>91</v>
      </c>
      <c r="I12" s="233" t="s">
        <v>91</v>
      </c>
      <c r="L12" s="70"/>
    </row>
    <row r="13" spans="1:14" ht="12" customHeight="1" x14ac:dyDescent="0.2">
      <c r="A13" s="236" t="s">
        <v>35</v>
      </c>
      <c r="B13" s="237">
        <f>qualifsectsexe!D11</f>
        <v>106</v>
      </c>
      <c r="C13" s="60">
        <v>26</v>
      </c>
      <c r="D13" s="232">
        <f t="shared" si="1"/>
        <v>0.75471698113207553</v>
      </c>
      <c r="E13" s="233">
        <f t="shared" si="0"/>
        <v>0.24528301886792453</v>
      </c>
      <c r="F13" s="237">
        <f>qualifsectsexe!H11</f>
        <v>11</v>
      </c>
      <c r="G13" s="60">
        <v>6</v>
      </c>
      <c r="H13" s="232" t="s">
        <v>91</v>
      </c>
      <c r="I13" s="233"/>
      <c r="L13" s="70"/>
      <c r="N13" s="70"/>
    </row>
    <row r="14" spans="1:14" ht="12" customHeight="1" x14ac:dyDescent="0.2">
      <c r="A14" s="236" t="s">
        <v>36</v>
      </c>
      <c r="B14" s="237">
        <f>qualifsectsexe!D12</f>
        <v>178</v>
      </c>
      <c r="C14" s="60">
        <v>55</v>
      </c>
      <c r="D14" s="232">
        <f t="shared" si="1"/>
        <v>0.6910112359550562</v>
      </c>
      <c r="E14" s="233">
        <f t="shared" si="0"/>
        <v>0.3089887640449438</v>
      </c>
      <c r="F14" s="237">
        <f>qualifsectsexe!H12</f>
        <v>120</v>
      </c>
      <c r="G14" s="60">
        <v>30</v>
      </c>
      <c r="H14" s="232">
        <f t="shared" ref="H14:H41" si="2">1-(G14/F14)</f>
        <v>0.75</v>
      </c>
      <c r="I14" s="233">
        <f t="shared" ref="I14:I41" si="3">G14/F14</f>
        <v>0.25</v>
      </c>
      <c r="L14" s="70"/>
      <c r="N14" s="70"/>
    </row>
    <row r="15" spans="1:14" ht="12" customHeight="1" x14ac:dyDescent="0.2">
      <c r="A15" s="238" t="s">
        <v>37</v>
      </c>
      <c r="B15" s="239">
        <f>qualifsectsexe!D13</f>
        <v>230</v>
      </c>
      <c r="C15" s="63">
        <v>61</v>
      </c>
      <c r="D15" s="240">
        <f t="shared" si="1"/>
        <v>0.73478260869565215</v>
      </c>
      <c r="E15" s="241">
        <f t="shared" si="0"/>
        <v>0.26521739130434785</v>
      </c>
      <c r="F15" s="239">
        <f>qualifsectsexe!H13</f>
        <v>61</v>
      </c>
      <c r="G15" s="63">
        <v>25</v>
      </c>
      <c r="H15" s="240" t="s">
        <v>91</v>
      </c>
      <c r="I15" s="241" t="s">
        <v>91</v>
      </c>
      <c r="L15" s="70"/>
      <c r="N15" s="70"/>
    </row>
    <row r="16" spans="1:14" ht="12" customHeight="1" x14ac:dyDescent="0.2">
      <c r="A16" s="242" t="s">
        <v>38</v>
      </c>
      <c r="B16" s="243">
        <f>qualifsectsexe!D14</f>
        <v>666</v>
      </c>
      <c r="C16" s="66">
        <f>SUM(C10:C15)</f>
        <v>160</v>
      </c>
      <c r="D16" s="244">
        <f t="shared" si="1"/>
        <v>0.75975975975975973</v>
      </c>
      <c r="E16" s="245">
        <f t="shared" si="0"/>
        <v>0.24024024024024024</v>
      </c>
      <c r="F16" s="243">
        <f>qualifsectsexe!H14</f>
        <v>218</v>
      </c>
      <c r="G16" s="66">
        <f>SUM(G10:G15)</f>
        <v>69</v>
      </c>
      <c r="H16" s="244">
        <f t="shared" si="2"/>
        <v>0.6834862385321101</v>
      </c>
      <c r="I16" s="245">
        <f t="shared" si="3"/>
        <v>0.3165137614678899</v>
      </c>
      <c r="L16" s="70"/>
      <c r="N16" s="70"/>
    </row>
    <row r="17" spans="1:14" ht="12" customHeight="1" x14ac:dyDescent="0.2">
      <c r="A17" s="230" t="s">
        <v>39</v>
      </c>
      <c r="B17" s="231">
        <f>qualifsectsexe!D15</f>
        <v>195</v>
      </c>
      <c r="C17" s="57">
        <v>68</v>
      </c>
      <c r="D17" s="232">
        <f t="shared" si="1"/>
        <v>0.6512820512820513</v>
      </c>
      <c r="E17" s="233">
        <f t="shared" si="0"/>
        <v>0.3487179487179487</v>
      </c>
      <c r="F17" s="231">
        <f>qualifsectsexe!H15</f>
        <v>45</v>
      </c>
      <c r="G17" s="57">
        <v>22</v>
      </c>
      <c r="H17" s="232">
        <f t="shared" si="2"/>
        <v>0.51111111111111107</v>
      </c>
      <c r="I17" s="233">
        <f t="shared" si="3"/>
        <v>0.48888888888888887</v>
      </c>
      <c r="L17" s="70"/>
      <c r="N17" s="70"/>
    </row>
    <row r="18" spans="1:14" ht="12" customHeight="1" x14ac:dyDescent="0.2">
      <c r="A18" s="236" t="s">
        <v>40</v>
      </c>
      <c r="B18" s="237">
        <f>qualifsectsexe!D16</f>
        <v>42</v>
      </c>
      <c r="C18" s="60">
        <v>24</v>
      </c>
      <c r="D18" s="232">
        <f t="shared" si="1"/>
        <v>0.4285714285714286</v>
      </c>
      <c r="E18" s="233">
        <f t="shared" si="0"/>
        <v>0.5714285714285714</v>
      </c>
      <c r="F18" s="237">
        <f>qualifsectsexe!H16</f>
        <v>12</v>
      </c>
      <c r="G18" s="60">
        <v>10</v>
      </c>
      <c r="H18" s="232">
        <f t="shared" si="2"/>
        <v>0.16666666666666663</v>
      </c>
      <c r="I18" s="233">
        <f t="shared" si="3"/>
        <v>0.83333333333333337</v>
      </c>
      <c r="L18" s="70"/>
      <c r="N18" s="70"/>
    </row>
    <row r="19" spans="1:14" ht="12" customHeight="1" x14ac:dyDescent="0.2">
      <c r="A19" s="236" t="s">
        <v>41</v>
      </c>
      <c r="B19" s="237">
        <f>qualifsectsexe!D17</f>
        <v>128</v>
      </c>
      <c r="C19" s="60">
        <v>53</v>
      </c>
      <c r="D19" s="232">
        <f t="shared" si="1"/>
        <v>0.5859375</v>
      </c>
      <c r="E19" s="233">
        <f t="shared" si="0"/>
        <v>0.4140625</v>
      </c>
      <c r="F19" s="237">
        <f>qualifsectsexe!H17</f>
        <v>38</v>
      </c>
      <c r="G19" s="60">
        <v>17</v>
      </c>
      <c r="H19" s="232">
        <f t="shared" si="2"/>
        <v>0.55263157894736836</v>
      </c>
      <c r="I19" s="233">
        <f t="shared" si="3"/>
        <v>0.44736842105263158</v>
      </c>
      <c r="L19" s="70"/>
      <c r="N19" s="70"/>
    </row>
    <row r="20" spans="1:14" ht="12" customHeight="1" x14ac:dyDescent="0.2">
      <c r="A20" s="236" t="s">
        <v>42</v>
      </c>
      <c r="B20" s="237">
        <f>qualifsectsexe!D18</f>
        <v>60</v>
      </c>
      <c r="C20" s="60">
        <v>23</v>
      </c>
      <c r="D20" s="232">
        <f t="shared" si="1"/>
        <v>0.6166666666666667</v>
      </c>
      <c r="E20" s="233">
        <f t="shared" si="0"/>
        <v>0.38333333333333336</v>
      </c>
      <c r="F20" s="237">
        <f>qualifsectsexe!H18</f>
        <v>13</v>
      </c>
      <c r="G20" s="60">
        <v>6</v>
      </c>
      <c r="H20" s="232">
        <f t="shared" si="2"/>
        <v>0.53846153846153844</v>
      </c>
      <c r="I20" s="233">
        <f t="shared" si="3"/>
        <v>0.46153846153846156</v>
      </c>
      <c r="L20" s="70"/>
      <c r="N20" s="70"/>
    </row>
    <row r="21" spans="1:14" ht="12" customHeight="1" x14ac:dyDescent="0.2">
      <c r="A21" s="236" t="s">
        <v>43</v>
      </c>
      <c r="B21" s="237">
        <f>qualifsectsexe!D19</f>
        <v>126</v>
      </c>
      <c r="C21" s="60">
        <v>29</v>
      </c>
      <c r="D21" s="232">
        <f t="shared" si="1"/>
        <v>0.76984126984126988</v>
      </c>
      <c r="E21" s="233">
        <f t="shared" si="0"/>
        <v>0.23015873015873015</v>
      </c>
      <c r="F21" s="237">
        <f>qualifsectsexe!H19</f>
        <v>25</v>
      </c>
      <c r="G21" s="60">
        <v>9</v>
      </c>
      <c r="H21" s="232">
        <f t="shared" si="2"/>
        <v>0.64</v>
      </c>
      <c r="I21" s="233">
        <f t="shared" si="3"/>
        <v>0.36</v>
      </c>
      <c r="L21" s="70"/>
      <c r="N21" s="70"/>
    </row>
    <row r="22" spans="1:14" ht="12" customHeight="1" x14ac:dyDescent="0.2">
      <c r="A22" s="236" t="s">
        <v>44</v>
      </c>
      <c r="B22" s="237">
        <f>qualifsectsexe!D20</f>
        <v>30</v>
      </c>
      <c r="C22" s="60">
        <v>12</v>
      </c>
      <c r="D22" s="232">
        <f t="shared" si="1"/>
        <v>0.6</v>
      </c>
      <c r="E22" s="233">
        <f t="shared" si="0"/>
        <v>0.4</v>
      </c>
      <c r="F22" s="237">
        <f>qualifsectsexe!H20</f>
        <v>9</v>
      </c>
      <c r="G22" s="60">
        <v>3</v>
      </c>
      <c r="H22" s="232">
        <f t="shared" si="2"/>
        <v>0.66666666666666674</v>
      </c>
      <c r="I22" s="233">
        <f t="shared" si="3"/>
        <v>0.33333333333333331</v>
      </c>
      <c r="L22" s="70"/>
      <c r="N22" s="70"/>
    </row>
    <row r="23" spans="1:14" ht="12" customHeight="1" x14ac:dyDescent="0.2">
      <c r="A23" s="236" t="s">
        <v>45</v>
      </c>
      <c r="B23" s="237">
        <f>qualifsectsexe!D21</f>
        <v>22</v>
      </c>
      <c r="C23" s="60">
        <v>4</v>
      </c>
      <c r="D23" s="232">
        <f t="shared" si="1"/>
        <v>0.81818181818181812</v>
      </c>
      <c r="E23" s="233">
        <f t="shared" si="0"/>
        <v>0.18181818181818182</v>
      </c>
      <c r="F23" s="237">
        <f>qualifsectsexe!H21</f>
        <v>8</v>
      </c>
      <c r="G23" s="60">
        <v>8</v>
      </c>
      <c r="H23" s="232">
        <f t="shared" si="2"/>
        <v>0</v>
      </c>
      <c r="I23" s="233">
        <f t="shared" si="3"/>
        <v>1</v>
      </c>
      <c r="L23" s="70"/>
      <c r="N23" s="70"/>
    </row>
    <row r="24" spans="1:14" ht="12" customHeight="1" x14ac:dyDescent="0.2">
      <c r="A24" s="236" t="s">
        <v>46</v>
      </c>
      <c r="B24" s="237">
        <f>qualifsectsexe!D22</f>
        <v>126</v>
      </c>
      <c r="C24" s="60">
        <v>30</v>
      </c>
      <c r="D24" s="232">
        <f t="shared" si="1"/>
        <v>0.76190476190476186</v>
      </c>
      <c r="E24" s="233">
        <f t="shared" si="0"/>
        <v>0.23809523809523808</v>
      </c>
      <c r="F24" s="237">
        <f>qualifsectsexe!H22</f>
        <v>27</v>
      </c>
      <c r="G24" s="60">
        <v>18</v>
      </c>
      <c r="H24" s="232">
        <f t="shared" si="2"/>
        <v>0.33333333333333337</v>
      </c>
      <c r="I24" s="233">
        <f t="shared" si="3"/>
        <v>0.66666666666666663</v>
      </c>
      <c r="L24" s="70"/>
      <c r="N24" s="70"/>
    </row>
    <row r="25" spans="1:14" ht="12" customHeight="1" x14ac:dyDescent="0.2">
      <c r="A25" s="236" t="s">
        <v>47</v>
      </c>
      <c r="B25" s="237">
        <f>qualifsectsexe!D23</f>
        <v>91</v>
      </c>
      <c r="C25" s="60">
        <v>44</v>
      </c>
      <c r="D25" s="232">
        <f t="shared" si="1"/>
        <v>0.51648351648351642</v>
      </c>
      <c r="E25" s="233">
        <f t="shared" si="0"/>
        <v>0.48351648351648352</v>
      </c>
      <c r="F25" s="237">
        <f>qualifsectsexe!H23</f>
        <v>22</v>
      </c>
      <c r="G25" s="60">
        <v>13</v>
      </c>
      <c r="H25" s="232">
        <f t="shared" si="2"/>
        <v>0.40909090909090906</v>
      </c>
      <c r="I25" s="233">
        <f t="shared" si="3"/>
        <v>0.59090909090909094</v>
      </c>
      <c r="L25" s="70"/>
      <c r="N25" s="70"/>
    </row>
    <row r="26" spans="1:14" ht="12" customHeight="1" x14ac:dyDescent="0.2">
      <c r="A26" s="236" t="s">
        <v>48</v>
      </c>
      <c r="B26" s="237">
        <f>qualifsectsexe!D24</f>
        <v>148</v>
      </c>
      <c r="C26" s="60">
        <v>51</v>
      </c>
      <c r="D26" s="232">
        <f t="shared" si="1"/>
        <v>0.65540540540540548</v>
      </c>
      <c r="E26" s="233">
        <f t="shared" si="0"/>
        <v>0.34459459459459457</v>
      </c>
      <c r="F26" s="237">
        <f>qualifsectsexe!H24</f>
        <v>38</v>
      </c>
      <c r="G26" s="60">
        <v>23</v>
      </c>
      <c r="H26" s="232">
        <f t="shared" si="2"/>
        <v>0.39473684210526316</v>
      </c>
      <c r="I26" s="233">
        <f t="shared" si="3"/>
        <v>0.60526315789473684</v>
      </c>
      <c r="L26" s="70"/>
      <c r="N26" s="70"/>
    </row>
    <row r="27" spans="1:14" ht="12" customHeight="1" x14ac:dyDescent="0.2">
      <c r="A27" s="236" t="s">
        <v>49</v>
      </c>
      <c r="B27" s="237">
        <f>qualifsectsexe!D25</f>
        <v>139</v>
      </c>
      <c r="C27" s="60">
        <v>42</v>
      </c>
      <c r="D27" s="232">
        <f t="shared" si="1"/>
        <v>0.69784172661870503</v>
      </c>
      <c r="E27" s="233">
        <f t="shared" si="0"/>
        <v>0.30215827338129497</v>
      </c>
      <c r="F27" s="237">
        <f>qualifsectsexe!H25</f>
        <v>27</v>
      </c>
      <c r="G27" s="60">
        <v>9</v>
      </c>
      <c r="H27" s="232">
        <f t="shared" si="2"/>
        <v>0.66666666666666674</v>
      </c>
      <c r="I27" s="233">
        <f t="shared" si="3"/>
        <v>0.33333333333333331</v>
      </c>
      <c r="L27" s="70"/>
      <c r="N27" s="70"/>
    </row>
    <row r="28" spans="1:14" ht="12" customHeight="1" x14ac:dyDescent="0.2">
      <c r="A28" s="236" t="s">
        <v>50</v>
      </c>
      <c r="B28" s="237">
        <f>qualifsectsexe!D26</f>
        <v>222</v>
      </c>
      <c r="C28" s="60">
        <v>60</v>
      </c>
      <c r="D28" s="232">
        <f t="shared" si="1"/>
        <v>0.72972972972972971</v>
      </c>
      <c r="E28" s="233">
        <f t="shared" si="0"/>
        <v>0.27027027027027029</v>
      </c>
      <c r="F28" s="237">
        <f>qualifsectsexe!H26</f>
        <v>29</v>
      </c>
      <c r="G28" s="60">
        <v>11</v>
      </c>
      <c r="H28" s="232">
        <f t="shared" si="2"/>
        <v>0.62068965517241381</v>
      </c>
      <c r="I28" s="233">
        <f t="shared" si="3"/>
        <v>0.37931034482758619</v>
      </c>
      <c r="L28" s="70"/>
      <c r="N28" s="70"/>
    </row>
    <row r="29" spans="1:14" ht="12" customHeight="1" x14ac:dyDescent="0.2">
      <c r="A29" s="236" t="s">
        <v>51</v>
      </c>
      <c r="B29" s="237">
        <f>qualifsectsexe!D27</f>
        <v>234</v>
      </c>
      <c r="C29" s="60">
        <v>75</v>
      </c>
      <c r="D29" s="232">
        <f t="shared" si="1"/>
        <v>0.67948717948717952</v>
      </c>
      <c r="E29" s="233">
        <f t="shared" si="0"/>
        <v>0.32051282051282054</v>
      </c>
      <c r="F29" s="237">
        <f>qualifsectsexe!H27</f>
        <v>29</v>
      </c>
      <c r="G29" s="60">
        <v>11</v>
      </c>
      <c r="H29" s="232">
        <f t="shared" si="2"/>
        <v>0.62068965517241381</v>
      </c>
      <c r="I29" s="233">
        <f t="shared" si="3"/>
        <v>0.37931034482758619</v>
      </c>
      <c r="L29" s="70"/>
      <c r="N29" s="70"/>
    </row>
    <row r="30" spans="1:14" ht="12" customHeight="1" x14ac:dyDescent="0.2">
      <c r="A30" s="236" t="s">
        <v>52</v>
      </c>
      <c r="B30" s="237">
        <f>qualifsectsexe!D28</f>
        <v>119</v>
      </c>
      <c r="C30" s="60">
        <v>65</v>
      </c>
      <c r="D30" s="232">
        <f t="shared" si="1"/>
        <v>0.45378151260504207</v>
      </c>
      <c r="E30" s="233">
        <f t="shared" si="0"/>
        <v>0.54621848739495793</v>
      </c>
      <c r="F30" s="237">
        <f>qualifsectsexe!H28</f>
        <v>14</v>
      </c>
      <c r="G30" s="60">
        <v>11</v>
      </c>
      <c r="H30" s="232">
        <f t="shared" si="2"/>
        <v>0.2142857142857143</v>
      </c>
      <c r="I30" s="233">
        <f t="shared" si="3"/>
        <v>0.7857142857142857</v>
      </c>
      <c r="L30" s="70"/>
      <c r="N30" s="70"/>
    </row>
    <row r="31" spans="1:14" ht="12" customHeight="1" x14ac:dyDescent="0.2">
      <c r="A31" s="236" t="s">
        <v>53</v>
      </c>
      <c r="B31" s="237">
        <f>qualifsectsexe!D29</f>
        <v>142</v>
      </c>
      <c r="C31" s="60">
        <v>71</v>
      </c>
      <c r="D31" s="232">
        <f t="shared" si="1"/>
        <v>0.5</v>
      </c>
      <c r="E31" s="233">
        <f t="shared" si="0"/>
        <v>0.5</v>
      </c>
      <c r="F31" s="237">
        <f>qualifsectsexe!H29</f>
        <v>30</v>
      </c>
      <c r="G31" s="60">
        <v>16</v>
      </c>
      <c r="H31" s="232">
        <f t="shared" si="2"/>
        <v>0.46666666666666667</v>
      </c>
      <c r="I31" s="233">
        <f t="shared" si="3"/>
        <v>0.53333333333333333</v>
      </c>
      <c r="L31" s="70"/>
      <c r="N31" s="70"/>
    </row>
    <row r="32" spans="1:14" ht="12" customHeight="1" x14ac:dyDescent="0.2">
      <c r="A32" s="236" t="s">
        <v>54</v>
      </c>
      <c r="B32" s="237">
        <f>qualifsectsexe!D30</f>
        <v>304</v>
      </c>
      <c r="C32" s="60">
        <v>133</v>
      </c>
      <c r="D32" s="232">
        <f t="shared" si="1"/>
        <v>0.5625</v>
      </c>
      <c r="E32" s="233">
        <f t="shared" si="0"/>
        <v>0.4375</v>
      </c>
      <c r="F32" s="237">
        <f>qualifsectsexe!H30</f>
        <v>52</v>
      </c>
      <c r="G32" s="60">
        <v>19</v>
      </c>
      <c r="H32" s="232">
        <f t="shared" si="2"/>
        <v>0.63461538461538458</v>
      </c>
      <c r="I32" s="233">
        <f t="shared" si="3"/>
        <v>0.36538461538461536</v>
      </c>
      <c r="L32" s="70"/>
      <c r="N32" s="70"/>
    </row>
    <row r="33" spans="1:14" ht="12" customHeight="1" x14ac:dyDescent="0.2">
      <c r="A33" s="236" t="s">
        <v>55</v>
      </c>
      <c r="B33" s="237">
        <f>qualifsectsexe!D31</f>
        <v>151</v>
      </c>
      <c r="C33" s="60">
        <v>47</v>
      </c>
      <c r="D33" s="232">
        <f t="shared" si="1"/>
        <v>0.6887417218543046</v>
      </c>
      <c r="E33" s="233">
        <f t="shared" si="0"/>
        <v>0.31125827814569534</v>
      </c>
      <c r="F33" s="237">
        <f>qualifsectsexe!H31</f>
        <v>24</v>
      </c>
      <c r="G33" s="60">
        <v>8</v>
      </c>
      <c r="H33" s="232">
        <f t="shared" si="2"/>
        <v>0.66666666666666674</v>
      </c>
      <c r="I33" s="233">
        <f t="shared" si="3"/>
        <v>0.33333333333333331</v>
      </c>
      <c r="L33" s="70"/>
      <c r="N33" s="70"/>
    </row>
    <row r="34" spans="1:14" ht="12" customHeight="1" x14ac:dyDescent="0.2">
      <c r="A34" s="236" t="s">
        <v>56</v>
      </c>
      <c r="B34" s="237">
        <f>qualifsectsexe!D32</f>
        <v>82</v>
      </c>
      <c r="C34" s="60">
        <v>34</v>
      </c>
      <c r="D34" s="232">
        <f t="shared" si="1"/>
        <v>0.58536585365853666</v>
      </c>
      <c r="E34" s="233">
        <f t="shared" si="0"/>
        <v>0.41463414634146339</v>
      </c>
      <c r="F34" s="237">
        <f>qualifsectsexe!H32</f>
        <v>15</v>
      </c>
      <c r="G34" s="60">
        <v>2</v>
      </c>
      <c r="H34" s="232">
        <f t="shared" si="2"/>
        <v>0.8666666666666667</v>
      </c>
      <c r="I34" s="233">
        <f t="shared" si="3"/>
        <v>0.13333333333333333</v>
      </c>
      <c r="L34" s="70"/>
      <c r="N34" s="70"/>
    </row>
    <row r="35" spans="1:14" ht="12" customHeight="1" x14ac:dyDescent="0.2">
      <c r="A35" s="236" t="s">
        <v>57</v>
      </c>
      <c r="B35" s="237">
        <f>qualifsectsexe!D33</f>
        <v>123</v>
      </c>
      <c r="C35" s="60">
        <v>36</v>
      </c>
      <c r="D35" s="232">
        <f t="shared" si="1"/>
        <v>0.70731707317073167</v>
      </c>
      <c r="E35" s="233">
        <f t="shared" si="0"/>
        <v>0.29268292682926828</v>
      </c>
      <c r="F35" s="237">
        <f>qualifsectsexe!H33</f>
        <v>23</v>
      </c>
      <c r="G35" s="60">
        <v>12</v>
      </c>
      <c r="H35" s="232">
        <f t="shared" si="2"/>
        <v>0.47826086956521741</v>
      </c>
      <c r="I35" s="233">
        <f t="shared" si="3"/>
        <v>0.52173913043478259</v>
      </c>
      <c r="L35" s="70"/>
      <c r="N35" s="70"/>
    </row>
    <row r="36" spans="1:14" ht="12" customHeight="1" x14ac:dyDescent="0.2">
      <c r="A36" s="236" t="s">
        <v>58</v>
      </c>
      <c r="B36" s="237">
        <f>qualifsectsexe!D34</f>
        <v>84</v>
      </c>
      <c r="C36" s="60">
        <v>14</v>
      </c>
      <c r="D36" s="232">
        <f t="shared" si="1"/>
        <v>0.83333333333333337</v>
      </c>
      <c r="E36" s="233">
        <f t="shared" si="0"/>
        <v>0.16666666666666666</v>
      </c>
      <c r="F36" s="237">
        <f>qualifsectsexe!H34</f>
        <v>18</v>
      </c>
      <c r="G36" s="60">
        <v>4</v>
      </c>
      <c r="H36" s="232">
        <f t="shared" si="2"/>
        <v>0.77777777777777779</v>
      </c>
      <c r="I36" s="233">
        <f t="shared" si="3"/>
        <v>0.22222222222222221</v>
      </c>
      <c r="L36" s="70"/>
      <c r="N36" s="70"/>
    </row>
    <row r="37" spans="1:14" ht="12" customHeight="1" x14ac:dyDescent="0.2">
      <c r="A37" s="236" t="s">
        <v>59</v>
      </c>
      <c r="B37" s="237">
        <f>qualifsectsexe!D35</f>
        <v>82</v>
      </c>
      <c r="C37" s="60">
        <v>31</v>
      </c>
      <c r="D37" s="232">
        <f t="shared" si="1"/>
        <v>0.62195121951219512</v>
      </c>
      <c r="E37" s="233">
        <f t="shared" si="0"/>
        <v>0.37804878048780488</v>
      </c>
      <c r="F37" s="237">
        <f>qualifsectsexe!H35</f>
        <v>15</v>
      </c>
      <c r="G37" s="60">
        <v>6</v>
      </c>
      <c r="H37" s="232">
        <f t="shared" si="2"/>
        <v>0.6</v>
      </c>
      <c r="I37" s="233">
        <f t="shared" si="3"/>
        <v>0.4</v>
      </c>
      <c r="L37" s="70"/>
      <c r="N37" s="70"/>
    </row>
    <row r="38" spans="1:14" ht="12" customHeight="1" x14ac:dyDescent="0.2">
      <c r="A38" s="236" t="s">
        <v>60</v>
      </c>
      <c r="B38" s="237">
        <f>qualifsectsexe!D36</f>
        <v>14</v>
      </c>
      <c r="C38" s="60">
        <v>8</v>
      </c>
      <c r="D38" s="232">
        <f t="shared" si="1"/>
        <v>0.4285714285714286</v>
      </c>
      <c r="E38" s="233">
        <f t="shared" si="0"/>
        <v>0.5714285714285714</v>
      </c>
      <c r="F38" s="237">
        <f>qualifsectsexe!H36</f>
        <v>7</v>
      </c>
      <c r="G38" s="60">
        <v>2</v>
      </c>
      <c r="H38" s="232">
        <f t="shared" si="2"/>
        <v>0.7142857142857143</v>
      </c>
      <c r="I38" s="233">
        <f t="shared" si="3"/>
        <v>0.2857142857142857</v>
      </c>
      <c r="L38" s="70"/>
      <c r="N38" s="70"/>
    </row>
    <row r="39" spans="1:14" ht="12" customHeight="1" x14ac:dyDescent="0.2">
      <c r="A39" s="236" t="s">
        <v>61</v>
      </c>
      <c r="B39" s="237">
        <f>qualifsectsexe!D37</f>
        <v>86</v>
      </c>
      <c r="C39" s="60">
        <v>34</v>
      </c>
      <c r="D39" s="232">
        <f t="shared" si="1"/>
        <v>0.60465116279069764</v>
      </c>
      <c r="E39" s="233">
        <f t="shared" si="0"/>
        <v>0.39534883720930231</v>
      </c>
      <c r="F39" s="237">
        <f>qualifsectsexe!H37</f>
        <v>15</v>
      </c>
      <c r="G39" s="60">
        <v>10</v>
      </c>
      <c r="H39" s="232">
        <f t="shared" si="2"/>
        <v>0.33333333333333337</v>
      </c>
      <c r="I39" s="233">
        <f t="shared" si="3"/>
        <v>0.66666666666666663</v>
      </c>
      <c r="L39" s="70"/>
      <c r="N39" s="70"/>
    </row>
    <row r="40" spans="1:14" ht="12" customHeight="1" x14ac:dyDescent="0.2">
      <c r="A40" s="238">
        <v>76</v>
      </c>
      <c r="B40" s="239">
        <f>qualifsectsexe!D38</f>
        <v>8</v>
      </c>
      <c r="C40" s="63">
        <v>5</v>
      </c>
      <c r="D40" s="232">
        <f t="shared" si="1"/>
        <v>0.375</v>
      </c>
      <c r="E40" s="233">
        <f t="shared" si="0"/>
        <v>0.625</v>
      </c>
      <c r="F40" s="239">
        <f>qualifsectsexe!H38</f>
        <v>2</v>
      </c>
      <c r="G40" s="63">
        <v>1</v>
      </c>
      <c r="H40" s="232">
        <f t="shared" si="2"/>
        <v>0.5</v>
      </c>
      <c r="I40" s="233">
        <f t="shared" si="3"/>
        <v>0.5</v>
      </c>
      <c r="L40" s="70"/>
      <c r="N40" s="70"/>
    </row>
    <row r="41" spans="1:14" ht="12" customHeight="1" x14ac:dyDescent="0.2">
      <c r="A41" s="238" t="s">
        <v>62</v>
      </c>
      <c r="B41" s="239">
        <f>qualifsectsexe!D39</f>
        <v>2</v>
      </c>
      <c r="C41" s="63">
        <v>2</v>
      </c>
      <c r="D41" s="240">
        <f t="shared" ref="D41:D71" si="4">1-(C41/B41)</f>
        <v>0</v>
      </c>
      <c r="E41" s="241">
        <f t="shared" ref="E41:E71" si="5">C41/B41</f>
        <v>1</v>
      </c>
      <c r="F41" s="239">
        <f>qualifsectsexe!H39</f>
        <v>2</v>
      </c>
      <c r="G41" s="63">
        <v>1</v>
      </c>
      <c r="H41" s="232">
        <f t="shared" si="2"/>
        <v>0.5</v>
      </c>
      <c r="I41" s="233">
        <f t="shared" si="3"/>
        <v>0.5</v>
      </c>
      <c r="L41" s="70"/>
      <c r="N41" s="70"/>
    </row>
    <row r="42" spans="1:14" ht="12" customHeight="1" x14ac:dyDescent="0.2">
      <c r="A42" s="242" t="s">
        <v>133</v>
      </c>
      <c r="B42" s="243">
        <f>qualifsectsexe!D40</f>
        <v>2760</v>
      </c>
      <c r="C42" s="66">
        <f>SUM(C17:C41)</f>
        <v>995</v>
      </c>
      <c r="D42" s="244">
        <f t="shared" si="4"/>
        <v>0.63949275362318847</v>
      </c>
      <c r="E42" s="245">
        <f t="shared" si="5"/>
        <v>0.36050724637681159</v>
      </c>
      <c r="F42" s="243">
        <f>qualifsectsexe!H40</f>
        <v>539</v>
      </c>
      <c r="G42" s="66">
        <f>SUM(G17:G41)</f>
        <v>252</v>
      </c>
      <c r="H42" s="244">
        <f t="shared" ref="H42:H71" si="6">1-(G42/F42)</f>
        <v>0.53246753246753253</v>
      </c>
      <c r="I42" s="244">
        <f t="shared" ref="I42:I71" si="7">G42/F42</f>
        <v>0.46753246753246752</v>
      </c>
      <c r="L42" s="70"/>
      <c r="N42" s="70"/>
    </row>
    <row r="43" spans="1:14" ht="12" customHeight="1" x14ac:dyDescent="0.2">
      <c r="A43" s="230" t="s">
        <v>64</v>
      </c>
      <c r="B43" s="231">
        <f>qualifsectsexe!D41</f>
        <v>277</v>
      </c>
      <c r="C43" s="57">
        <v>113</v>
      </c>
      <c r="D43" s="232">
        <f t="shared" si="4"/>
        <v>0.59205776173285196</v>
      </c>
      <c r="E43" s="233">
        <f t="shared" si="5"/>
        <v>0.40794223826714804</v>
      </c>
      <c r="F43" s="231">
        <f>qualifsectsexe!H41</f>
        <v>95</v>
      </c>
      <c r="G43" s="57">
        <v>41</v>
      </c>
      <c r="H43" s="232">
        <f t="shared" si="6"/>
        <v>0.56842105263157894</v>
      </c>
      <c r="I43" s="233">
        <f t="shared" si="7"/>
        <v>0.43157894736842106</v>
      </c>
      <c r="L43" s="70"/>
      <c r="N43" s="70"/>
    </row>
    <row r="44" spans="1:14" ht="12" customHeight="1" x14ac:dyDescent="0.2">
      <c r="A44" s="236" t="s">
        <v>65</v>
      </c>
      <c r="B44" s="237">
        <f>qualifsectsexe!D42</f>
        <v>284</v>
      </c>
      <c r="C44" s="60">
        <v>123</v>
      </c>
      <c r="D44" s="232">
        <f t="shared" si="4"/>
        <v>0.56690140845070425</v>
      </c>
      <c r="E44" s="233">
        <f t="shared" si="5"/>
        <v>0.43309859154929575</v>
      </c>
      <c r="F44" s="237">
        <f>qualifsectsexe!H42</f>
        <v>98</v>
      </c>
      <c r="G44" s="60">
        <v>45</v>
      </c>
      <c r="H44" s="232">
        <f t="shared" si="6"/>
        <v>0.54081632653061229</v>
      </c>
      <c r="I44" s="233">
        <f t="shared" si="7"/>
        <v>0.45918367346938777</v>
      </c>
      <c r="L44" s="70"/>
      <c r="N44" s="70"/>
    </row>
    <row r="45" spans="1:14" ht="12" customHeight="1" x14ac:dyDescent="0.2">
      <c r="A45" s="236" t="s">
        <v>66</v>
      </c>
      <c r="B45" s="237">
        <f>qualifsectsexe!D43</f>
        <v>410</v>
      </c>
      <c r="C45" s="60">
        <v>194</v>
      </c>
      <c r="D45" s="232">
        <f t="shared" si="4"/>
        <v>0.52682926829268295</v>
      </c>
      <c r="E45" s="233">
        <f t="shared" si="5"/>
        <v>0.47317073170731705</v>
      </c>
      <c r="F45" s="237">
        <f>qualifsectsexe!H43</f>
        <v>127</v>
      </c>
      <c r="G45" s="60">
        <v>62</v>
      </c>
      <c r="H45" s="232">
        <f t="shared" si="6"/>
        <v>0.51181102362204722</v>
      </c>
      <c r="I45" s="233">
        <f t="shared" si="7"/>
        <v>0.48818897637795278</v>
      </c>
      <c r="L45" s="70"/>
      <c r="N45" s="70"/>
    </row>
    <row r="46" spans="1:14" ht="12" customHeight="1" x14ac:dyDescent="0.2">
      <c r="A46" s="236" t="s">
        <v>67</v>
      </c>
      <c r="B46" s="237">
        <f>qualifsectsexe!D44</f>
        <v>304</v>
      </c>
      <c r="C46" s="60">
        <v>201</v>
      </c>
      <c r="D46" s="232">
        <f t="shared" si="4"/>
        <v>0.33881578947368418</v>
      </c>
      <c r="E46" s="233">
        <f t="shared" si="5"/>
        <v>0.66118421052631582</v>
      </c>
      <c r="F46" s="237">
        <f>qualifsectsexe!H44</f>
        <v>81</v>
      </c>
      <c r="G46" s="60">
        <v>62</v>
      </c>
      <c r="H46" s="232">
        <f t="shared" si="6"/>
        <v>0.23456790123456794</v>
      </c>
      <c r="I46" s="233">
        <f t="shared" si="7"/>
        <v>0.76543209876543206</v>
      </c>
      <c r="L46" s="70"/>
      <c r="N46" s="70"/>
    </row>
    <row r="47" spans="1:14" ht="12" customHeight="1" x14ac:dyDescent="0.2">
      <c r="A47" s="236" t="s">
        <v>68</v>
      </c>
      <c r="B47" s="237">
        <f>qualifsectsexe!D45</f>
        <v>95</v>
      </c>
      <c r="C47" s="60">
        <v>66</v>
      </c>
      <c r="D47" s="232">
        <f t="shared" si="4"/>
        <v>0.30526315789473679</v>
      </c>
      <c r="E47" s="233">
        <f t="shared" si="5"/>
        <v>0.69473684210526321</v>
      </c>
      <c r="F47" s="237">
        <f>qualifsectsexe!H45</f>
        <v>39</v>
      </c>
      <c r="G47" s="60">
        <v>20</v>
      </c>
      <c r="H47" s="232">
        <f t="shared" si="6"/>
        <v>0.48717948717948723</v>
      </c>
      <c r="I47" s="233">
        <f t="shared" si="7"/>
        <v>0.51282051282051277</v>
      </c>
      <c r="L47" s="70"/>
      <c r="N47" s="70"/>
    </row>
    <row r="48" spans="1:14" ht="12" customHeight="1" x14ac:dyDescent="0.2">
      <c r="A48" s="236" t="s">
        <v>69</v>
      </c>
      <c r="B48" s="237">
        <f>qualifsectsexe!D46</f>
        <v>157</v>
      </c>
      <c r="C48" s="60">
        <v>104</v>
      </c>
      <c r="D48" s="232">
        <f t="shared" si="4"/>
        <v>0.33757961783439494</v>
      </c>
      <c r="E48" s="233">
        <f t="shared" si="5"/>
        <v>0.66242038216560506</v>
      </c>
      <c r="F48" s="237">
        <f>qualifsectsexe!H46</f>
        <v>42</v>
      </c>
      <c r="G48" s="60">
        <v>27</v>
      </c>
      <c r="H48" s="232">
        <f t="shared" si="6"/>
        <v>0.3571428571428571</v>
      </c>
      <c r="I48" s="233">
        <f t="shared" si="7"/>
        <v>0.6428571428571429</v>
      </c>
      <c r="L48" s="70"/>
      <c r="N48" s="70"/>
    </row>
    <row r="49" spans="1:14" ht="12" customHeight="1" x14ac:dyDescent="0.2">
      <c r="A49" s="236" t="s">
        <v>70</v>
      </c>
      <c r="B49" s="237">
        <f>qualifsectsexe!D47</f>
        <v>247</v>
      </c>
      <c r="C49" s="60">
        <v>145</v>
      </c>
      <c r="D49" s="232">
        <f t="shared" si="4"/>
        <v>0.41295546558704455</v>
      </c>
      <c r="E49" s="233">
        <f t="shared" si="5"/>
        <v>0.58704453441295545</v>
      </c>
      <c r="F49" s="237">
        <f>qualifsectsexe!H47</f>
        <v>62</v>
      </c>
      <c r="G49" s="60">
        <v>49</v>
      </c>
      <c r="H49" s="232">
        <f t="shared" si="6"/>
        <v>0.20967741935483875</v>
      </c>
      <c r="I49" s="233">
        <f t="shared" si="7"/>
        <v>0.79032258064516125</v>
      </c>
      <c r="L49" s="70"/>
      <c r="N49" s="70"/>
    </row>
    <row r="50" spans="1:14" ht="12" customHeight="1" x14ac:dyDescent="0.2">
      <c r="A50" s="236" t="s">
        <v>71</v>
      </c>
      <c r="B50" s="237">
        <f>qualifsectsexe!D48</f>
        <v>185</v>
      </c>
      <c r="C50" s="60">
        <v>107</v>
      </c>
      <c r="D50" s="232">
        <f t="shared" si="4"/>
        <v>0.42162162162162165</v>
      </c>
      <c r="E50" s="233">
        <f t="shared" si="5"/>
        <v>0.57837837837837835</v>
      </c>
      <c r="F50" s="237">
        <f>qualifsectsexe!H48</f>
        <v>46</v>
      </c>
      <c r="G50" s="60">
        <v>36</v>
      </c>
      <c r="H50" s="232">
        <f t="shared" si="6"/>
        <v>0.21739130434782605</v>
      </c>
      <c r="I50" s="233">
        <f t="shared" si="7"/>
        <v>0.78260869565217395</v>
      </c>
      <c r="L50" s="70"/>
      <c r="N50" s="70"/>
    </row>
    <row r="51" spans="1:14" ht="12" customHeight="1" x14ac:dyDescent="0.2">
      <c r="A51" s="236" t="s">
        <v>72</v>
      </c>
      <c r="B51" s="237">
        <f>qualifsectsexe!D49</f>
        <v>195</v>
      </c>
      <c r="C51" s="60">
        <v>105</v>
      </c>
      <c r="D51" s="232">
        <f t="shared" si="4"/>
        <v>0.46153846153846156</v>
      </c>
      <c r="E51" s="233">
        <f t="shared" si="5"/>
        <v>0.53846153846153844</v>
      </c>
      <c r="F51" s="237">
        <f>qualifsectsexe!H49</f>
        <v>57</v>
      </c>
      <c r="G51" s="60">
        <v>47</v>
      </c>
      <c r="H51" s="232">
        <f t="shared" si="6"/>
        <v>0.17543859649122806</v>
      </c>
      <c r="I51" s="233">
        <f t="shared" si="7"/>
        <v>0.82456140350877194</v>
      </c>
      <c r="L51" s="70"/>
      <c r="N51" s="70"/>
    </row>
    <row r="52" spans="1:14" ht="12" customHeight="1" x14ac:dyDescent="0.2">
      <c r="A52" s="236" t="s">
        <v>73</v>
      </c>
      <c r="B52" s="237">
        <f>qualifsectsexe!D50</f>
        <v>67</v>
      </c>
      <c r="C52" s="60">
        <v>54</v>
      </c>
      <c r="D52" s="232">
        <f t="shared" si="4"/>
        <v>0.19402985074626866</v>
      </c>
      <c r="E52" s="233">
        <f t="shared" si="5"/>
        <v>0.80597014925373134</v>
      </c>
      <c r="F52" s="237">
        <f>qualifsectsexe!H50</f>
        <v>16</v>
      </c>
      <c r="G52" s="60">
        <v>11</v>
      </c>
      <c r="H52" s="232">
        <f t="shared" si="6"/>
        <v>0.3125</v>
      </c>
      <c r="I52" s="233">
        <f t="shared" si="7"/>
        <v>0.6875</v>
      </c>
      <c r="L52" s="70"/>
      <c r="N52" s="70"/>
    </row>
    <row r="53" spans="1:14" ht="12" customHeight="1" x14ac:dyDescent="0.2">
      <c r="A53" s="236" t="s">
        <v>74</v>
      </c>
      <c r="B53" s="237">
        <f>qualifsectsexe!D51</f>
        <v>130</v>
      </c>
      <c r="C53" s="60">
        <v>88</v>
      </c>
      <c r="D53" s="232">
        <f t="shared" si="4"/>
        <v>0.32307692307692304</v>
      </c>
      <c r="E53" s="233">
        <f t="shared" si="5"/>
        <v>0.67692307692307696</v>
      </c>
      <c r="F53" s="237">
        <f>qualifsectsexe!H51</f>
        <v>51</v>
      </c>
      <c r="G53" s="60">
        <v>37</v>
      </c>
      <c r="H53" s="232">
        <f t="shared" si="6"/>
        <v>0.27450980392156865</v>
      </c>
      <c r="I53" s="233">
        <f t="shared" si="7"/>
        <v>0.72549019607843135</v>
      </c>
      <c r="L53" s="70"/>
      <c r="N53" s="70"/>
    </row>
    <row r="54" spans="1:14" ht="12" customHeight="1" x14ac:dyDescent="0.2">
      <c r="A54" s="236" t="s">
        <v>75</v>
      </c>
      <c r="B54" s="237">
        <f>qualifsectsexe!D52</f>
        <v>149</v>
      </c>
      <c r="C54" s="60">
        <v>93</v>
      </c>
      <c r="D54" s="232">
        <f t="shared" si="4"/>
        <v>0.37583892617449666</v>
      </c>
      <c r="E54" s="233">
        <f t="shared" si="5"/>
        <v>0.62416107382550334</v>
      </c>
      <c r="F54" s="237">
        <f>qualifsectsexe!H52</f>
        <v>40</v>
      </c>
      <c r="G54" s="60">
        <v>27</v>
      </c>
      <c r="H54" s="232">
        <f t="shared" si="6"/>
        <v>0.32499999999999996</v>
      </c>
      <c r="I54" s="233">
        <f t="shared" si="7"/>
        <v>0.67500000000000004</v>
      </c>
      <c r="L54" s="70"/>
      <c r="N54" s="70"/>
    </row>
    <row r="55" spans="1:14" ht="12" customHeight="1" x14ac:dyDescent="0.2">
      <c r="A55" s="236" t="s">
        <v>76</v>
      </c>
      <c r="B55" s="237">
        <f>qualifsectsexe!D53</f>
        <v>71</v>
      </c>
      <c r="C55" s="60">
        <v>54</v>
      </c>
      <c r="D55" s="232">
        <f t="shared" si="4"/>
        <v>0.23943661971830987</v>
      </c>
      <c r="E55" s="233">
        <f t="shared" si="5"/>
        <v>0.76056338028169013</v>
      </c>
      <c r="F55" s="237">
        <f>qualifsectsexe!H53</f>
        <v>14</v>
      </c>
      <c r="G55" s="60">
        <v>8</v>
      </c>
      <c r="H55" s="232">
        <f t="shared" si="6"/>
        <v>0.4285714285714286</v>
      </c>
      <c r="I55" s="233">
        <f t="shared" si="7"/>
        <v>0.5714285714285714</v>
      </c>
      <c r="L55" s="70"/>
      <c r="N55" s="70"/>
    </row>
    <row r="56" spans="1:14" ht="12" customHeight="1" x14ac:dyDescent="0.2">
      <c r="A56" s="236" t="s">
        <v>77</v>
      </c>
      <c r="B56" s="237">
        <f>qualifsectsexe!D54</f>
        <v>315</v>
      </c>
      <c r="C56" s="60">
        <v>133</v>
      </c>
      <c r="D56" s="232">
        <f t="shared" si="4"/>
        <v>0.57777777777777772</v>
      </c>
      <c r="E56" s="233">
        <f t="shared" si="5"/>
        <v>0.42222222222222222</v>
      </c>
      <c r="F56" s="237">
        <f>qualifsectsexe!H54</f>
        <v>115</v>
      </c>
      <c r="G56" s="60">
        <v>73</v>
      </c>
      <c r="H56" s="232">
        <f t="shared" si="6"/>
        <v>0.36521739130434783</v>
      </c>
      <c r="I56" s="233">
        <f t="shared" si="7"/>
        <v>0.63478260869565217</v>
      </c>
      <c r="L56" s="70"/>
      <c r="N56" s="70"/>
    </row>
    <row r="57" spans="1:14" ht="12" customHeight="1" x14ac:dyDescent="0.2">
      <c r="A57" s="236" t="s">
        <v>78</v>
      </c>
      <c r="B57" s="237">
        <f>qualifsectsexe!D55</f>
        <v>182</v>
      </c>
      <c r="C57" s="60">
        <v>87</v>
      </c>
      <c r="D57" s="232">
        <f t="shared" si="4"/>
        <v>0.5219780219780219</v>
      </c>
      <c r="E57" s="233">
        <f t="shared" si="5"/>
        <v>0.47802197802197804</v>
      </c>
      <c r="F57" s="237">
        <f>qualifsectsexe!H55</f>
        <v>70</v>
      </c>
      <c r="G57" s="60">
        <v>46</v>
      </c>
      <c r="H57" s="232">
        <f t="shared" si="6"/>
        <v>0.34285714285714286</v>
      </c>
      <c r="I57" s="233">
        <f t="shared" si="7"/>
        <v>0.65714285714285714</v>
      </c>
      <c r="L57" s="70"/>
      <c r="N57" s="70"/>
    </row>
    <row r="58" spans="1:14" ht="12" customHeight="1" x14ac:dyDescent="0.2">
      <c r="A58" s="236" t="s">
        <v>79</v>
      </c>
      <c r="B58" s="237">
        <f>qualifsectsexe!D56</f>
        <v>153</v>
      </c>
      <c r="C58" s="60">
        <v>62</v>
      </c>
      <c r="D58" s="232">
        <f t="shared" si="4"/>
        <v>0.59477124183006536</v>
      </c>
      <c r="E58" s="233">
        <f t="shared" si="5"/>
        <v>0.40522875816993464</v>
      </c>
      <c r="F58" s="237">
        <f>qualifsectsexe!H56</f>
        <v>48</v>
      </c>
      <c r="G58" s="60">
        <v>39</v>
      </c>
      <c r="H58" s="232">
        <f t="shared" si="6"/>
        <v>0.1875</v>
      </c>
      <c r="I58" s="233">
        <f t="shared" si="7"/>
        <v>0.8125</v>
      </c>
      <c r="L58" s="70"/>
      <c r="N58" s="70"/>
    </row>
    <row r="59" spans="1:14" ht="12" customHeight="1" x14ac:dyDescent="0.2">
      <c r="A59" s="236" t="s">
        <v>80</v>
      </c>
      <c r="B59" s="237">
        <f>qualifsectsexe!D57</f>
        <v>179</v>
      </c>
      <c r="C59" s="60">
        <v>99</v>
      </c>
      <c r="D59" s="232">
        <f t="shared" si="4"/>
        <v>0.44692737430167595</v>
      </c>
      <c r="E59" s="233">
        <f t="shared" si="5"/>
        <v>0.55307262569832405</v>
      </c>
      <c r="F59" s="237">
        <f>qualifsectsexe!H57</f>
        <v>65</v>
      </c>
      <c r="G59" s="60">
        <v>49</v>
      </c>
      <c r="H59" s="232">
        <f t="shared" si="6"/>
        <v>0.24615384615384617</v>
      </c>
      <c r="I59" s="233">
        <f t="shared" si="7"/>
        <v>0.75384615384615383</v>
      </c>
      <c r="L59" s="70"/>
      <c r="N59" s="70"/>
    </row>
    <row r="60" spans="1:14" ht="12" customHeight="1" x14ac:dyDescent="0.2">
      <c r="A60" s="236" t="s">
        <v>81</v>
      </c>
      <c r="B60" s="237">
        <f>qualifsectsexe!D58</f>
        <v>355</v>
      </c>
      <c r="C60" s="60">
        <v>209</v>
      </c>
      <c r="D60" s="232">
        <f t="shared" si="4"/>
        <v>0.41126760563380282</v>
      </c>
      <c r="E60" s="233">
        <f t="shared" si="5"/>
        <v>0.58873239436619718</v>
      </c>
      <c r="F60" s="237">
        <f>qualifsectsexe!H58</f>
        <v>55</v>
      </c>
      <c r="G60" s="60">
        <v>40</v>
      </c>
      <c r="H60" s="232">
        <f t="shared" si="6"/>
        <v>0.27272727272727271</v>
      </c>
      <c r="I60" s="233">
        <f t="shared" si="7"/>
        <v>0.72727272727272729</v>
      </c>
      <c r="L60" s="70"/>
      <c r="N60" s="70"/>
    </row>
    <row r="61" spans="1:14" ht="12" customHeight="1" x14ac:dyDescent="0.2">
      <c r="A61" s="236" t="s">
        <v>82</v>
      </c>
      <c r="B61" s="237">
        <f>qualifsectsexe!D59</f>
        <v>443</v>
      </c>
      <c r="C61" s="60">
        <v>261</v>
      </c>
      <c r="D61" s="232">
        <f t="shared" si="4"/>
        <v>0.41083521444695259</v>
      </c>
      <c r="E61" s="233">
        <f t="shared" si="5"/>
        <v>0.58916478555304741</v>
      </c>
      <c r="F61" s="237">
        <f>qualifsectsexe!H59</f>
        <v>101</v>
      </c>
      <c r="G61" s="60">
        <v>78</v>
      </c>
      <c r="H61" s="232">
        <f t="shared" si="6"/>
        <v>0.2277227722772277</v>
      </c>
      <c r="I61" s="233">
        <f t="shared" si="7"/>
        <v>0.7722772277227723</v>
      </c>
      <c r="L61" s="70"/>
      <c r="N61" s="70"/>
    </row>
    <row r="62" spans="1:14" ht="12" customHeight="1" x14ac:dyDescent="0.2">
      <c r="A62" s="236" t="s">
        <v>83</v>
      </c>
      <c r="B62" s="237">
        <f>qualifsectsexe!D60</f>
        <v>208</v>
      </c>
      <c r="C62" s="60">
        <v>131</v>
      </c>
      <c r="D62" s="232">
        <f t="shared" si="4"/>
        <v>0.37019230769230771</v>
      </c>
      <c r="E62" s="233">
        <f t="shared" si="5"/>
        <v>0.62980769230769229</v>
      </c>
      <c r="F62" s="237">
        <f>qualifsectsexe!H60</f>
        <v>52</v>
      </c>
      <c r="G62" s="60">
        <v>41</v>
      </c>
      <c r="H62" s="232">
        <f t="shared" si="6"/>
        <v>0.21153846153846156</v>
      </c>
      <c r="I62" s="233">
        <f t="shared" si="7"/>
        <v>0.78846153846153844</v>
      </c>
      <c r="L62" s="70"/>
      <c r="N62" s="70"/>
    </row>
    <row r="63" spans="1:14" ht="12" customHeight="1" x14ac:dyDescent="0.2">
      <c r="A63" s="236" t="s">
        <v>84</v>
      </c>
      <c r="B63" s="237">
        <f>qualifsectsexe!D61</f>
        <v>219</v>
      </c>
      <c r="C63" s="60">
        <v>143</v>
      </c>
      <c r="D63" s="232">
        <f t="shared" si="4"/>
        <v>0.34703196347031962</v>
      </c>
      <c r="E63" s="233">
        <f t="shared" si="5"/>
        <v>0.65296803652968038</v>
      </c>
      <c r="F63" s="237">
        <f>qualifsectsexe!H61</f>
        <v>37</v>
      </c>
      <c r="G63" s="60">
        <v>28</v>
      </c>
      <c r="H63" s="232">
        <f t="shared" si="6"/>
        <v>0.2432432432432432</v>
      </c>
      <c r="I63" s="233">
        <f t="shared" si="7"/>
        <v>0.7567567567567568</v>
      </c>
      <c r="L63" s="70"/>
      <c r="N63" s="70"/>
    </row>
    <row r="64" spans="1:14" ht="12" customHeight="1" x14ac:dyDescent="0.2">
      <c r="A64" s="236" t="s">
        <v>85</v>
      </c>
      <c r="B64" s="237">
        <f>qualifsectsexe!D62</f>
        <v>258</v>
      </c>
      <c r="C64" s="60">
        <v>164</v>
      </c>
      <c r="D64" s="232">
        <f t="shared" si="4"/>
        <v>0.36434108527131781</v>
      </c>
      <c r="E64" s="233">
        <f t="shared" si="5"/>
        <v>0.63565891472868219</v>
      </c>
      <c r="F64" s="237">
        <f>qualifsectsexe!H62</f>
        <v>32</v>
      </c>
      <c r="G64" s="60">
        <v>26</v>
      </c>
      <c r="H64" s="232">
        <f t="shared" si="6"/>
        <v>0.1875</v>
      </c>
      <c r="I64" s="233">
        <f t="shared" si="7"/>
        <v>0.8125</v>
      </c>
      <c r="L64" s="70"/>
      <c r="N64" s="70"/>
    </row>
    <row r="65" spans="1:14" ht="12" customHeight="1" x14ac:dyDescent="0.2">
      <c r="A65" s="238" t="s">
        <v>86</v>
      </c>
      <c r="B65" s="239">
        <f>qualifsectsexe!D63</f>
        <v>182</v>
      </c>
      <c r="C65" s="63">
        <v>105</v>
      </c>
      <c r="D65" s="240">
        <f t="shared" si="4"/>
        <v>0.42307692307692313</v>
      </c>
      <c r="E65" s="241">
        <f t="shared" si="5"/>
        <v>0.57692307692307687</v>
      </c>
      <c r="F65" s="239">
        <f>qualifsectsexe!H63</f>
        <v>34</v>
      </c>
      <c r="G65" s="63">
        <v>25</v>
      </c>
      <c r="H65" s="240">
        <f t="shared" si="6"/>
        <v>0.26470588235294112</v>
      </c>
      <c r="I65" s="241">
        <f t="shared" si="7"/>
        <v>0.73529411764705888</v>
      </c>
      <c r="L65" s="70"/>
      <c r="N65" s="70"/>
    </row>
    <row r="66" spans="1:14" ht="12" customHeight="1" x14ac:dyDescent="0.2">
      <c r="A66" s="242" t="s">
        <v>87</v>
      </c>
      <c r="B66" s="243">
        <f>qualifsectsexe!D64</f>
        <v>5065</v>
      </c>
      <c r="C66" s="66">
        <f>SUM(C43:C65)</f>
        <v>2841</v>
      </c>
      <c r="D66" s="244">
        <f t="shared" si="4"/>
        <v>0.43909180651530111</v>
      </c>
      <c r="E66" s="245">
        <f t="shared" si="5"/>
        <v>0.56090819348469889</v>
      </c>
      <c r="F66" s="243">
        <f>qualifsectsexe!H64</f>
        <v>1377</v>
      </c>
      <c r="G66" s="66">
        <f>SUM(G43:G65)</f>
        <v>917</v>
      </c>
      <c r="H66" s="244">
        <f t="shared" si="6"/>
        <v>0.3340595497458243</v>
      </c>
      <c r="I66" s="245">
        <f t="shared" si="7"/>
        <v>0.6659404502541757</v>
      </c>
      <c r="L66" s="70"/>
      <c r="N66" s="70"/>
    </row>
    <row r="67" spans="1:14" ht="12" customHeight="1" x14ac:dyDescent="0.2">
      <c r="A67" s="230">
        <v>85</v>
      </c>
      <c r="B67" s="246">
        <f>qualifsectsexe!D65</f>
        <v>65</v>
      </c>
      <c r="C67" s="57">
        <v>33</v>
      </c>
      <c r="D67" s="232">
        <f t="shared" si="4"/>
        <v>0.49230769230769234</v>
      </c>
      <c r="E67" s="233">
        <f t="shared" si="5"/>
        <v>0.50769230769230766</v>
      </c>
      <c r="F67" s="231">
        <f>qualifsectsexe!H65</f>
        <v>11</v>
      </c>
      <c r="G67" s="57">
        <v>9</v>
      </c>
      <c r="H67" s="232">
        <f t="shared" si="6"/>
        <v>0.18181818181818177</v>
      </c>
      <c r="I67" s="233">
        <f t="shared" si="7"/>
        <v>0.81818181818181823</v>
      </c>
      <c r="L67" s="70"/>
      <c r="N67" s="70"/>
    </row>
    <row r="68" spans="1:14" ht="12" customHeight="1" x14ac:dyDescent="0.2">
      <c r="A68" s="236">
        <v>86</v>
      </c>
      <c r="B68" s="247">
        <f>qualifsectsexe!D66</f>
        <v>89</v>
      </c>
      <c r="C68" s="60">
        <v>54</v>
      </c>
      <c r="D68" s="232">
        <f t="shared" si="4"/>
        <v>0.3932584269662921</v>
      </c>
      <c r="E68" s="233">
        <f t="shared" si="5"/>
        <v>0.6067415730337079</v>
      </c>
      <c r="F68" s="237">
        <f>qualifsectsexe!H66</f>
        <v>9</v>
      </c>
      <c r="G68" s="60">
        <v>6</v>
      </c>
      <c r="H68" s="232">
        <f t="shared" si="6"/>
        <v>0.33333333333333337</v>
      </c>
      <c r="I68" s="233">
        <f t="shared" si="7"/>
        <v>0.66666666666666663</v>
      </c>
      <c r="L68" s="70"/>
      <c r="N68" s="70"/>
    </row>
    <row r="69" spans="1:14" ht="12" customHeight="1" x14ac:dyDescent="0.2">
      <c r="A69" s="238">
        <v>87</v>
      </c>
      <c r="B69" s="248">
        <f>qualifsectsexe!D67</f>
        <v>151</v>
      </c>
      <c r="C69" s="63">
        <v>78</v>
      </c>
      <c r="D69" s="240">
        <f t="shared" si="4"/>
        <v>0.48344370860927155</v>
      </c>
      <c r="E69" s="241">
        <f t="shared" si="5"/>
        <v>0.51655629139072845</v>
      </c>
      <c r="F69" s="239">
        <f>qualifsectsexe!H67</f>
        <v>6</v>
      </c>
      <c r="G69" s="63">
        <v>3</v>
      </c>
      <c r="H69" s="240">
        <f t="shared" si="6"/>
        <v>0.5</v>
      </c>
      <c r="I69" s="241">
        <f t="shared" si="7"/>
        <v>0.5</v>
      </c>
      <c r="L69" s="70"/>
      <c r="N69" s="70"/>
    </row>
    <row r="70" spans="1:14" ht="12" customHeight="1" x14ac:dyDescent="0.2">
      <c r="A70" s="242" t="s">
        <v>88</v>
      </c>
      <c r="B70" s="243">
        <f>qualifsectsexe!D68</f>
        <v>305</v>
      </c>
      <c r="C70" s="66">
        <f>SUM(C67:C69)</f>
        <v>165</v>
      </c>
      <c r="D70" s="244">
        <f t="shared" si="4"/>
        <v>0.45901639344262291</v>
      </c>
      <c r="E70" s="245">
        <f t="shared" si="5"/>
        <v>0.54098360655737709</v>
      </c>
      <c r="F70" s="243">
        <f>qualifsectsexe!H68</f>
        <v>26</v>
      </c>
      <c r="G70" s="66">
        <f>SUM(G67:G69)</f>
        <v>18</v>
      </c>
      <c r="H70" s="244">
        <f t="shared" si="6"/>
        <v>0.30769230769230771</v>
      </c>
      <c r="I70" s="245">
        <f t="shared" si="7"/>
        <v>0.69230769230769229</v>
      </c>
      <c r="L70" s="70"/>
      <c r="N70" s="70"/>
    </row>
    <row r="71" spans="1:14" ht="12" customHeight="1" x14ac:dyDescent="0.2">
      <c r="A71" s="249" t="s">
        <v>151</v>
      </c>
      <c r="B71" s="69">
        <f>qualifsectsexe!D69</f>
        <v>8796</v>
      </c>
      <c r="C71" s="69">
        <f>C16+C42+C66+C70</f>
        <v>4161</v>
      </c>
      <c r="D71" s="250">
        <f t="shared" si="4"/>
        <v>0.52694406548431105</v>
      </c>
      <c r="E71" s="251">
        <f t="shared" si="5"/>
        <v>0.47305593451568895</v>
      </c>
      <c r="F71" s="69">
        <f>qualifsectsexe!H69</f>
        <v>2160</v>
      </c>
      <c r="G71" s="69">
        <f>G16+G42+G66+G70</f>
        <v>1256</v>
      </c>
      <c r="H71" s="250">
        <f t="shared" si="6"/>
        <v>0.41851851851851851</v>
      </c>
      <c r="I71" s="251">
        <f t="shared" si="7"/>
        <v>0.58148148148148149</v>
      </c>
      <c r="L71" s="70"/>
      <c r="N71" s="70"/>
    </row>
    <row r="72" spans="1:14" s="125" customFormat="1" ht="12" customHeight="1" x14ac:dyDescent="0.2">
      <c r="A72" s="252"/>
      <c r="B72" s="253"/>
      <c r="C72" s="253"/>
      <c r="D72" s="254"/>
      <c r="E72" s="254"/>
      <c r="F72" s="253"/>
      <c r="G72" s="253"/>
      <c r="H72" s="254"/>
      <c r="I72" s="254"/>
    </row>
    <row r="73" spans="1:14" x14ac:dyDescent="0.2">
      <c r="A73" s="255" t="s">
        <v>396</v>
      </c>
    </row>
    <row r="74" spans="1:14" x14ac:dyDescent="0.2">
      <c r="A74" s="148" t="s">
        <v>503</v>
      </c>
    </row>
    <row r="75" spans="1:14" x14ac:dyDescent="0.2">
      <c r="A75" s="148" t="s">
        <v>504</v>
      </c>
    </row>
    <row r="76" spans="1:14" x14ac:dyDescent="0.2">
      <c r="A76" s="148" t="s">
        <v>505</v>
      </c>
    </row>
    <row r="77" spans="1:14" x14ac:dyDescent="0.2">
      <c r="A77" s="255" t="str">
        <f>'fiche technique'!B4</f>
        <v>Source: MENESR-DGRH A1-1, ANTARES, campagne qualification 2015, données au 20/11/2015          Remarque: La table des sections CNU est en page 30.</v>
      </c>
    </row>
    <row r="78" spans="1:14" x14ac:dyDescent="0.2">
      <c r="A78" s="148"/>
    </row>
    <row r="79" spans="1:14" x14ac:dyDescent="0.2">
      <c r="A79" s="148"/>
    </row>
    <row r="80" spans="1:14" x14ac:dyDescent="0.2">
      <c r="A80" s="148"/>
    </row>
    <row r="81" spans="1:2" x14ac:dyDescent="0.2">
      <c r="A81" s="148"/>
      <c r="B81" s="70"/>
    </row>
    <row r="157" spans="1:1" x14ac:dyDescent="0.2">
      <c r="A157" s="53"/>
    </row>
  </sheetData>
  <sheetProtection selectLockedCells="1" selectUnlockedCells="1"/>
  <mergeCells count="6">
    <mergeCell ref="H1:I1"/>
    <mergeCell ref="A3:I3"/>
    <mergeCell ref="A4:I4"/>
    <mergeCell ref="A8:A9"/>
    <mergeCell ref="B8:E8"/>
    <mergeCell ref="F8:I8"/>
  </mergeCells>
  <printOptions horizontalCentered="1"/>
  <pageMargins left="0.39374999999999999" right="0.39374999999999999" top="0.39374999999999999" bottom="0.39305555555555555" header="0.51180555555555551" footer="0.19652777777777777"/>
  <pageSetup paperSize="9" scale="77" firstPageNumber="0" orientation="portrait" r:id="rId1"/>
  <headerFooter alignWithMargins="0">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enableFormatConditionsCalculation="0">
    <pageSetUpPr fitToPage="1"/>
  </sheetPr>
  <dimension ref="A1:AA155"/>
  <sheetViews>
    <sheetView showZeros="0" topLeftCell="H1" workbookViewId="0">
      <selection activeCell="P5" sqref="P5"/>
    </sheetView>
  </sheetViews>
  <sheetFormatPr baseColWidth="10" defaultColWidth="13.33203125" defaultRowHeight="12.75" x14ac:dyDescent="0.2"/>
  <cols>
    <col min="1" max="1" width="0" style="28" hidden="1" customWidth="1"/>
    <col min="2" max="7" width="0" style="18" hidden="1" customWidth="1"/>
    <col min="8" max="8" width="18.1640625" style="28" customWidth="1"/>
    <col min="9" max="14" width="14.1640625" style="18" customWidth="1"/>
    <col min="15" max="15" width="16.1640625" style="18" customWidth="1"/>
    <col min="16" max="16" width="20" style="18" customWidth="1"/>
    <col min="17" max="17" width="13.33203125" style="18"/>
    <col min="18" max="26" width="13.33203125" style="18" customWidth="1"/>
    <col min="27" max="27" width="8.6640625" style="18" customWidth="1"/>
    <col min="28" max="28" width="13.33203125" style="18" customWidth="1"/>
    <col min="29" max="29" width="25.33203125" style="18" customWidth="1"/>
    <col min="30" max="16384" width="13.33203125" style="18"/>
  </cols>
  <sheetData>
    <row r="1" spans="1:27" ht="18.75" x14ac:dyDescent="0.3">
      <c r="A1" s="29" t="s">
        <v>152</v>
      </c>
      <c r="G1" s="226">
        <f ca="1">TODAY()</f>
        <v>42535</v>
      </c>
      <c r="H1" s="225" t="s">
        <v>0</v>
      </c>
      <c r="I1" s="28"/>
      <c r="P1" s="256">
        <f>'fiche technique'!B2</f>
        <v>0</v>
      </c>
    </row>
    <row r="2" spans="1:27" ht="9.75" customHeight="1" x14ac:dyDescent="0.3">
      <c r="A2" s="29"/>
      <c r="G2" s="226"/>
      <c r="I2" s="28"/>
      <c r="P2" s="256"/>
    </row>
    <row r="3" spans="1:27" ht="18.75" x14ac:dyDescent="0.3">
      <c r="A3" s="1166" t="s">
        <v>153</v>
      </c>
      <c r="B3" s="1166"/>
      <c r="C3" s="1166"/>
      <c r="D3" s="1166"/>
      <c r="E3" s="1166"/>
      <c r="F3" s="1166"/>
      <c r="G3" s="1166"/>
      <c r="H3" s="1163" t="str">
        <f>'fiche technique'!B3</f>
        <v>Campagne de qualification pour l'année 2015</v>
      </c>
      <c r="I3" s="1163"/>
      <c r="J3" s="1163"/>
      <c r="K3" s="1163"/>
      <c r="L3" s="1163"/>
      <c r="M3" s="1163"/>
      <c r="N3" s="1163"/>
      <c r="O3" s="1163"/>
      <c r="P3" s="1163"/>
    </row>
    <row r="4" spans="1:27" s="30" customFormat="1" ht="29.25" customHeight="1" x14ac:dyDescent="0.25">
      <c r="A4" s="1167" t="s">
        <v>154</v>
      </c>
      <c r="B4" s="1167"/>
      <c r="C4" s="1167"/>
      <c r="D4" s="1167"/>
      <c r="E4" s="1167"/>
      <c r="F4" s="1167"/>
      <c r="G4" s="1167"/>
      <c r="H4" s="1168" t="s">
        <v>590</v>
      </c>
      <c r="I4" s="1168"/>
      <c r="J4" s="1168"/>
      <c r="K4" s="1168"/>
      <c r="L4" s="1168"/>
      <c r="M4" s="1168"/>
      <c r="N4" s="1168"/>
      <c r="O4" s="1168"/>
      <c r="P4" s="1168"/>
    </row>
    <row r="5" spans="1:27" ht="12.75" customHeight="1" x14ac:dyDescent="0.2">
      <c r="A5" s="1169" t="s">
        <v>149</v>
      </c>
      <c r="B5" s="1075" t="s">
        <v>26</v>
      </c>
      <c r="C5" s="1075"/>
      <c r="D5" s="1075"/>
      <c r="E5" s="258"/>
      <c r="F5" s="31" t="s">
        <v>27</v>
      </c>
      <c r="G5" s="258"/>
      <c r="I5" s="259"/>
      <c r="J5" s="206"/>
      <c r="K5" s="206"/>
      <c r="L5" s="206"/>
      <c r="M5" s="206"/>
      <c r="P5" s="293" t="s">
        <v>589</v>
      </c>
    </row>
    <row r="6" spans="1:27" ht="51" x14ac:dyDescent="0.2">
      <c r="A6" s="1169"/>
      <c r="B6" s="33" t="s">
        <v>155</v>
      </c>
      <c r="C6" s="33" t="s">
        <v>156</v>
      </c>
      <c r="D6" s="33" t="s">
        <v>150</v>
      </c>
      <c r="E6" s="33" t="s">
        <v>155</v>
      </c>
      <c r="F6" s="33" t="s">
        <v>156</v>
      </c>
      <c r="G6" s="33" t="s">
        <v>150</v>
      </c>
      <c r="H6" s="257" t="s">
        <v>149</v>
      </c>
      <c r="I6" s="938" t="s">
        <v>506</v>
      </c>
      <c r="J6" s="687" t="s">
        <v>399</v>
      </c>
      <c r="K6" s="938" t="s">
        <v>507</v>
      </c>
      <c r="L6" s="938" t="s">
        <v>508</v>
      </c>
      <c r="M6" s="938" t="s">
        <v>509</v>
      </c>
      <c r="N6" s="687" t="s">
        <v>400</v>
      </c>
      <c r="O6" s="938" t="s">
        <v>510</v>
      </c>
      <c r="P6" s="292" t="s">
        <v>511</v>
      </c>
      <c r="S6" s="491"/>
      <c r="AA6" s="491"/>
    </row>
    <row r="7" spans="1:27" ht="12" customHeight="1" x14ac:dyDescent="0.2">
      <c r="A7" s="35" t="s">
        <v>32</v>
      </c>
      <c r="B7" s="57">
        <v>0</v>
      </c>
      <c r="C7" s="57"/>
      <c r="D7" s="234"/>
      <c r="E7" s="57">
        <v>88</v>
      </c>
      <c r="F7" s="57">
        <v>4</v>
      </c>
      <c r="G7" s="232">
        <f t="shared" ref="G7:G38" si="0">1-(F7/E7)</f>
        <v>0.95454545454545459</v>
      </c>
      <c r="H7" s="260" t="s">
        <v>32</v>
      </c>
      <c r="I7" s="261">
        <v>61</v>
      </c>
      <c r="J7" s="262">
        <f>'qualif &amp; non conc'!B10</f>
        <v>75</v>
      </c>
      <c r="K7" s="263">
        <v>69</v>
      </c>
      <c r="L7" s="932">
        <f t="shared" ref="L7:L36" si="1">K7/I7</f>
        <v>1.1311475409836065</v>
      </c>
      <c r="M7" s="262">
        <v>9</v>
      </c>
      <c r="N7" s="262">
        <f>'qualif &amp; non conc'!F10</f>
        <v>14</v>
      </c>
      <c r="O7" s="262">
        <v>10</v>
      </c>
      <c r="P7" s="937">
        <f t="shared" ref="P7:P10" si="2">O7/M7</f>
        <v>1.1111111111111112</v>
      </c>
      <c r="AA7" s="491"/>
    </row>
    <row r="8" spans="1:27" ht="12" customHeight="1" x14ac:dyDescent="0.2">
      <c r="A8" s="39" t="s">
        <v>33</v>
      </c>
      <c r="B8" s="60">
        <v>0</v>
      </c>
      <c r="C8" s="60"/>
      <c r="D8" s="232" t="s">
        <v>91</v>
      </c>
      <c r="E8" s="60">
        <v>58</v>
      </c>
      <c r="F8" s="60">
        <v>1</v>
      </c>
      <c r="G8" s="232">
        <f t="shared" si="0"/>
        <v>0.98275862068965514</v>
      </c>
      <c r="H8" s="39" t="s">
        <v>33</v>
      </c>
      <c r="I8" s="264">
        <v>54</v>
      </c>
      <c r="J8" s="265">
        <f>'qualif &amp; non conc'!B11</f>
        <v>62</v>
      </c>
      <c r="K8" s="265">
        <v>52</v>
      </c>
      <c r="L8" s="933">
        <f t="shared" si="1"/>
        <v>0.96296296296296291</v>
      </c>
      <c r="M8" s="265">
        <v>13</v>
      </c>
      <c r="N8" s="265">
        <f>'qualif &amp; non conc'!F11</f>
        <v>9</v>
      </c>
      <c r="O8" s="265">
        <v>6</v>
      </c>
      <c r="P8" s="937">
        <f t="shared" si="2"/>
        <v>0.46153846153846156</v>
      </c>
      <c r="AA8" s="491"/>
    </row>
    <row r="9" spans="1:27" ht="12" customHeight="1" x14ac:dyDescent="0.2">
      <c r="A9" s="39" t="s">
        <v>34</v>
      </c>
      <c r="B9" s="60">
        <v>0</v>
      </c>
      <c r="C9" s="60"/>
      <c r="D9" s="232" t="s">
        <v>91</v>
      </c>
      <c r="E9" s="60">
        <v>19</v>
      </c>
      <c r="F9" s="60">
        <v>1</v>
      </c>
      <c r="G9" s="232">
        <f t="shared" si="0"/>
        <v>0.94736842105263164</v>
      </c>
      <c r="H9" s="39" t="s">
        <v>34</v>
      </c>
      <c r="I9" s="264">
        <v>7</v>
      </c>
      <c r="J9" s="265">
        <f>'qualif &amp; non conc'!B12</f>
        <v>15</v>
      </c>
      <c r="K9" s="265">
        <v>13</v>
      </c>
      <c r="L9" s="933">
        <f t="shared" si="1"/>
        <v>1.8571428571428572</v>
      </c>
      <c r="M9" s="265">
        <v>4</v>
      </c>
      <c r="N9" s="265">
        <f>'qualif &amp; non conc'!F12</f>
        <v>3</v>
      </c>
      <c r="O9" s="265">
        <v>2</v>
      </c>
      <c r="P9" s="937">
        <f t="shared" si="2"/>
        <v>0.5</v>
      </c>
      <c r="AA9" s="491"/>
    </row>
    <row r="10" spans="1:27" ht="12" customHeight="1" x14ac:dyDescent="0.2">
      <c r="A10" s="39" t="s">
        <v>35</v>
      </c>
      <c r="B10" s="60">
        <v>1</v>
      </c>
      <c r="C10" s="60"/>
      <c r="D10" s="232">
        <f>C10/B10</f>
        <v>0</v>
      </c>
      <c r="E10" s="60">
        <v>73</v>
      </c>
      <c r="F10" s="60">
        <v>5</v>
      </c>
      <c r="G10" s="232">
        <f t="shared" si="0"/>
        <v>0.93150684931506844</v>
      </c>
      <c r="H10" s="39" t="s">
        <v>35</v>
      </c>
      <c r="I10" s="264">
        <v>20</v>
      </c>
      <c r="J10" s="265">
        <f>'qualif &amp; non conc'!B13</f>
        <v>106</v>
      </c>
      <c r="K10" s="265">
        <v>80</v>
      </c>
      <c r="L10" s="933">
        <f t="shared" si="1"/>
        <v>4</v>
      </c>
      <c r="M10" s="265">
        <v>6</v>
      </c>
      <c r="N10" s="265">
        <f>'qualif &amp; non conc'!F13</f>
        <v>11</v>
      </c>
      <c r="O10" s="265">
        <v>5</v>
      </c>
      <c r="P10" s="937">
        <f t="shared" si="2"/>
        <v>0.83333333333333337</v>
      </c>
      <c r="AA10" s="491"/>
    </row>
    <row r="11" spans="1:27" ht="12" customHeight="1" x14ac:dyDescent="0.2">
      <c r="A11" s="39" t="s">
        <v>36</v>
      </c>
      <c r="B11" s="60">
        <v>8</v>
      </c>
      <c r="C11" s="60">
        <v>7</v>
      </c>
      <c r="D11" s="232">
        <f>1-(C11/B11)</f>
        <v>0.125</v>
      </c>
      <c r="E11" s="60">
        <v>121</v>
      </c>
      <c r="F11" s="60">
        <v>14</v>
      </c>
      <c r="G11" s="232">
        <f t="shared" si="0"/>
        <v>0.88429752066115697</v>
      </c>
      <c r="H11" s="39" t="s">
        <v>36</v>
      </c>
      <c r="I11" s="264">
        <v>54</v>
      </c>
      <c r="J11" s="265">
        <f>'qualif &amp; non conc'!B14</f>
        <v>178</v>
      </c>
      <c r="K11" s="265">
        <v>123</v>
      </c>
      <c r="L11" s="933">
        <f t="shared" si="1"/>
        <v>2.2777777777777777</v>
      </c>
      <c r="M11" s="265">
        <v>49</v>
      </c>
      <c r="N11" s="265">
        <f>'qualif &amp; non conc'!F14</f>
        <v>120</v>
      </c>
      <c r="O11" s="265">
        <v>90</v>
      </c>
      <c r="P11" s="937">
        <f t="shared" ref="P11:P36" si="3">O11/M11</f>
        <v>1.8367346938775511</v>
      </c>
      <c r="AA11" s="491"/>
    </row>
    <row r="12" spans="1:27" ht="12" customHeight="1" x14ac:dyDescent="0.2">
      <c r="A12" s="43" t="s">
        <v>37</v>
      </c>
      <c r="B12" s="63">
        <v>2</v>
      </c>
      <c r="C12" s="63"/>
      <c r="D12" s="240">
        <f>C12/B12</f>
        <v>0</v>
      </c>
      <c r="E12" s="63">
        <v>118</v>
      </c>
      <c r="F12" s="63">
        <v>17</v>
      </c>
      <c r="G12" s="232">
        <f t="shared" si="0"/>
        <v>0.85593220338983045</v>
      </c>
      <c r="H12" s="39" t="s">
        <v>37</v>
      </c>
      <c r="I12" s="264">
        <v>91</v>
      </c>
      <c r="J12" s="265">
        <f>'qualif &amp; non conc'!B15</f>
        <v>230</v>
      </c>
      <c r="K12" s="265">
        <v>169</v>
      </c>
      <c r="L12" s="933">
        <f t="shared" si="1"/>
        <v>1.8571428571428572</v>
      </c>
      <c r="M12" s="265">
        <v>14</v>
      </c>
      <c r="N12" s="265">
        <f>'qualif &amp; non conc'!F15</f>
        <v>61</v>
      </c>
      <c r="O12" s="265">
        <v>36</v>
      </c>
      <c r="P12" s="933">
        <f t="shared" si="3"/>
        <v>2.5714285714285716</v>
      </c>
      <c r="AA12" s="491"/>
    </row>
    <row r="13" spans="1:27" ht="12" customHeight="1" x14ac:dyDescent="0.2">
      <c r="A13" s="266" t="s">
        <v>38</v>
      </c>
      <c r="B13" s="267">
        <v>11</v>
      </c>
      <c r="C13" s="267">
        <f>SUM(C7:C12)</f>
        <v>7</v>
      </c>
      <c r="D13" s="268">
        <f t="shared" ref="D13:D37" si="4">1-(C13/B13)</f>
        <v>0.36363636363636365</v>
      </c>
      <c r="E13" s="267">
        <v>477</v>
      </c>
      <c r="F13" s="267">
        <f>SUM(F7:F12)</f>
        <v>42</v>
      </c>
      <c r="G13" s="268">
        <f t="shared" si="0"/>
        <v>0.91194968553459121</v>
      </c>
      <c r="H13" s="46" t="s">
        <v>38</v>
      </c>
      <c r="I13" s="269">
        <f>SUM(I7:I12)</f>
        <v>287</v>
      </c>
      <c r="J13" s="269">
        <f>SUM(J7:J12)</f>
        <v>666</v>
      </c>
      <c r="K13" s="269">
        <f>SUM(K7:K12)</f>
        <v>506</v>
      </c>
      <c r="L13" s="934">
        <f t="shared" si="1"/>
        <v>1.7630662020905923</v>
      </c>
      <c r="M13" s="269">
        <f>SUM(M7:M12)</f>
        <v>95</v>
      </c>
      <c r="N13" s="269">
        <f>SUM(N7:N12)</f>
        <v>218</v>
      </c>
      <c r="O13" s="269">
        <f>SUM(O7:O12)</f>
        <v>149</v>
      </c>
      <c r="P13" s="934">
        <f t="shared" si="3"/>
        <v>1.5684210526315789</v>
      </c>
      <c r="AA13" s="491"/>
    </row>
    <row r="14" spans="1:27" ht="12" customHeight="1" x14ac:dyDescent="0.2">
      <c r="A14" s="35" t="s">
        <v>39</v>
      </c>
      <c r="B14" s="57">
        <v>34</v>
      </c>
      <c r="C14" s="57">
        <v>14</v>
      </c>
      <c r="D14" s="232">
        <f t="shared" si="4"/>
        <v>0.58823529411764708</v>
      </c>
      <c r="E14" s="57">
        <v>161</v>
      </c>
      <c r="F14" s="57">
        <v>42</v>
      </c>
      <c r="G14" s="232">
        <f t="shared" si="0"/>
        <v>0.73913043478260865</v>
      </c>
      <c r="H14" s="260" t="s">
        <v>39</v>
      </c>
      <c r="I14" s="261">
        <v>42</v>
      </c>
      <c r="J14" s="262">
        <f>'qualif &amp; non conc'!B17</f>
        <v>195</v>
      </c>
      <c r="K14" s="262">
        <v>127</v>
      </c>
      <c r="L14" s="935">
        <f t="shared" si="1"/>
        <v>3.0238095238095237</v>
      </c>
      <c r="M14" s="261">
        <v>19</v>
      </c>
      <c r="N14" s="262">
        <f>'qualif &amp; non conc'!F17</f>
        <v>45</v>
      </c>
      <c r="O14" s="262">
        <v>23</v>
      </c>
      <c r="P14" s="935">
        <f t="shared" si="3"/>
        <v>1.2105263157894737</v>
      </c>
    </row>
    <row r="15" spans="1:27" ht="12" customHeight="1" x14ac:dyDescent="0.2">
      <c r="A15" s="39" t="s">
        <v>40</v>
      </c>
      <c r="B15" s="60">
        <v>7</v>
      </c>
      <c r="C15" s="60">
        <v>1</v>
      </c>
      <c r="D15" s="232">
        <f t="shared" si="4"/>
        <v>0.85714285714285721</v>
      </c>
      <c r="E15" s="60">
        <v>39</v>
      </c>
      <c r="F15" s="60">
        <v>3</v>
      </c>
      <c r="G15" s="232">
        <f t="shared" si="0"/>
        <v>0.92307692307692313</v>
      </c>
      <c r="H15" s="39" t="s">
        <v>40</v>
      </c>
      <c r="I15" s="264">
        <v>1</v>
      </c>
      <c r="J15" s="265">
        <f>'qualif &amp; non conc'!B18</f>
        <v>42</v>
      </c>
      <c r="K15" s="265">
        <v>18</v>
      </c>
      <c r="L15" s="933">
        <f t="shared" si="1"/>
        <v>18</v>
      </c>
      <c r="M15" s="264">
        <v>3</v>
      </c>
      <c r="N15" s="265">
        <f>'qualif &amp; non conc'!F18</f>
        <v>12</v>
      </c>
      <c r="O15" s="265">
        <v>2</v>
      </c>
      <c r="P15" s="933">
        <f t="shared" si="3"/>
        <v>0.66666666666666663</v>
      </c>
    </row>
    <row r="16" spans="1:27" ht="12" customHeight="1" x14ac:dyDescent="0.2">
      <c r="A16" s="39" t="s">
        <v>41</v>
      </c>
      <c r="B16" s="60">
        <v>33</v>
      </c>
      <c r="C16" s="60">
        <v>12</v>
      </c>
      <c r="D16" s="232">
        <f t="shared" si="4"/>
        <v>0.63636363636363635</v>
      </c>
      <c r="E16" s="60">
        <v>123</v>
      </c>
      <c r="F16" s="60">
        <v>19</v>
      </c>
      <c r="G16" s="232">
        <f t="shared" si="0"/>
        <v>0.84552845528455278</v>
      </c>
      <c r="H16" s="39" t="s">
        <v>41</v>
      </c>
      <c r="I16" s="264">
        <v>19</v>
      </c>
      <c r="J16" s="265">
        <f>'qualif &amp; non conc'!B19</f>
        <v>128</v>
      </c>
      <c r="K16" s="265">
        <v>75</v>
      </c>
      <c r="L16" s="933">
        <f t="shared" si="1"/>
        <v>3.9473684210526314</v>
      </c>
      <c r="M16" s="264">
        <v>21</v>
      </c>
      <c r="N16" s="265">
        <f>'qualif &amp; non conc'!F19</f>
        <v>38</v>
      </c>
      <c r="O16" s="265">
        <v>21</v>
      </c>
      <c r="P16" s="933">
        <f t="shared" si="3"/>
        <v>1</v>
      </c>
    </row>
    <row r="17" spans="1:16" ht="12" customHeight="1" x14ac:dyDescent="0.2">
      <c r="A17" s="39" t="s">
        <v>42</v>
      </c>
      <c r="B17" s="60">
        <v>15</v>
      </c>
      <c r="C17" s="60">
        <v>3</v>
      </c>
      <c r="D17" s="232">
        <f t="shared" si="4"/>
        <v>0.8</v>
      </c>
      <c r="E17" s="60">
        <v>41</v>
      </c>
      <c r="F17" s="60">
        <v>6</v>
      </c>
      <c r="G17" s="232">
        <f t="shared" si="0"/>
        <v>0.85365853658536583</v>
      </c>
      <c r="H17" s="39" t="s">
        <v>42</v>
      </c>
      <c r="I17" s="264">
        <v>3</v>
      </c>
      <c r="J17" s="265">
        <f>'qualif &amp; non conc'!B20</f>
        <v>60</v>
      </c>
      <c r="K17" s="265">
        <v>37</v>
      </c>
      <c r="L17" s="933">
        <f t="shared" si="1"/>
        <v>12.333333333333334</v>
      </c>
      <c r="M17" s="264">
        <v>3</v>
      </c>
      <c r="N17" s="265">
        <f>'qualif &amp; non conc'!F20</f>
        <v>13</v>
      </c>
      <c r="O17" s="265">
        <v>7</v>
      </c>
      <c r="P17" s="933">
        <f t="shared" si="3"/>
        <v>2.3333333333333335</v>
      </c>
    </row>
    <row r="18" spans="1:16" ht="12" customHeight="1" x14ac:dyDescent="0.2">
      <c r="A18" s="39" t="s">
        <v>43</v>
      </c>
      <c r="B18" s="60">
        <v>25</v>
      </c>
      <c r="C18" s="60">
        <v>3</v>
      </c>
      <c r="D18" s="232">
        <f t="shared" si="4"/>
        <v>0.88</v>
      </c>
      <c r="E18" s="60">
        <v>129</v>
      </c>
      <c r="F18" s="60">
        <v>19</v>
      </c>
      <c r="G18" s="232">
        <f t="shared" si="0"/>
        <v>0.8527131782945736</v>
      </c>
      <c r="H18" s="39" t="s">
        <v>43</v>
      </c>
      <c r="I18" s="264">
        <v>64</v>
      </c>
      <c r="J18" s="265">
        <f>'qualif &amp; non conc'!B21</f>
        <v>126</v>
      </c>
      <c r="K18" s="265">
        <v>97</v>
      </c>
      <c r="L18" s="933">
        <f t="shared" si="1"/>
        <v>1.515625</v>
      </c>
      <c r="M18" s="264">
        <v>25</v>
      </c>
      <c r="N18" s="265">
        <f>'qualif &amp; non conc'!F21</f>
        <v>25</v>
      </c>
      <c r="O18" s="265">
        <v>16</v>
      </c>
      <c r="P18" s="933">
        <f t="shared" si="3"/>
        <v>0.64</v>
      </c>
    </row>
    <row r="19" spans="1:16" ht="12" customHeight="1" x14ac:dyDescent="0.2">
      <c r="A19" s="39" t="s">
        <v>44</v>
      </c>
      <c r="B19" s="60">
        <v>7</v>
      </c>
      <c r="C19" s="60"/>
      <c r="D19" s="232">
        <f t="shared" si="4"/>
        <v>1</v>
      </c>
      <c r="E19" s="60">
        <v>45</v>
      </c>
      <c r="F19" s="60">
        <v>9</v>
      </c>
      <c r="G19" s="232">
        <f t="shared" si="0"/>
        <v>0.8</v>
      </c>
      <c r="H19" s="39" t="s">
        <v>44</v>
      </c>
      <c r="I19" s="264">
        <v>6</v>
      </c>
      <c r="J19" s="265">
        <f>'qualif &amp; non conc'!B22</f>
        <v>30</v>
      </c>
      <c r="K19" s="265">
        <v>18</v>
      </c>
      <c r="L19" s="933">
        <f t="shared" si="1"/>
        <v>3</v>
      </c>
      <c r="M19" s="264">
        <v>5</v>
      </c>
      <c r="N19" s="265">
        <f>'qualif &amp; non conc'!F22</f>
        <v>9</v>
      </c>
      <c r="O19" s="265">
        <v>6</v>
      </c>
      <c r="P19" s="933">
        <f t="shared" si="3"/>
        <v>1.2</v>
      </c>
    </row>
    <row r="20" spans="1:16" ht="12" customHeight="1" x14ac:dyDescent="0.2">
      <c r="A20" s="39" t="s">
        <v>45</v>
      </c>
      <c r="B20" s="60">
        <v>6</v>
      </c>
      <c r="C20" s="60">
        <v>4</v>
      </c>
      <c r="D20" s="232">
        <f t="shared" si="4"/>
        <v>0.33333333333333337</v>
      </c>
      <c r="E20" s="60">
        <v>21</v>
      </c>
      <c r="F20" s="60">
        <v>6</v>
      </c>
      <c r="G20" s="232">
        <f t="shared" si="0"/>
        <v>0.7142857142857143</v>
      </c>
      <c r="H20" s="39" t="s">
        <v>45</v>
      </c>
      <c r="I20" s="264">
        <v>5</v>
      </c>
      <c r="J20" s="265">
        <f>'qualif &amp; non conc'!B23</f>
        <v>22</v>
      </c>
      <c r="K20" s="265">
        <v>18</v>
      </c>
      <c r="L20" s="933">
        <f t="shared" si="1"/>
        <v>3.6</v>
      </c>
      <c r="M20" s="264">
        <v>2</v>
      </c>
      <c r="N20" s="265">
        <f>'qualif &amp; non conc'!F23</f>
        <v>8</v>
      </c>
      <c r="O20" s="265"/>
      <c r="P20" s="933"/>
    </row>
    <row r="21" spans="1:16" ht="12" customHeight="1" x14ac:dyDescent="0.2">
      <c r="A21" s="39" t="s">
        <v>46</v>
      </c>
      <c r="B21" s="60">
        <v>24</v>
      </c>
      <c r="C21" s="60">
        <v>8</v>
      </c>
      <c r="D21" s="232">
        <f t="shared" si="4"/>
        <v>0.66666666666666674</v>
      </c>
      <c r="E21" s="60">
        <v>85</v>
      </c>
      <c r="F21" s="60">
        <v>10</v>
      </c>
      <c r="G21" s="232">
        <f t="shared" si="0"/>
        <v>0.88235294117647056</v>
      </c>
      <c r="H21" s="39" t="s">
        <v>46</v>
      </c>
      <c r="I21" s="264">
        <v>43</v>
      </c>
      <c r="J21" s="265">
        <f>'qualif &amp; non conc'!B24</f>
        <v>126</v>
      </c>
      <c r="K21" s="265">
        <v>96</v>
      </c>
      <c r="L21" s="933">
        <f t="shared" si="1"/>
        <v>2.2325581395348837</v>
      </c>
      <c r="M21" s="264">
        <v>16</v>
      </c>
      <c r="N21" s="265">
        <f>'qualif &amp; non conc'!F24</f>
        <v>27</v>
      </c>
      <c r="O21" s="265">
        <v>9</v>
      </c>
      <c r="P21" s="933">
        <f t="shared" si="3"/>
        <v>0.5625</v>
      </c>
    </row>
    <row r="22" spans="1:16" ht="12" customHeight="1" x14ac:dyDescent="0.2">
      <c r="A22" s="39" t="s">
        <v>47</v>
      </c>
      <c r="B22" s="60">
        <v>21</v>
      </c>
      <c r="C22" s="60">
        <v>7</v>
      </c>
      <c r="D22" s="232">
        <f t="shared" si="4"/>
        <v>0.66666666666666674</v>
      </c>
      <c r="E22" s="60">
        <v>49</v>
      </c>
      <c r="F22" s="60">
        <v>18</v>
      </c>
      <c r="G22" s="232">
        <f t="shared" si="0"/>
        <v>0.63265306122448983</v>
      </c>
      <c r="H22" s="39" t="s">
        <v>47</v>
      </c>
      <c r="I22" s="264">
        <v>13</v>
      </c>
      <c r="J22" s="265">
        <f>'qualif &amp; non conc'!B25</f>
        <v>91</v>
      </c>
      <c r="K22" s="265">
        <v>47</v>
      </c>
      <c r="L22" s="933">
        <f t="shared" si="1"/>
        <v>3.6153846153846154</v>
      </c>
      <c r="M22" s="264">
        <v>12</v>
      </c>
      <c r="N22" s="265">
        <f>'qualif &amp; non conc'!F25</f>
        <v>22</v>
      </c>
      <c r="O22" s="265">
        <v>9</v>
      </c>
      <c r="P22" s="933">
        <f t="shared" si="3"/>
        <v>0.75</v>
      </c>
    </row>
    <row r="23" spans="1:16" ht="12" customHeight="1" x14ac:dyDescent="0.2">
      <c r="A23" s="39" t="s">
        <v>48</v>
      </c>
      <c r="B23" s="60">
        <v>36</v>
      </c>
      <c r="C23" s="60">
        <v>15</v>
      </c>
      <c r="D23" s="232">
        <f t="shared" si="4"/>
        <v>0.58333333333333326</v>
      </c>
      <c r="E23" s="60">
        <v>112</v>
      </c>
      <c r="F23" s="60">
        <v>14</v>
      </c>
      <c r="G23" s="232">
        <f t="shared" si="0"/>
        <v>0.875</v>
      </c>
      <c r="H23" s="39" t="s">
        <v>48</v>
      </c>
      <c r="I23" s="264">
        <v>56</v>
      </c>
      <c r="J23" s="265">
        <f>'qualif &amp; non conc'!B26</f>
        <v>148</v>
      </c>
      <c r="K23" s="265">
        <v>97</v>
      </c>
      <c r="L23" s="933">
        <f t="shared" si="1"/>
        <v>1.7321428571428572</v>
      </c>
      <c r="M23" s="264">
        <v>36</v>
      </c>
      <c r="N23" s="265">
        <f>'qualif &amp; non conc'!F26</f>
        <v>38</v>
      </c>
      <c r="O23" s="265">
        <v>15</v>
      </c>
      <c r="P23" s="933">
        <f t="shared" si="3"/>
        <v>0.41666666666666669</v>
      </c>
    </row>
    <row r="24" spans="1:16" ht="12" customHeight="1" x14ac:dyDescent="0.2">
      <c r="A24" s="39" t="s">
        <v>49</v>
      </c>
      <c r="B24" s="60">
        <v>26</v>
      </c>
      <c r="C24" s="60">
        <v>9</v>
      </c>
      <c r="D24" s="232">
        <f t="shared" si="4"/>
        <v>0.65384615384615385</v>
      </c>
      <c r="E24" s="60">
        <v>113</v>
      </c>
      <c r="F24" s="60">
        <v>25</v>
      </c>
      <c r="G24" s="232">
        <f t="shared" si="0"/>
        <v>0.77876106194690264</v>
      </c>
      <c r="H24" s="39" t="s">
        <v>49</v>
      </c>
      <c r="I24" s="264">
        <v>24</v>
      </c>
      <c r="J24" s="265">
        <f>'qualif &amp; non conc'!B27</f>
        <v>139</v>
      </c>
      <c r="K24" s="265">
        <v>97</v>
      </c>
      <c r="L24" s="933">
        <f t="shared" si="1"/>
        <v>4.041666666666667</v>
      </c>
      <c r="M24" s="264">
        <v>14</v>
      </c>
      <c r="N24" s="265">
        <f>'qualif &amp; non conc'!F27</f>
        <v>27</v>
      </c>
      <c r="O24" s="265">
        <v>18</v>
      </c>
      <c r="P24" s="933">
        <f t="shared" si="3"/>
        <v>1.2857142857142858</v>
      </c>
    </row>
    <row r="25" spans="1:16" ht="12" customHeight="1" x14ac:dyDescent="0.2">
      <c r="A25" s="39" t="s">
        <v>50</v>
      </c>
      <c r="B25" s="60">
        <v>22</v>
      </c>
      <c r="C25" s="60">
        <v>9</v>
      </c>
      <c r="D25" s="232">
        <f t="shared" si="4"/>
        <v>0.59090909090909083</v>
      </c>
      <c r="E25" s="60">
        <v>164</v>
      </c>
      <c r="F25" s="60">
        <v>25</v>
      </c>
      <c r="G25" s="232">
        <f t="shared" si="0"/>
        <v>0.84756097560975607</v>
      </c>
      <c r="H25" s="39" t="s">
        <v>50</v>
      </c>
      <c r="I25" s="264">
        <v>38</v>
      </c>
      <c r="J25" s="265">
        <f>'qualif &amp; non conc'!B28</f>
        <v>222</v>
      </c>
      <c r="K25" s="265">
        <v>162</v>
      </c>
      <c r="L25" s="933">
        <f t="shared" si="1"/>
        <v>4.2631578947368425</v>
      </c>
      <c r="M25" s="264">
        <v>17</v>
      </c>
      <c r="N25" s="265">
        <f>'qualif &amp; non conc'!F28</f>
        <v>29</v>
      </c>
      <c r="O25" s="265">
        <v>18</v>
      </c>
      <c r="P25" s="933">
        <f t="shared" si="3"/>
        <v>1.0588235294117647</v>
      </c>
    </row>
    <row r="26" spans="1:16" ht="12" customHeight="1" x14ac:dyDescent="0.2">
      <c r="A26" s="39" t="s">
        <v>51</v>
      </c>
      <c r="B26" s="60">
        <v>19</v>
      </c>
      <c r="C26" s="60">
        <v>6</v>
      </c>
      <c r="D26" s="232">
        <f t="shared" si="4"/>
        <v>0.68421052631578949</v>
      </c>
      <c r="E26" s="60">
        <v>193</v>
      </c>
      <c r="F26" s="60">
        <v>20</v>
      </c>
      <c r="G26" s="232">
        <f t="shared" si="0"/>
        <v>0.89637305699481862</v>
      </c>
      <c r="H26" s="39" t="s">
        <v>51</v>
      </c>
      <c r="I26" s="264">
        <v>27</v>
      </c>
      <c r="J26" s="265">
        <f>'qualif &amp; non conc'!B29</f>
        <v>234</v>
      </c>
      <c r="K26" s="265">
        <v>159</v>
      </c>
      <c r="L26" s="933">
        <f t="shared" si="1"/>
        <v>5.8888888888888893</v>
      </c>
      <c r="M26" s="264">
        <v>15</v>
      </c>
      <c r="N26" s="265">
        <f>'qualif &amp; non conc'!F29</f>
        <v>29</v>
      </c>
      <c r="O26" s="265">
        <v>18</v>
      </c>
      <c r="P26" s="933">
        <f t="shared" si="3"/>
        <v>1.2</v>
      </c>
    </row>
    <row r="27" spans="1:16" ht="12" customHeight="1" x14ac:dyDescent="0.2">
      <c r="A27" s="39" t="s">
        <v>52</v>
      </c>
      <c r="B27" s="60">
        <v>15</v>
      </c>
      <c r="C27" s="60">
        <v>5</v>
      </c>
      <c r="D27" s="232">
        <f t="shared" si="4"/>
        <v>0.66666666666666674</v>
      </c>
      <c r="E27" s="60">
        <v>132</v>
      </c>
      <c r="F27" s="60">
        <v>41</v>
      </c>
      <c r="G27" s="232">
        <f t="shared" si="0"/>
        <v>0.68939393939393945</v>
      </c>
      <c r="H27" s="39" t="s">
        <v>52</v>
      </c>
      <c r="I27" s="264">
        <v>10</v>
      </c>
      <c r="J27" s="265">
        <f>'qualif &amp; non conc'!B30</f>
        <v>119</v>
      </c>
      <c r="K27" s="265">
        <v>54</v>
      </c>
      <c r="L27" s="933">
        <f t="shared" si="1"/>
        <v>5.4</v>
      </c>
      <c r="M27" s="264">
        <v>4</v>
      </c>
      <c r="N27" s="265">
        <f>'qualif &amp; non conc'!F30</f>
        <v>14</v>
      </c>
      <c r="O27" s="265">
        <v>3</v>
      </c>
      <c r="P27" s="933">
        <f t="shared" si="3"/>
        <v>0.75</v>
      </c>
    </row>
    <row r="28" spans="1:16" ht="12" customHeight="1" x14ac:dyDescent="0.2">
      <c r="A28" s="39" t="s">
        <v>53</v>
      </c>
      <c r="B28" s="60">
        <v>18</v>
      </c>
      <c r="C28" s="60">
        <v>6</v>
      </c>
      <c r="D28" s="232">
        <f t="shared" si="4"/>
        <v>0.66666666666666674</v>
      </c>
      <c r="E28" s="60">
        <v>111</v>
      </c>
      <c r="F28" s="60">
        <v>20</v>
      </c>
      <c r="G28" s="232">
        <f t="shared" si="0"/>
        <v>0.81981981981981988</v>
      </c>
      <c r="H28" s="39" t="s">
        <v>53</v>
      </c>
      <c r="I28" s="264">
        <v>9</v>
      </c>
      <c r="J28" s="265">
        <f>'qualif &amp; non conc'!B31</f>
        <v>142</v>
      </c>
      <c r="K28" s="265">
        <v>71</v>
      </c>
      <c r="L28" s="933">
        <f t="shared" si="1"/>
        <v>7.8888888888888893</v>
      </c>
      <c r="M28" s="264">
        <v>16</v>
      </c>
      <c r="N28" s="265">
        <f>'qualif &amp; non conc'!F31</f>
        <v>30</v>
      </c>
      <c r="O28" s="265">
        <v>14</v>
      </c>
      <c r="P28" s="933">
        <f t="shared" si="3"/>
        <v>0.875</v>
      </c>
    </row>
    <row r="29" spans="1:16" ht="12" customHeight="1" x14ac:dyDescent="0.2">
      <c r="A29" s="39" t="s">
        <v>54</v>
      </c>
      <c r="B29" s="60">
        <v>43</v>
      </c>
      <c r="C29" s="60">
        <v>16</v>
      </c>
      <c r="D29" s="232">
        <f t="shared" si="4"/>
        <v>0.62790697674418605</v>
      </c>
      <c r="E29" s="60">
        <v>243</v>
      </c>
      <c r="F29" s="60">
        <v>40</v>
      </c>
      <c r="G29" s="232">
        <f t="shared" si="0"/>
        <v>0.83539094650205759</v>
      </c>
      <c r="H29" s="39" t="s">
        <v>54</v>
      </c>
      <c r="I29" s="264">
        <v>30</v>
      </c>
      <c r="J29" s="265">
        <f>'qualif &amp; non conc'!B32</f>
        <v>304</v>
      </c>
      <c r="K29" s="265">
        <v>171</v>
      </c>
      <c r="L29" s="933">
        <f t="shared" si="1"/>
        <v>5.7</v>
      </c>
      <c r="M29" s="264">
        <v>26</v>
      </c>
      <c r="N29" s="265">
        <f>'qualif &amp; non conc'!F32</f>
        <v>52</v>
      </c>
      <c r="O29" s="265">
        <v>33</v>
      </c>
      <c r="P29" s="933">
        <f t="shared" si="3"/>
        <v>1.2692307692307692</v>
      </c>
    </row>
    <row r="30" spans="1:16" ht="12" customHeight="1" x14ac:dyDescent="0.2">
      <c r="A30" s="39" t="s">
        <v>55</v>
      </c>
      <c r="B30" s="60">
        <v>25</v>
      </c>
      <c r="C30" s="60">
        <v>8</v>
      </c>
      <c r="D30" s="232">
        <f t="shared" si="4"/>
        <v>0.67999999999999994</v>
      </c>
      <c r="E30" s="60">
        <v>131</v>
      </c>
      <c r="F30" s="60">
        <v>14</v>
      </c>
      <c r="G30" s="232">
        <f t="shared" si="0"/>
        <v>0.89312977099236646</v>
      </c>
      <c r="H30" s="39" t="s">
        <v>55</v>
      </c>
      <c r="I30" s="264">
        <v>25</v>
      </c>
      <c r="J30" s="265">
        <f>'qualif &amp; non conc'!B33</f>
        <v>151</v>
      </c>
      <c r="K30" s="265">
        <v>104</v>
      </c>
      <c r="L30" s="933">
        <f t="shared" si="1"/>
        <v>4.16</v>
      </c>
      <c r="M30" s="264">
        <v>21</v>
      </c>
      <c r="N30" s="265">
        <f>'qualif &amp; non conc'!F33</f>
        <v>24</v>
      </c>
      <c r="O30" s="265">
        <v>16</v>
      </c>
      <c r="P30" s="933">
        <f t="shared" si="3"/>
        <v>0.76190476190476186</v>
      </c>
    </row>
    <row r="31" spans="1:16" ht="12" customHeight="1" x14ac:dyDescent="0.2">
      <c r="A31" s="39" t="s">
        <v>56</v>
      </c>
      <c r="B31" s="60">
        <v>19</v>
      </c>
      <c r="C31" s="60">
        <v>6</v>
      </c>
      <c r="D31" s="232">
        <f t="shared" si="4"/>
        <v>0.68421052631578949</v>
      </c>
      <c r="E31" s="60">
        <v>77</v>
      </c>
      <c r="F31" s="60">
        <v>17</v>
      </c>
      <c r="G31" s="232">
        <f t="shared" si="0"/>
        <v>0.77922077922077926</v>
      </c>
      <c r="H31" s="39" t="s">
        <v>56</v>
      </c>
      <c r="I31" s="264">
        <v>4</v>
      </c>
      <c r="J31" s="265">
        <f>'qualif &amp; non conc'!B34</f>
        <v>82</v>
      </c>
      <c r="K31" s="265">
        <v>48</v>
      </c>
      <c r="L31" s="933">
        <f t="shared" si="1"/>
        <v>12</v>
      </c>
      <c r="M31" s="264">
        <v>10</v>
      </c>
      <c r="N31" s="265">
        <f>'qualif &amp; non conc'!F34</f>
        <v>15</v>
      </c>
      <c r="O31" s="265">
        <v>13</v>
      </c>
      <c r="P31" s="933">
        <f t="shared" si="3"/>
        <v>1.3</v>
      </c>
    </row>
    <row r="32" spans="1:16" ht="12" customHeight="1" x14ac:dyDescent="0.2">
      <c r="A32" s="39" t="s">
        <v>57</v>
      </c>
      <c r="B32" s="60">
        <v>14</v>
      </c>
      <c r="C32" s="60">
        <v>2</v>
      </c>
      <c r="D32" s="232">
        <f t="shared" si="4"/>
        <v>0.85714285714285721</v>
      </c>
      <c r="E32" s="60">
        <v>93</v>
      </c>
      <c r="F32" s="60">
        <v>16</v>
      </c>
      <c r="G32" s="232">
        <f t="shared" si="0"/>
        <v>0.82795698924731176</v>
      </c>
      <c r="H32" s="39" t="s">
        <v>57</v>
      </c>
      <c r="I32" s="264">
        <v>35</v>
      </c>
      <c r="J32" s="265">
        <f>'qualif &amp; non conc'!B35</f>
        <v>123</v>
      </c>
      <c r="K32" s="265">
        <v>87</v>
      </c>
      <c r="L32" s="933">
        <f t="shared" si="1"/>
        <v>2.4857142857142858</v>
      </c>
      <c r="M32" s="264">
        <v>22</v>
      </c>
      <c r="N32" s="265">
        <f>'qualif &amp; non conc'!F35</f>
        <v>23</v>
      </c>
      <c r="O32" s="265">
        <v>11</v>
      </c>
      <c r="P32" s="933">
        <f t="shared" si="3"/>
        <v>0.5</v>
      </c>
    </row>
    <row r="33" spans="1:16" ht="12" customHeight="1" x14ac:dyDescent="0.2">
      <c r="A33" s="39" t="s">
        <v>58</v>
      </c>
      <c r="B33" s="60">
        <v>13</v>
      </c>
      <c r="C33" s="60">
        <v>6</v>
      </c>
      <c r="D33" s="232">
        <f t="shared" si="4"/>
        <v>0.53846153846153844</v>
      </c>
      <c r="E33" s="60">
        <v>60</v>
      </c>
      <c r="F33" s="60">
        <v>7</v>
      </c>
      <c r="G33" s="232">
        <f t="shared" si="0"/>
        <v>0.8833333333333333</v>
      </c>
      <c r="H33" s="39" t="s">
        <v>58</v>
      </c>
      <c r="I33" s="264">
        <v>36</v>
      </c>
      <c r="J33" s="265">
        <f>'qualif &amp; non conc'!B36</f>
        <v>84</v>
      </c>
      <c r="K33" s="265">
        <v>70</v>
      </c>
      <c r="L33" s="933">
        <f t="shared" si="1"/>
        <v>1.9444444444444444</v>
      </c>
      <c r="M33" s="264">
        <v>17</v>
      </c>
      <c r="N33" s="265">
        <f>'qualif &amp; non conc'!F36</f>
        <v>18</v>
      </c>
      <c r="O33" s="265">
        <v>14</v>
      </c>
      <c r="P33" s="933">
        <f t="shared" si="3"/>
        <v>0.82352941176470584</v>
      </c>
    </row>
    <row r="34" spans="1:16" ht="12" customHeight="1" x14ac:dyDescent="0.2">
      <c r="A34" s="39" t="s">
        <v>59</v>
      </c>
      <c r="B34" s="60">
        <v>11</v>
      </c>
      <c r="C34" s="60">
        <v>6</v>
      </c>
      <c r="D34" s="232">
        <f t="shared" si="4"/>
        <v>0.45454545454545459</v>
      </c>
      <c r="E34" s="60">
        <v>42</v>
      </c>
      <c r="F34" s="60">
        <v>13</v>
      </c>
      <c r="G34" s="232">
        <f t="shared" si="0"/>
        <v>0.69047619047619047</v>
      </c>
      <c r="H34" s="39" t="s">
        <v>59</v>
      </c>
      <c r="I34" s="264">
        <v>2</v>
      </c>
      <c r="J34" s="265">
        <f>'qualif &amp; non conc'!B37</f>
        <v>82</v>
      </c>
      <c r="K34" s="265">
        <v>51</v>
      </c>
      <c r="L34" s="933">
        <f t="shared" si="1"/>
        <v>25.5</v>
      </c>
      <c r="M34" s="264">
        <v>2</v>
      </c>
      <c r="N34" s="265">
        <f>'qualif &amp; non conc'!F37</f>
        <v>15</v>
      </c>
      <c r="O34" s="265">
        <v>9</v>
      </c>
      <c r="P34" s="933"/>
    </row>
    <row r="35" spans="1:16" ht="12" customHeight="1" x14ac:dyDescent="0.2">
      <c r="A35" s="39" t="s">
        <v>60</v>
      </c>
      <c r="B35" s="60">
        <v>6</v>
      </c>
      <c r="C35" s="60">
        <v>2</v>
      </c>
      <c r="D35" s="232">
        <f t="shared" si="4"/>
        <v>0.66666666666666674</v>
      </c>
      <c r="E35" s="60">
        <v>8</v>
      </c>
      <c r="F35" s="60">
        <v>3</v>
      </c>
      <c r="G35" s="232">
        <f t="shared" si="0"/>
        <v>0.625</v>
      </c>
      <c r="H35" s="39" t="s">
        <v>60</v>
      </c>
      <c r="I35" s="264">
        <v>2</v>
      </c>
      <c r="J35" s="265">
        <f>'qualif &amp; non conc'!B38</f>
        <v>14</v>
      </c>
      <c r="K35" s="265">
        <v>6</v>
      </c>
      <c r="L35" s="933">
        <f t="shared" si="1"/>
        <v>3</v>
      </c>
      <c r="M35" s="264">
        <v>3</v>
      </c>
      <c r="N35" s="265">
        <f>'qualif &amp; non conc'!F38</f>
        <v>7</v>
      </c>
      <c r="O35" s="265">
        <v>5</v>
      </c>
      <c r="P35" s="933"/>
    </row>
    <row r="36" spans="1:16" ht="12" customHeight="1" x14ac:dyDescent="0.2">
      <c r="A36" s="39" t="s">
        <v>61</v>
      </c>
      <c r="B36" s="60">
        <v>13</v>
      </c>
      <c r="C36" s="60">
        <v>5</v>
      </c>
      <c r="D36" s="232">
        <f t="shared" si="4"/>
        <v>0.61538461538461542</v>
      </c>
      <c r="E36" s="60">
        <v>84</v>
      </c>
      <c r="F36" s="60">
        <v>19</v>
      </c>
      <c r="G36" s="232">
        <f t="shared" si="0"/>
        <v>0.77380952380952384</v>
      </c>
      <c r="H36" s="39">
        <v>74</v>
      </c>
      <c r="I36" s="264">
        <v>42</v>
      </c>
      <c r="J36" s="265">
        <f>'qualif &amp; non conc'!B39</f>
        <v>86</v>
      </c>
      <c r="K36" s="265">
        <v>52</v>
      </c>
      <c r="L36" s="933">
        <f t="shared" si="1"/>
        <v>1.2380952380952381</v>
      </c>
      <c r="M36" s="264">
        <v>9</v>
      </c>
      <c r="N36" s="265">
        <f>'qualif &amp; non conc'!F39</f>
        <v>15</v>
      </c>
      <c r="O36" s="265">
        <v>5</v>
      </c>
      <c r="P36" s="933">
        <f t="shared" si="3"/>
        <v>0.55555555555555558</v>
      </c>
    </row>
    <row r="37" spans="1:16" ht="12" customHeight="1" x14ac:dyDescent="0.2">
      <c r="A37" s="43">
        <v>76</v>
      </c>
      <c r="B37" s="63">
        <v>2</v>
      </c>
      <c r="C37" s="63">
        <v>2</v>
      </c>
      <c r="D37" s="232">
        <f t="shared" si="4"/>
        <v>0</v>
      </c>
      <c r="E37" s="63">
        <v>7</v>
      </c>
      <c r="F37" s="63">
        <v>2</v>
      </c>
      <c r="G37" s="232">
        <f t="shared" si="0"/>
        <v>0.7142857142857143</v>
      </c>
      <c r="H37" s="39">
        <v>76</v>
      </c>
      <c r="I37" s="264">
        <v>1</v>
      </c>
      <c r="J37" s="265">
        <f>'qualif &amp; non conc'!B40</f>
        <v>8</v>
      </c>
      <c r="K37" s="265">
        <v>3</v>
      </c>
      <c r="L37" s="933"/>
      <c r="N37" s="265">
        <f>'qualif &amp; non conc'!F40</f>
        <v>2</v>
      </c>
      <c r="O37" s="265">
        <v>1</v>
      </c>
      <c r="P37" s="933" t="s">
        <v>91</v>
      </c>
    </row>
    <row r="38" spans="1:16" ht="12" customHeight="1" x14ac:dyDescent="0.2">
      <c r="A38" s="43" t="s">
        <v>62</v>
      </c>
      <c r="B38" s="63">
        <v>0</v>
      </c>
      <c r="C38" s="63"/>
      <c r="D38" s="240"/>
      <c r="E38" s="63">
        <v>2</v>
      </c>
      <c r="F38" s="63">
        <v>1</v>
      </c>
      <c r="G38" s="232">
        <f t="shared" si="0"/>
        <v>0.5</v>
      </c>
      <c r="H38" s="39" t="s">
        <v>62</v>
      </c>
      <c r="I38" s="264"/>
      <c r="J38" s="265">
        <f>'qualif &amp; non conc'!B41</f>
        <v>2</v>
      </c>
      <c r="K38" s="265"/>
      <c r="L38" s="933"/>
      <c r="M38" s="265">
        <v>1</v>
      </c>
      <c r="N38" s="265">
        <f>'qualif &amp; non conc'!F41</f>
        <v>2</v>
      </c>
      <c r="O38" s="265">
        <v>1</v>
      </c>
      <c r="P38" s="933"/>
    </row>
    <row r="39" spans="1:16" ht="12" customHeight="1" x14ac:dyDescent="0.2">
      <c r="A39" s="266" t="s">
        <v>63</v>
      </c>
      <c r="B39" s="267">
        <v>454</v>
      </c>
      <c r="C39" s="267">
        <f>SUM(C14:C38)</f>
        <v>155</v>
      </c>
      <c r="D39" s="268">
        <f t="shared" ref="D39:D68" si="5">1-(C39/B39)</f>
        <v>0.65859030837004406</v>
      </c>
      <c r="E39" s="267">
        <v>2265</v>
      </c>
      <c r="F39" s="267">
        <f>SUM(F14:F38)</f>
        <v>409</v>
      </c>
      <c r="G39" s="268">
        <f t="shared" ref="G39:G68" si="6">1-(F39/E39)</f>
        <v>0.81942604856512147</v>
      </c>
      <c r="H39" s="46" t="s">
        <v>133</v>
      </c>
      <c r="I39" s="269">
        <f>SUM(I14:I38)</f>
        <v>537</v>
      </c>
      <c r="J39" s="269">
        <f>SUM(J14:J38)</f>
        <v>2760</v>
      </c>
      <c r="K39" s="269">
        <f>SUM(K14:K38)</f>
        <v>1765</v>
      </c>
      <c r="L39" s="934">
        <f t="shared" ref="L39:L68" si="7">K39/I39</f>
        <v>3.2867783985102421</v>
      </c>
      <c r="M39" s="269">
        <f>SUM(M14:M38)</f>
        <v>319</v>
      </c>
      <c r="N39" s="269">
        <f>SUM(N14:N38)</f>
        <v>539</v>
      </c>
      <c r="O39" s="269">
        <f>SUM(O14:O38)</f>
        <v>287</v>
      </c>
      <c r="P39" s="934">
        <f t="shared" ref="P39:P49" si="8">O39/M39</f>
        <v>0.89968652037617558</v>
      </c>
    </row>
    <row r="40" spans="1:16" ht="12" customHeight="1" x14ac:dyDescent="0.2">
      <c r="A40" s="35" t="s">
        <v>64</v>
      </c>
      <c r="B40" s="57">
        <v>103</v>
      </c>
      <c r="C40" s="57">
        <v>24</v>
      </c>
      <c r="D40" s="232">
        <f t="shared" si="5"/>
        <v>0.76699029126213591</v>
      </c>
      <c r="E40" s="57">
        <v>217</v>
      </c>
      <c r="F40" s="57">
        <v>49</v>
      </c>
      <c r="G40" s="232">
        <f t="shared" si="6"/>
        <v>0.77419354838709675</v>
      </c>
      <c r="H40" s="260" t="s">
        <v>64</v>
      </c>
      <c r="I40" s="261">
        <v>20</v>
      </c>
      <c r="J40" s="262">
        <f>'qualif &amp; non conc'!B43</f>
        <v>277</v>
      </c>
      <c r="K40" s="262">
        <v>164</v>
      </c>
      <c r="L40" s="935">
        <f t="shared" si="7"/>
        <v>8.1999999999999993</v>
      </c>
      <c r="M40" s="261">
        <v>28</v>
      </c>
      <c r="N40" s="262">
        <f>'qualif &amp; non conc'!F43</f>
        <v>95</v>
      </c>
      <c r="O40" s="262">
        <v>54</v>
      </c>
      <c r="P40" s="935">
        <f t="shared" si="8"/>
        <v>1.9285714285714286</v>
      </c>
    </row>
    <row r="41" spans="1:16" ht="12" customHeight="1" x14ac:dyDescent="0.2">
      <c r="A41" s="39" t="s">
        <v>65</v>
      </c>
      <c r="B41" s="60">
        <v>96</v>
      </c>
      <c r="C41" s="60">
        <v>23</v>
      </c>
      <c r="D41" s="232">
        <f t="shared" si="5"/>
        <v>0.76041666666666663</v>
      </c>
      <c r="E41" s="60">
        <v>284</v>
      </c>
      <c r="F41" s="60">
        <v>62</v>
      </c>
      <c r="G41" s="232">
        <f t="shared" si="6"/>
        <v>0.78169014084507049</v>
      </c>
      <c r="H41" s="39" t="s">
        <v>65</v>
      </c>
      <c r="I41" s="264">
        <v>48</v>
      </c>
      <c r="J41" s="265">
        <f>'qualif &amp; non conc'!B44</f>
        <v>284</v>
      </c>
      <c r="K41" s="265">
        <v>161</v>
      </c>
      <c r="L41" s="933">
        <f t="shared" si="7"/>
        <v>3.3541666666666665</v>
      </c>
      <c r="M41" s="264">
        <v>19</v>
      </c>
      <c r="N41" s="265">
        <f>'qualif &amp; non conc'!F44</f>
        <v>98</v>
      </c>
      <c r="O41" s="265">
        <v>53</v>
      </c>
      <c r="P41" s="933">
        <f t="shared" si="8"/>
        <v>2.7894736842105261</v>
      </c>
    </row>
    <row r="42" spans="1:16" ht="12" customHeight="1" x14ac:dyDescent="0.2">
      <c r="A42" s="39" t="s">
        <v>66</v>
      </c>
      <c r="B42" s="60">
        <v>120</v>
      </c>
      <c r="C42" s="60">
        <v>34</v>
      </c>
      <c r="D42" s="232">
        <f t="shared" si="5"/>
        <v>0.71666666666666667</v>
      </c>
      <c r="E42" s="60">
        <v>435</v>
      </c>
      <c r="F42" s="60">
        <v>107</v>
      </c>
      <c r="G42" s="232">
        <f t="shared" si="6"/>
        <v>0.75402298850574712</v>
      </c>
      <c r="H42" s="39" t="s">
        <v>66</v>
      </c>
      <c r="I42" s="264">
        <v>52</v>
      </c>
      <c r="J42" s="265">
        <f>'qualif &amp; non conc'!B45</f>
        <v>410</v>
      </c>
      <c r="K42" s="265">
        <v>216</v>
      </c>
      <c r="L42" s="933">
        <f t="shared" si="7"/>
        <v>4.1538461538461542</v>
      </c>
      <c r="M42" s="264">
        <v>32</v>
      </c>
      <c r="N42" s="265">
        <f>'qualif &amp; non conc'!F45</f>
        <v>127</v>
      </c>
      <c r="O42" s="265">
        <v>65</v>
      </c>
      <c r="P42" s="933">
        <f t="shared" si="8"/>
        <v>2.03125</v>
      </c>
    </row>
    <row r="43" spans="1:16" ht="12" customHeight="1" x14ac:dyDescent="0.2">
      <c r="A43" s="39" t="s">
        <v>67</v>
      </c>
      <c r="B43" s="60">
        <v>80</v>
      </c>
      <c r="C43" s="60">
        <v>43</v>
      </c>
      <c r="D43" s="232">
        <f t="shared" si="5"/>
        <v>0.46250000000000002</v>
      </c>
      <c r="E43" s="60">
        <v>361</v>
      </c>
      <c r="F43" s="60">
        <v>122</v>
      </c>
      <c r="G43" s="232">
        <f t="shared" si="6"/>
        <v>0.66204986149584488</v>
      </c>
      <c r="H43" s="39" t="s">
        <v>67</v>
      </c>
      <c r="I43" s="264">
        <v>19</v>
      </c>
      <c r="J43" s="265">
        <f>'qualif &amp; non conc'!B46</f>
        <v>304</v>
      </c>
      <c r="K43" s="265">
        <v>103</v>
      </c>
      <c r="L43" s="933">
        <f t="shared" si="7"/>
        <v>5.4210526315789478</v>
      </c>
      <c r="M43" s="264">
        <v>12</v>
      </c>
      <c r="N43" s="265">
        <f>'qualif &amp; non conc'!F46</f>
        <v>81</v>
      </c>
      <c r="O43" s="265">
        <v>19</v>
      </c>
      <c r="P43" s="933">
        <f t="shared" si="8"/>
        <v>1.5833333333333333</v>
      </c>
    </row>
    <row r="44" spans="1:16" ht="12" customHeight="1" x14ac:dyDescent="0.2">
      <c r="A44" s="39" t="s">
        <v>68</v>
      </c>
      <c r="B44" s="60">
        <v>41</v>
      </c>
      <c r="C44" s="60">
        <v>15</v>
      </c>
      <c r="D44" s="232">
        <f t="shared" si="5"/>
        <v>0.63414634146341464</v>
      </c>
      <c r="E44" s="60">
        <v>102</v>
      </c>
      <c r="F44" s="60">
        <v>40</v>
      </c>
      <c r="G44" s="232">
        <f t="shared" si="6"/>
        <v>0.60784313725490202</v>
      </c>
      <c r="H44" s="39" t="s">
        <v>68</v>
      </c>
      <c r="I44" s="264">
        <v>5</v>
      </c>
      <c r="J44" s="265">
        <f>'qualif &amp; non conc'!B47</f>
        <v>95</v>
      </c>
      <c r="K44" s="265">
        <v>29</v>
      </c>
      <c r="L44" s="933">
        <f t="shared" si="7"/>
        <v>5.8</v>
      </c>
      <c r="M44" s="264">
        <v>2</v>
      </c>
      <c r="N44" s="265">
        <f>'qualif &amp; non conc'!F47</f>
        <v>39</v>
      </c>
      <c r="O44" s="265">
        <v>19</v>
      </c>
      <c r="P44" s="933">
        <f t="shared" si="8"/>
        <v>9.5</v>
      </c>
    </row>
    <row r="45" spans="1:16" ht="12" customHeight="1" x14ac:dyDescent="0.2">
      <c r="A45" s="39" t="s">
        <v>69</v>
      </c>
      <c r="B45" s="60">
        <v>57</v>
      </c>
      <c r="C45" s="60">
        <v>26</v>
      </c>
      <c r="D45" s="232">
        <f t="shared" si="5"/>
        <v>0.54385964912280704</v>
      </c>
      <c r="E45" s="60">
        <v>213</v>
      </c>
      <c r="F45" s="60">
        <v>65</v>
      </c>
      <c r="G45" s="232">
        <f t="shared" si="6"/>
        <v>0.69483568075117375</v>
      </c>
      <c r="H45" s="39" t="s">
        <v>69</v>
      </c>
      <c r="I45" s="264">
        <v>9</v>
      </c>
      <c r="J45" s="265">
        <f>'qualif &amp; non conc'!B48</f>
        <v>157</v>
      </c>
      <c r="K45" s="265">
        <v>53</v>
      </c>
      <c r="L45" s="933">
        <f t="shared" si="7"/>
        <v>5.8888888888888893</v>
      </c>
      <c r="M45" s="264">
        <v>4</v>
      </c>
      <c r="N45" s="265">
        <f>'qualif &amp; non conc'!F48</f>
        <v>42</v>
      </c>
      <c r="O45" s="265">
        <v>15</v>
      </c>
      <c r="P45" s="933">
        <f t="shared" si="8"/>
        <v>3.75</v>
      </c>
    </row>
    <row r="46" spans="1:16" ht="12" customHeight="1" x14ac:dyDescent="0.2">
      <c r="A46" s="39" t="s">
        <v>70</v>
      </c>
      <c r="B46" s="60">
        <v>97</v>
      </c>
      <c r="C46" s="60">
        <v>57</v>
      </c>
      <c r="D46" s="232">
        <f t="shared" si="5"/>
        <v>0.41237113402061853</v>
      </c>
      <c r="E46" s="60">
        <v>370</v>
      </c>
      <c r="F46" s="60">
        <v>116</v>
      </c>
      <c r="G46" s="232">
        <f t="shared" si="6"/>
        <v>0.68648648648648647</v>
      </c>
      <c r="H46" s="39" t="s">
        <v>70</v>
      </c>
      <c r="I46" s="264">
        <v>13</v>
      </c>
      <c r="J46" s="265">
        <f>'qualif &amp; non conc'!B49</f>
        <v>247</v>
      </c>
      <c r="K46" s="265">
        <v>102</v>
      </c>
      <c r="L46" s="933">
        <f t="shared" si="7"/>
        <v>7.8461538461538458</v>
      </c>
      <c r="M46" s="264">
        <v>9</v>
      </c>
      <c r="N46" s="265">
        <f>'qualif &amp; non conc'!F49</f>
        <v>62</v>
      </c>
      <c r="O46" s="265">
        <v>13</v>
      </c>
      <c r="P46" s="933">
        <f t="shared" si="8"/>
        <v>1.4444444444444444</v>
      </c>
    </row>
    <row r="47" spans="1:16" ht="12" customHeight="1" x14ac:dyDescent="0.2">
      <c r="A47" s="39" t="s">
        <v>71</v>
      </c>
      <c r="B47" s="60">
        <v>77</v>
      </c>
      <c r="C47" s="60">
        <v>44</v>
      </c>
      <c r="D47" s="232">
        <f t="shared" si="5"/>
        <v>0.4285714285714286</v>
      </c>
      <c r="E47" s="60">
        <v>295</v>
      </c>
      <c r="F47" s="60">
        <v>94</v>
      </c>
      <c r="G47" s="232">
        <f t="shared" si="6"/>
        <v>0.68135593220338986</v>
      </c>
      <c r="H47" s="39" t="s">
        <v>71</v>
      </c>
      <c r="I47" s="264">
        <v>16</v>
      </c>
      <c r="J47" s="265">
        <f>'qualif &amp; non conc'!B50</f>
        <v>185</v>
      </c>
      <c r="K47" s="265">
        <v>78</v>
      </c>
      <c r="L47" s="933">
        <f t="shared" si="7"/>
        <v>4.875</v>
      </c>
      <c r="M47" s="264">
        <v>10</v>
      </c>
      <c r="N47" s="265">
        <f>'qualif &amp; non conc'!F50</f>
        <v>46</v>
      </c>
      <c r="O47" s="265">
        <v>10</v>
      </c>
      <c r="P47" s="933">
        <f t="shared" si="8"/>
        <v>1</v>
      </c>
    </row>
    <row r="48" spans="1:16" ht="12" customHeight="1" x14ac:dyDescent="0.2">
      <c r="A48" s="39" t="s">
        <v>72</v>
      </c>
      <c r="B48" s="60">
        <v>71</v>
      </c>
      <c r="C48" s="60">
        <v>45</v>
      </c>
      <c r="D48" s="232">
        <f t="shared" si="5"/>
        <v>0.36619718309859151</v>
      </c>
      <c r="E48" s="60">
        <v>323</v>
      </c>
      <c r="F48" s="60">
        <v>84</v>
      </c>
      <c r="G48" s="232">
        <f t="shared" si="6"/>
        <v>0.73993808049535603</v>
      </c>
      <c r="H48" s="39" t="s">
        <v>72</v>
      </c>
      <c r="I48" s="264">
        <v>14</v>
      </c>
      <c r="J48" s="265">
        <f>'qualif &amp; non conc'!B51</f>
        <v>195</v>
      </c>
      <c r="K48" s="265">
        <v>90</v>
      </c>
      <c r="L48" s="933">
        <f t="shared" si="7"/>
        <v>6.4285714285714288</v>
      </c>
      <c r="M48" s="264">
        <v>4</v>
      </c>
      <c r="N48" s="265">
        <f>'qualif &amp; non conc'!F51</f>
        <v>57</v>
      </c>
      <c r="O48" s="265">
        <v>10</v>
      </c>
      <c r="P48" s="933">
        <f t="shared" si="8"/>
        <v>2.5</v>
      </c>
    </row>
    <row r="49" spans="1:16" ht="12" customHeight="1" x14ac:dyDescent="0.2">
      <c r="A49" s="39" t="s">
        <v>73</v>
      </c>
      <c r="B49" s="60">
        <v>15</v>
      </c>
      <c r="C49" s="60">
        <v>10</v>
      </c>
      <c r="D49" s="232">
        <f t="shared" si="5"/>
        <v>0.33333333333333337</v>
      </c>
      <c r="E49" s="60">
        <v>74</v>
      </c>
      <c r="F49" s="60">
        <v>34</v>
      </c>
      <c r="G49" s="232">
        <f t="shared" si="6"/>
        <v>0.54054054054054057</v>
      </c>
      <c r="H49" s="39" t="s">
        <v>73</v>
      </c>
      <c r="I49" s="264">
        <v>1</v>
      </c>
      <c r="J49" s="265">
        <f>'qualif &amp; non conc'!B52</f>
        <v>67</v>
      </c>
      <c r="K49" s="265">
        <v>13</v>
      </c>
      <c r="L49" s="933">
        <f t="shared" si="7"/>
        <v>13</v>
      </c>
      <c r="M49" s="264">
        <v>5</v>
      </c>
      <c r="N49" s="265">
        <f>'qualif &amp; non conc'!F52</f>
        <v>16</v>
      </c>
      <c r="O49" s="265">
        <v>5</v>
      </c>
      <c r="P49" s="933">
        <f t="shared" si="8"/>
        <v>1</v>
      </c>
    </row>
    <row r="50" spans="1:16" ht="12" customHeight="1" x14ac:dyDescent="0.2">
      <c r="A50" s="39" t="s">
        <v>74</v>
      </c>
      <c r="B50" s="60">
        <v>36</v>
      </c>
      <c r="C50" s="60">
        <v>19</v>
      </c>
      <c r="D50" s="232">
        <f t="shared" si="5"/>
        <v>0.47222222222222221</v>
      </c>
      <c r="E50" s="60">
        <v>124</v>
      </c>
      <c r="F50" s="60">
        <v>48</v>
      </c>
      <c r="G50" s="232">
        <f t="shared" si="6"/>
        <v>0.61290322580645162</v>
      </c>
      <c r="H50" s="39" t="s">
        <v>74</v>
      </c>
      <c r="I50" s="264">
        <v>12</v>
      </c>
      <c r="J50" s="265">
        <f>'qualif &amp; non conc'!B53</f>
        <v>130</v>
      </c>
      <c r="K50" s="265">
        <v>42</v>
      </c>
      <c r="L50" s="933">
        <f t="shared" si="7"/>
        <v>3.5</v>
      </c>
      <c r="M50" s="264">
        <v>11</v>
      </c>
      <c r="N50" s="265">
        <f>'qualif &amp; non conc'!F53</f>
        <v>51</v>
      </c>
      <c r="O50" s="265">
        <v>14</v>
      </c>
      <c r="P50" s="933">
        <f t="shared" ref="P50:P68" si="9">O50/M50</f>
        <v>1.2727272727272727</v>
      </c>
    </row>
    <row r="51" spans="1:16" ht="12" customHeight="1" x14ac:dyDescent="0.2">
      <c r="A51" s="39" t="s">
        <v>75</v>
      </c>
      <c r="B51" s="60">
        <v>27</v>
      </c>
      <c r="C51" s="60">
        <v>17</v>
      </c>
      <c r="D51" s="232">
        <f t="shared" si="5"/>
        <v>0.37037037037037035</v>
      </c>
      <c r="E51" s="60">
        <v>121</v>
      </c>
      <c r="F51" s="60">
        <v>40</v>
      </c>
      <c r="G51" s="232">
        <f t="shared" si="6"/>
        <v>0.66942148760330578</v>
      </c>
      <c r="H51" s="39" t="s">
        <v>75</v>
      </c>
      <c r="I51" s="264">
        <v>5</v>
      </c>
      <c r="J51" s="265">
        <f>'qualif &amp; non conc'!B54</f>
        <v>149</v>
      </c>
      <c r="K51" s="265">
        <v>56</v>
      </c>
      <c r="L51" s="933">
        <f t="shared" si="7"/>
        <v>11.2</v>
      </c>
      <c r="M51" s="264">
        <v>3</v>
      </c>
      <c r="N51" s="265">
        <f>'qualif &amp; non conc'!F54</f>
        <v>40</v>
      </c>
      <c r="O51" s="265">
        <v>13</v>
      </c>
      <c r="P51" s="933">
        <f t="shared" si="9"/>
        <v>4.333333333333333</v>
      </c>
    </row>
    <row r="52" spans="1:16" ht="12" customHeight="1" x14ac:dyDescent="0.2">
      <c r="A52" s="39" t="s">
        <v>76</v>
      </c>
      <c r="B52" s="60">
        <v>13</v>
      </c>
      <c r="C52" s="60">
        <v>9</v>
      </c>
      <c r="D52" s="232">
        <f t="shared" si="5"/>
        <v>0.30769230769230771</v>
      </c>
      <c r="E52" s="60">
        <v>87</v>
      </c>
      <c r="F52" s="60">
        <v>38</v>
      </c>
      <c r="G52" s="232">
        <f t="shared" si="6"/>
        <v>0.56321839080459768</v>
      </c>
      <c r="H52" s="39" t="s">
        <v>76</v>
      </c>
      <c r="I52" s="264">
        <v>3</v>
      </c>
      <c r="J52" s="265">
        <f>'qualif &amp; non conc'!B55</f>
        <v>71</v>
      </c>
      <c r="K52" s="265">
        <v>17</v>
      </c>
      <c r="L52" s="933">
        <f t="shared" si="7"/>
        <v>5.666666666666667</v>
      </c>
      <c r="M52" s="264">
        <v>2</v>
      </c>
      <c r="N52" s="265">
        <f>'qualif &amp; non conc'!F55</f>
        <v>14</v>
      </c>
      <c r="O52" s="265">
        <v>6</v>
      </c>
      <c r="P52" s="933">
        <f t="shared" si="9"/>
        <v>3</v>
      </c>
    </row>
    <row r="53" spans="1:16" ht="12" customHeight="1" x14ac:dyDescent="0.2">
      <c r="A53" s="39" t="s">
        <v>77</v>
      </c>
      <c r="B53" s="60">
        <v>89</v>
      </c>
      <c r="C53" s="60">
        <v>44</v>
      </c>
      <c r="D53" s="232">
        <f t="shared" si="5"/>
        <v>0.5056179775280899</v>
      </c>
      <c r="E53" s="60">
        <v>342</v>
      </c>
      <c r="F53" s="60">
        <v>88</v>
      </c>
      <c r="G53" s="232">
        <f t="shared" si="6"/>
        <v>0.74269005847953218</v>
      </c>
      <c r="H53" s="39" t="s">
        <v>77</v>
      </c>
      <c r="I53" s="264">
        <v>54</v>
      </c>
      <c r="J53" s="265">
        <f>'qualif &amp; non conc'!B56</f>
        <v>315</v>
      </c>
      <c r="K53" s="265">
        <v>182</v>
      </c>
      <c r="L53" s="933">
        <f t="shared" si="7"/>
        <v>3.3703703703703702</v>
      </c>
      <c r="M53" s="264">
        <v>29</v>
      </c>
      <c r="N53" s="265">
        <f>'qualif &amp; non conc'!F56</f>
        <v>115</v>
      </c>
      <c r="O53" s="265">
        <v>42</v>
      </c>
      <c r="P53" s="933">
        <f t="shared" si="9"/>
        <v>1.4482758620689655</v>
      </c>
    </row>
    <row r="54" spans="1:16" ht="12" customHeight="1" x14ac:dyDescent="0.2">
      <c r="A54" s="39" t="s">
        <v>78</v>
      </c>
      <c r="B54" s="60">
        <v>76</v>
      </c>
      <c r="C54" s="60">
        <v>34</v>
      </c>
      <c r="D54" s="232">
        <f t="shared" si="5"/>
        <v>0.55263157894736836</v>
      </c>
      <c r="E54" s="60">
        <v>262</v>
      </c>
      <c r="F54" s="60">
        <v>55</v>
      </c>
      <c r="G54" s="232">
        <f t="shared" si="6"/>
        <v>0.79007633587786263</v>
      </c>
      <c r="H54" s="39" t="s">
        <v>78</v>
      </c>
      <c r="I54" s="264">
        <v>28</v>
      </c>
      <c r="J54" s="265">
        <f>'qualif &amp; non conc'!B57</f>
        <v>182</v>
      </c>
      <c r="K54" s="265">
        <v>95</v>
      </c>
      <c r="L54" s="933">
        <f t="shared" si="7"/>
        <v>3.3928571428571428</v>
      </c>
      <c r="M54" s="264">
        <v>14</v>
      </c>
      <c r="N54" s="265">
        <f>'qualif &amp; non conc'!F57</f>
        <v>70</v>
      </c>
      <c r="O54" s="265">
        <v>24</v>
      </c>
      <c r="P54" s="933">
        <f t="shared" si="9"/>
        <v>1.7142857142857142</v>
      </c>
    </row>
    <row r="55" spans="1:16" ht="12" customHeight="1" x14ac:dyDescent="0.2">
      <c r="A55" s="39" t="s">
        <v>79</v>
      </c>
      <c r="B55" s="60">
        <v>73</v>
      </c>
      <c r="C55" s="60">
        <v>40</v>
      </c>
      <c r="D55" s="232">
        <f t="shared" si="5"/>
        <v>0.45205479452054798</v>
      </c>
      <c r="E55" s="60">
        <v>213</v>
      </c>
      <c r="F55" s="60">
        <v>54</v>
      </c>
      <c r="G55" s="232">
        <f t="shared" si="6"/>
        <v>0.74647887323943662</v>
      </c>
      <c r="H55" s="39" t="s">
        <v>79</v>
      </c>
      <c r="I55" s="264">
        <v>27</v>
      </c>
      <c r="J55" s="265">
        <f>'qualif &amp; non conc'!B58</f>
        <v>153</v>
      </c>
      <c r="K55" s="265">
        <v>91</v>
      </c>
      <c r="L55" s="933">
        <f t="shared" si="7"/>
        <v>3.3703703703703702</v>
      </c>
      <c r="M55" s="264">
        <v>7</v>
      </c>
      <c r="N55" s="265">
        <f>'qualif &amp; non conc'!F58</f>
        <v>48</v>
      </c>
      <c r="O55" s="265">
        <v>9</v>
      </c>
      <c r="P55" s="933">
        <f t="shared" si="9"/>
        <v>1.2857142857142858</v>
      </c>
    </row>
    <row r="56" spans="1:16" ht="12" customHeight="1" x14ac:dyDescent="0.2">
      <c r="A56" s="39" t="s">
        <v>80</v>
      </c>
      <c r="B56" s="60">
        <v>52</v>
      </c>
      <c r="C56" s="60">
        <v>18</v>
      </c>
      <c r="D56" s="232">
        <f t="shared" si="5"/>
        <v>0.65384615384615385</v>
      </c>
      <c r="E56" s="60">
        <v>208</v>
      </c>
      <c r="F56" s="60">
        <v>36</v>
      </c>
      <c r="G56" s="232">
        <f t="shared" si="6"/>
        <v>0.82692307692307687</v>
      </c>
      <c r="H56" s="39" t="s">
        <v>80</v>
      </c>
      <c r="I56" s="264">
        <v>23</v>
      </c>
      <c r="J56" s="265">
        <f>'qualif &amp; non conc'!B59</f>
        <v>179</v>
      </c>
      <c r="K56" s="265">
        <v>80</v>
      </c>
      <c r="L56" s="933">
        <f t="shared" si="7"/>
        <v>3.4782608695652173</v>
      </c>
      <c r="M56" s="264">
        <v>16</v>
      </c>
      <c r="N56" s="265">
        <f>'qualif &amp; non conc'!F59</f>
        <v>65</v>
      </c>
      <c r="O56" s="265">
        <v>16</v>
      </c>
      <c r="P56" s="933">
        <f t="shared" si="9"/>
        <v>1</v>
      </c>
    </row>
    <row r="57" spans="1:16" ht="12" customHeight="1" x14ac:dyDescent="0.2">
      <c r="A57" s="39" t="s">
        <v>81</v>
      </c>
      <c r="B57" s="60">
        <v>60</v>
      </c>
      <c r="C57" s="60">
        <v>39</v>
      </c>
      <c r="D57" s="232">
        <f t="shared" si="5"/>
        <v>0.35</v>
      </c>
      <c r="E57" s="60">
        <v>413</v>
      </c>
      <c r="F57" s="60">
        <v>210</v>
      </c>
      <c r="G57" s="232">
        <f t="shared" si="6"/>
        <v>0.49152542372881358</v>
      </c>
      <c r="H57" s="39" t="s">
        <v>81</v>
      </c>
      <c r="I57" s="264">
        <v>27</v>
      </c>
      <c r="J57" s="265">
        <f>'qualif &amp; non conc'!B60</f>
        <v>355</v>
      </c>
      <c r="K57" s="265">
        <v>146</v>
      </c>
      <c r="L57" s="933">
        <f t="shared" si="7"/>
        <v>5.4074074074074074</v>
      </c>
      <c r="M57" s="264">
        <v>13</v>
      </c>
      <c r="N57" s="265">
        <f>'qualif &amp; non conc'!F60</f>
        <v>55</v>
      </c>
      <c r="O57" s="265">
        <v>15</v>
      </c>
      <c r="P57" s="933">
        <f t="shared" si="9"/>
        <v>1.1538461538461537</v>
      </c>
    </row>
    <row r="58" spans="1:16" ht="12" customHeight="1" x14ac:dyDescent="0.2">
      <c r="A58" s="39" t="s">
        <v>82</v>
      </c>
      <c r="B58" s="60">
        <v>86</v>
      </c>
      <c r="C58" s="60">
        <v>44</v>
      </c>
      <c r="D58" s="232">
        <f t="shared" si="5"/>
        <v>0.48837209302325579</v>
      </c>
      <c r="E58" s="60">
        <v>522</v>
      </c>
      <c r="F58" s="60">
        <v>247</v>
      </c>
      <c r="G58" s="232">
        <f t="shared" si="6"/>
        <v>0.52681992337164751</v>
      </c>
      <c r="H58" s="39" t="s">
        <v>82</v>
      </c>
      <c r="I58" s="264">
        <v>19</v>
      </c>
      <c r="J58" s="265">
        <f>'qualif &amp; non conc'!B61</f>
        <v>443</v>
      </c>
      <c r="K58" s="265">
        <v>182</v>
      </c>
      <c r="L58" s="933">
        <f t="shared" si="7"/>
        <v>9.5789473684210531</v>
      </c>
      <c r="M58" s="264">
        <v>14</v>
      </c>
      <c r="N58" s="265">
        <f>'qualif &amp; non conc'!F61</f>
        <v>101</v>
      </c>
      <c r="O58" s="265">
        <v>23</v>
      </c>
      <c r="P58" s="933">
        <f t="shared" si="9"/>
        <v>1.6428571428571428</v>
      </c>
    </row>
    <row r="59" spans="1:16" ht="12" customHeight="1" x14ac:dyDescent="0.2">
      <c r="A59" s="39" t="s">
        <v>83</v>
      </c>
      <c r="B59" s="60">
        <v>37</v>
      </c>
      <c r="C59" s="60">
        <v>27</v>
      </c>
      <c r="D59" s="232">
        <f t="shared" si="5"/>
        <v>0.27027027027027029</v>
      </c>
      <c r="E59" s="60">
        <v>223</v>
      </c>
      <c r="F59" s="60">
        <v>110</v>
      </c>
      <c r="G59" s="232">
        <f t="shared" si="6"/>
        <v>0.50672645739910316</v>
      </c>
      <c r="H59" s="39" t="s">
        <v>83</v>
      </c>
      <c r="I59" s="264">
        <v>14</v>
      </c>
      <c r="J59" s="265">
        <f>'qualif &amp; non conc'!B62</f>
        <v>208</v>
      </c>
      <c r="K59" s="265">
        <v>77</v>
      </c>
      <c r="L59" s="933">
        <f t="shared" si="7"/>
        <v>5.5</v>
      </c>
      <c r="M59" s="264">
        <v>4</v>
      </c>
      <c r="N59" s="265">
        <f>'qualif &amp; non conc'!F62</f>
        <v>52</v>
      </c>
      <c r="O59" s="265">
        <v>11</v>
      </c>
      <c r="P59" s="933">
        <f t="shared" si="9"/>
        <v>2.75</v>
      </c>
    </row>
    <row r="60" spans="1:16" ht="12" customHeight="1" x14ac:dyDescent="0.2">
      <c r="A60" s="39" t="s">
        <v>84</v>
      </c>
      <c r="B60" s="60">
        <v>40</v>
      </c>
      <c r="C60" s="60">
        <v>24</v>
      </c>
      <c r="D60" s="232">
        <f t="shared" si="5"/>
        <v>0.4</v>
      </c>
      <c r="E60" s="60">
        <v>206</v>
      </c>
      <c r="F60" s="60">
        <v>107</v>
      </c>
      <c r="G60" s="232">
        <f t="shared" si="6"/>
        <v>0.48058252427184467</v>
      </c>
      <c r="H60" s="39" t="s">
        <v>84</v>
      </c>
      <c r="I60" s="264">
        <v>14</v>
      </c>
      <c r="J60" s="265">
        <f>'qualif &amp; non conc'!B63</f>
        <v>219</v>
      </c>
      <c r="K60" s="265">
        <v>76</v>
      </c>
      <c r="L60" s="933">
        <f t="shared" si="7"/>
        <v>5.4285714285714288</v>
      </c>
      <c r="M60" s="264">
        <v>9</v>
      </c>
      <c r="N60" s="265">
        <f>'qualif &amp; non conc'!F63</f>
        <v>37</v>
      </c>
      <c r="O60" s="265">
        <v>9</v>
      </c>
      <c r="P60" s="933">
        <f t="shared" si="9"/>
        <v>1</v>
      </c>
    </row>
    <row r="61" spans="1:16" ht="12" customHeight="1" x14ac:dyDescent="0.2">
      <c r="A61" s="39" t="s">
        <v>85</v>
      </c>
      <c r="B61" s="60">
        <v>50</v>
      </c>
      <c r="C61" s="60">
        <v>28</v>
      </c>
      <c r="D61" s="232">
        <f t="shared" si="5"/>
        <v>0.43999999999999995</v>
      </c>
      <c r="E61" s="60">
        <v>256</v>
      </c>
      <c r="F61" s="60">
        <v>132</v>
      </c>
      <c r="G61" s="232">
        <f t="shared" si="6"/>
        <v>0.484375</v>
      </c>
      <c r="H61" s="39" t="s">
        <v>85</v>
      </c>
      <c r="I61" s="264">
        <v>5</v>
      </c>
      <c r="J61" s="265">
        <f>'qualif &amp; non conc'!B64</f>
        <v>258</v>
      </c>
      <c r="K61" s="265">
        <v>94</v>
      </c>
      <c r="L61" s="933">
        <f t="shared" si="7"/>
        <v>18.8</v>
      </c>
      <c r="M61" s="264">
        <v>5</v>
      </c>
      <c r="N61" s="265">
        <f>'qualif &amp; non conc'!F64</f>
        <v>32</v>
      </c>
      <c r="O61" s="265">
        <v>6</v>
      </c>
      <c r="P61" s="933">
        <f t="shared" si="9"/>
        <v>1.2</v>
      </c>
    </row>
    <row r="62" spans="1:16" ht="12" customHeight="1" x14ac:dyDescent="0.2">
      <c r="A62" s="43" t="s">
        <v>86</v>
      </c>
      <c r="B62" s="63">
        <v>30</v>
      </c>
      <c r="C62" s="63">
        <v>21</v>
      </c>
      <c r="D62" s="232">
        <f t="shared" si="5"/>
        <v>0.30000000000000004</v>
      </c>
      <c r="E62" s="63">
        <v>152</v>
      </c>
      <c r="F62" s="63">
        <v>74</v>
      </c>
      <c r="G62" s="232">
        <f t="shared" si="6"/>
        <v>0.51315789473684204</v>
      </c>
      <c r="H62" s="39" t="s">
        <v>86</v>
      </c>
      <c r="I62" s="264">
        <v>9</v>
      </c>
      <c r="J62" s="265">
        <f>'qualif &amp; non conc'!B65</f>
        <v>182</v>
      </c>
      <c r="K62" s="265">
        <v>77</v>
      </c>
      <c r="L62" s="933">
        <f t="shared" si="7"/>
        <v>8.5555555555555554</v>
      </c>
      <c r="M62" s="264">
        <v>4</v>
      </c>
      <c r="N62" s="265">
        <f>'qualif &amp; non conc'!F65</f>
        <v>34</v>
      </c>
      <c r="O62" s="265">
        <v>9</v>
      </c>
      <c r="P62" s="933">
        <f t="shared" si="9"/>
        <v>2.25</v>
      </c>
    </row>
    <row r="63" spans="1:16" ht="12" customHeight="1" x14ac:dyDescent="0.2">
      <c r="A63" s="266" t="s">
        <v>87</v>
      </c>
      <c r="B63" s="267">
        <v>1426</v>
      </c>
      <c r="C63" s="267">
        <f>SUM(C40:C62)</f>
        <v>685</v>
      </c>
      <c r="D63" s="268">
        <f t="shared" si="5"/>
        <v>0.51963534361851327</v>
      </c>
      <c r="E63" s="267">
        <v>5803</v>
      </c>
      <c r="F63" s="267">
        <f>SUM(F40:F62)</f>
        <v>2012</v>
      </c>
      <c r="G63" s="268">
        <f t="shared" si="6"/>
        <v>0.65328278476650015</v>
      </c>
      <c r="H63" s="46" t="s">
        <v>87</v>
      </c>
      <c r="I63" s="269">
        <f>SUM(I40:I62)</f>
        <v>437</v>
      </c>
      <c r="J63" s="269">
        <f>SUM(J40:J62)</f>
        <v>5065</v>
      </c>
      <c r="K63" s="269">
        <f>SUM(K40:K62)</f>
        <v>2224</v>
      </c>
      <c r="L63" s="934">
        <f t="shared" si="7"/>
        <v>5.0892448512585808</v>
      </c>
      <c r="M63" s="269">
        <f>SUM(M40:M62)</f>
        <v>256</v>
      </c>
      <c r="N63" s="269">
        <f>SUM(N40:N62)</f>
        <v>1377</v>
      </c>
      <c r="O63" s="269">
        <f>SUM(O40:O62)</f>
        <v>460</v>
      </c>
      <c r="P63" s="934">
        <f t="shared" si="9"/>
        <v>1.796875</v>
      </c>
    </row>
    <row r="64" spans="1:16" ht="12" customHeight="1" x14ac:dyDescent="0.2">
      <c r="A64" s="35" t="s">
        <v>123</v>
      </c>
      <c r="B64" s="57">
        <v>7</v>
      </c>
      <c r="C64" s="57">
        <v>4</v>
      </c>
      <c r="D64" s="232">
        <f t="shared" si="5"/>
        <v>0.4285714285714286</v>
      </c>
      <c r="E64" s="57">
        <v>108</v>
      </c>
      <c r="F64" s="57">
        <v>35</v>
      </c>
      <c r="G64" s="232">
        <f t="shared" si="6"/>
        <v>0.67592592592592593</v>
      </c>
      <c r="H64" s="260">
        <v>85</v>
      </c>
      <c r="I64" s="261">
        <v>18</v>
      </c>
      <c r="J64" s="262">
        <f>'qualif &amp; non conc'!B67</f>
        <v>65</v>
      </c>
      <c r="K64" s="262">
        <v>32</v>
      </c>
      <c r="L64" s="935">
        <f>K64/I64</f>
        <v>1.7777777777777777</v>
      </c>
      <c r="M64" s="261">
        <v>6</v>
      </c>
      <c r="N64" s="262">
        <f>'qualif &amp; non conc'!F67</f>
        <v>11</v>
      </c>
      <c r="O64" s="262">
        <v>2</v>
      </c>
      <c r="P64" s="935">
        <f t="shared" si="9"/>
        <v>0.33333333333333331</v>
      </c>
    </row>
    <row r="65" spans="1:18" ht="12" customHeight="1" x14ac:dyDescent="0.2">
      <c r="A65" s="39" t="s">
        <v>124</v>
      </c>
      <c r="B65" s="60">
        <v>7</v>
      </c>
      <c r="C65" s="60">
        <v>5</v>
      </c>
      <c r="D65" s="232">
        <f t="shared" si="5"/>
        <v>0.2857142857142857</v>
      </c>
      <c r="E65" s="60">
        <v>105</v>
      </c>
      <c r="F65" s="60">
        <v>36</v>
      </c>
      <c r="G65" s="232">
        <f t="shared" si="6"/>
        <v>0.65714285714285714</v>
      </c>
      <c r="H65" s="39">
        <v>86</v>
      </c>
      <c r="I65" s="264">
        <v>11</v>
      </c>
      <c r="J65" s="265">
        <f>'qualif &amp; non conc'!B68</f>
        <v>89</v>
      </c>
      <c r="K65" s="265">
        <v>35</v>
      </c>
      <c r="L65" s="933">
        <f t="shared" si="7"/>
        <v>3.1818181818181817</v>
      </c>
      <c r="M65" s="264">
        <v>5</v>
      </c>
      <c r="N65" s="265">
        <f>'qualif &amp; non conc'!F68</f>
        <v>9</v>
      </c>
      <c r="O65" s="265">
        <v>3</v>
      </c>
      <c r="P65" s="933">
        <f t="shared" si="9"/>
        <v>0.6</v>
      </c>
    </row>
    <row r="66" spans="1:18" ht="12" customHeight="1" x14ac:dyDescent="0.2">
      <c r="A66" s="43" t="s">
        <v>125</v>
      </c>
      <c r="B66" s="63">
        <v>15</v>
      </c>
      <c r="C66" s="63">
        <v>10</v>
      </c>
      <c r="D66" s="232">
        <f t="shared" si="5"/>
        <v>0.33333333333333337</v>
      </c>
      <c r="E66" s="63">
        <v>179</v>
      </c>
      <c r="F66" s="63">
        <v>66</v>
      </c>
      <c r="G66" s="232">
        <f t="shared" si="6"/>
        <v>0.63128491620111737</v>
      </c>
      <c r="H66" s="39">
        <v>87</v>
      </c>
      <c r="I66" s="264">
        <v>9</v>
      </c>
      <c r="J66" s="265">
        <f>'qualif &amp; non conc'!B69</f>
        <v>151</v>
      </c>
      <c r="K66" s="265">
        <v>73</v>
      </c>
      <c r="L66" s="933">
        <f t="shared" si="7"/>
        <v>8.1111111111111107</v>
      </c>
      <c r="M66" s="264">
        <v>4</v>
      </c>
      <c r="N66" s="265">
        <f>'qualif &amp; non conc'!F69</f>
        <v>6</v>
      </c>
      <c r="O66" s="265">
        <v>3</v>
      </c>
      <c r="P66" s="933">
        <f t="shared" si="9"/>
        <v>0.75</v>
      </c>
    </row>
    <row r="67" spans="1:18" ht="12" customHeight="1" x14ac:dyDescent="0.2">
      <c r="A67" s="266" t="s">
        <v>88</v>
      </c>
      <c r="B67" s="267">
        <v>29</v>
      </c>
      <c r="C67" s="267">
        <f>SUM(C64:C66)</f>
        <v>19</v>
      </c>
      <c r="D67" s="268">
        <f t="shared" si="5"/>
        <v>0.34482758620689657</v>
      </c>
      <c r="E67" s="267">
        <v>392</v>
      </c>
      <c r="F67" s="267">
        <f>SUM(F64:F66)</f>
        <v>137</v>
      </c>
      <c r="G67" s="268">
        <f t="shared" si="6"/>
        <v>0.65051020408163263</v>
      </c>
      <c r="H67" s="46" t="s">
        <v>88</v>
      </c>
      <c r="I67" s="269">
        <f>SUM(I64:I66)</f>
        <v>38</v>
      </c>
      <c r="J67" s="269">
        <f>SUM(J64:J66)</f>
        <v>305</v>
      </c>
      <c r="K67" s="269">
        <f>SUM(K64:K66)</f>
        <v>140</v>
      </c>
      <c r="L67" s="934">
        <f t="shared" si="7"/>
        <v>3.6842105263157894</v>
      </c>
      <c r="M67" s="269">
        <f>SUM(M64:M66)</f>
        <v>15</v>
      </c>
      <c r="N67" s="269">
        <f>SUM(N64:N66)</f>
        <v>26</v>
      </c>
      <c r="O67" s="269">
        <f>SUM(O64:O66)</f>
        <v>8</v>
      </c>
      <c r="P67" s="934">
        <f t="shared" si="9"/>
        <v>0.53333333333333333</v>
      </c>
    </row>
    <row r="68" spans="1:18" ht="12" customHeight="1" x14ac:dyDescent="0.2">
      <c r="A68" s="49" t="s">
        <v>8</v>
      </c>
      <c r="B68" s="270">
        <v>1920</v>
      </c>
      <c r="C68" s="270">
        <f>C13+C39+C63+C67</f>
        <v>866</v>
      </c>
      <c r="D68" s="271">
        <f t="shared" si="5"/>
        <v>0.54895833333333333</v>
      </c>
      <c r="E68" s="270">
        <v>8937</v>
      </c>
      <c r="F68" s="270">
        <f>F13+F39+F63+F67</f>
        <v>2600</v>
      </c>
      <c r="G68" s="271">
        <f t="shared" si="6"/>
        <v>0.70907463354593259</v>
      </c>
      <c r="H68" s="49" t="s">
        <v>8</v>
      </c>
      <c r="I68" s="272">
        <f>I13+I39+I63+I67</f>
        <v>1299</v>
      </c>
      <c r="J68" s="272">
        <f>J13+J39+J63+J67</f>
        <v>8796</v>
      </c>
      <c r="K68" s="272">
        <f>K13+K39+K63+K67</f>
        <v>4635</v>
      </c>
      <c r="L68" s="936">
        <f t="shared" si="7"/>
        <v>3.5681293302540418</v>
      </c>
      <c r="M68" s="272">
        <f>M13+M39+M63+M67</f>
        <v>685</v>
      </c>
      <c r="N68" s="272">
        <f>N13+N39+N63+N67</f>
        <v>2160</v>
      </c>
      <c r="O68" s="272">
        <f>O13+O39+O63+O67</f>
        <v>904</v>
      </c>
      <c r="P68" s="936">
        <f t="shared" si="9"/>
        <v>1.3197080291970802</v>
      </c>
    </row>
    <row r="69" spans="1:18" ht="12" customHeight="1" x14ac:dyDescent="0.2">
      <c r="A69" s="492"/>
      <c r="B69" s="493"/>
      <c r="C69" s="493"/>
      <c r="D69" s="494"/>
      <c r="E69" s="493"/>
      <c r="F69" s="493"/>
      <c r="G69" s="494"/>
      <c r="H69" s="497" t="s">
        <v>476</v>
      </c>
      <c r="I69" s="495"/>
      <c r="J69" s="495"/>
      <c r="K69" s="495"/>
      <c r="L69" s="496"/>
      <c r="M69" s="495"/>
      <c r="N69" s="495"/>
      <c r="O69" s="495"/>
      <c r="P69" s="496"/>
    </row>
    <row r="70" spans="1:18" x14ac:dyDescent="0.2">
      <c r="A70" s="255" t="s">
        <v>157</v>
      </c>
      <c r="H70" s="255" t="s">
        <v>401</v>
      </c>
    </row>
    <row r="71" spans="1:18" x14ac:dyDescent="0.2">
      <c r="A71" s="255"/>
      <c r="H71" s="148" t="s">
        <v>512</v>
      </c>
      <c r="I71" s="255"/>
    </row>
    <row r="72" spans="1:18" x14ac:dyDescent="0.2">
      <c r="A72" s="148" t="s">
        <v>158</v>
      </c>
      <c r="H72" s="255" t="str">
        <f>'fiche technique'!B4</f>
        <v>Source: MENESR-DGRH A1-1, ANTARES, campagne qualification 2015, données au 20/11/2015          Remarque: La table des sections CNU est en page 30.</v>
      </c>
      <c r="I72" s="148"/>
    </row>
    <row r="73" spans="1:18" x14ac:dyDescent="0.2">
      <c r="A73" s="148"/>
      <c r="H73" s="148"/>
    </row>
    <row r="74" spans="1:18" x14ac:dyDescent="0.2">
      <c r="A74" s="148"/>
      <c r="H74" s="148"/>
    </row>
    <row r="75" spans="1:18" x14ac:dyDescent="0.2">
      <c r="A75" s="148"/>
      <c r="H75" s="148"/>
    </row>
    <row r="76" spans="1:18" x14ac:dyDescent="0.2">
      <c r="A76" s="148" t="s">
        <v>159</v>
      </c>
      <c r="H76" s="148"/>
      <c r="R76" s="274"/>
    </row>
    <row r="77" spans="1:18" ht="15.75" x14ac:dyDescent="0.25">
      <c r="A77" s="1165" t="s">
        <v>160</v>
      </c>
      <c r="B77" s="1165"/>
      <c r="C77" s="1165"/>
      <c r="D77" s="1165"/>
      <c r="E77" s="1165"/>
      <c r="F77" s="1165"/>
      <c r="G77" s="1165"/>
      <c r="H77" s="273"/>
      <c r="I77" s="273"/>
      <c r="N77" s="274"/>
      <c r="O77" s="274"/>
      <c r="R77" s="274"/>
    </row>
    <row r="78" spans="1:18" ht="15.75" x14ac:dyDescent="0.25">
      <c r="A78" s="275" t="s">
        <v>161</v>
      </c>
      <c r="B78" s="275"/>
      <c r="C78" s="275"/>
      <c r="D78" s="275"/>
      <c r="E78" s="275"/>
      <c r="F78" s="273"/>
      <c r="G78" s="273"/>
      <c r="H78" s="275"/>
      <c r="I78" s="273"/>
      <c r="R78" s="274"/>
    </row>
    <row r="80" spans="1:18" x14ac:dyDescent="0.2">
      <c r="B80" s="28" t="s">
        <v>7</v>
      </c>
      <c r="C80" s="28" t="s">
        <v>6</v>
      </c>
    </row>
    <row r="81" spans="1:4" x14ac:dyDescent="0.2">
      <c r="A81" s="28" t="s">
        <v>162</v>
      </c>
      <c r="B81" s="18">
        <v>574</v>
      </c>
      <c r="C81" s="18">
        <v>1234</v>
      </c>
    </row>
    <row r="82" spans="1:4" x14ac:dyDescent="0.2">
      <c r="A82" s="28" t="s">
        <v>163</v>
      </c>
      <c r="B82" s="18">
        <v>120</v>
      </c>
      <c r="C82" s="18">
        <v>464</v>
      </c>
    </row>
    <row r="83" spans="1:4" x14ac:dyDescent="0.2">
      <c r="A83" s="28" t="s">
        <v>164</v>
      </c>
      <c r="B83" s="18">
        <v>13</v>
      </c>
      <c r="C83" s="18">
        <v>115</v>
      </c>
    </row>
    <row r="84" spans="1:4" x14ac:dyDescent="0.2">
      <c r="A84" s="28" t="s">
        <v>165</v>
      </c>
      <c r="B84" s="18">
        <v>1</v>
      </c>
      <c r="C84" s="18">
        <v>15</v>
      </c>
    </row>
    <row r="85" spans="1:4" x14ac:dyDescent="0.2">
      <c r="A85" s="28" t="s">
        <v>166</v>
      </c>
      <c r="C85" s="18">
        <v>5</v>
      </c>
    </row>
    <row r="86" spans="1:4" x14ac:dyDescent="0.2">
      <c r="B86" s="18">
        <f>B81+(B82*2)+(B83*3)+(B84*4)+(B85*5)</f>
        <v>857</v>
      </c>
      <c r="C86" s="18">
        <f>C81+(C82*2)+(C83*3)+(C84*4)+(C85*5)</f>
        <v>2592</v>
      </c>
      <c r="D86" s="18">
        <f>B86+C86</f>
        <v>3449</v>
      </c>
    </row>
    <row r="87" spans="1:4" x14ac:dyDescent="0.2">
      <c r="B87" s="18">
        <f>B81+B82+B83+B84</f>
        <v>708</v>
      </c>
      <c r="C87" s="18">
        <f>C81+C82+C83+C84+C85</f>
        <v>1833</v>
      </c>
    </row>
    <row r="89" spans="1:4" x14ac:dyDescent="0.2">
      <c r="A89" s="28" t="s">
        <v>167</v>
      </c>
      <c r="B89" s="18">
        <v>1</v>
      </c>
      <c r="C89" s="18">
        <v>1</v>
      </c>
    </row>
    <row r="90" spans="1:4" x14ac:dyDescent="0.2">
      <c r="A90" s="28" t="s">
        <v>168</v>
      </c>
      <c r="B90" s="18">
        <v>1</v>
      </c>
      <c r="C90" s="18">
        <v>1</v>
      </c>
    </row>
    <row r="91" spans="1:4" x14ac:dyDescent="0.2">
      <c r="A91" s="28" t="s">
        <v>169</v>
      </c>
      <c r="B91" s="18">
        <v>3</v>
      </c>
      <c r="C91" s="18">
        <v>3</v>
      </c>
    </row>
    <row r="94" spans="1:4" x14ac:dyDescent="0.2">
      <c r="B94" s="18">
        <f>B86+1+2+6</f>
        <v>866</v>
      </c>
      <c r="C94" s="18">
        <f>C86+8</f>
        <v>2600</v>
      </c>
    </row>
    <row r="95" spans="1:4" x14ac:dyDescent="0.2">
      <c r="B95" s="18">
        <f>B87+B89+B90+B91</f>
        <v>713</v>
      </c>
      <c r="C95" s="18">
        <f>C87+5</f>
        <v>1838</v>
      </c>
      <c r="D95" s="18">
        <f>B87+C87+5</f>
        <v>2546</v>
      </c>
    </row>
    <row r="154" spans="1:1" x14ac:dyDescent="0.2">
      <c r="A154" s="53" t="s">
        <v>19</v>
      </c>
    </row>
    <row r="155" spans="1:1" x14ac:dyDescent="0.2">
      <c r="A155" s="28" t="s">
        <v>20</v>
      </c>
    </row>
  </sheetData>
  <sheetProtection selectLockedCells="1" selectUnlockedCells="1"/>
  <mergeCells count="7">
    <mergeCell ref="A77:G77"/>
    <mergeCell ref="A3:G3"/>
    <mergeCell ref="H3:P3"/>
    <mergeCell ref="A4:G4"/>
    <mergeCell ref="H4:P4"/>
    <mergeCell ref="A5:A6"/>
    <mergeCell ref="B5:D5"/>
  </mergeCells>
  <printOptions horizontalCentered="1"/>
  <pageMargins left="0.39370078740157483" right="0.31496062992125984" top="0.39370078740157483" bottom="0.39370078740157483" header="0.51181102362204722" footer="0.19685039370078741"/>
  <pageSetup paperSize="9" scale="77" firstPageNumber="0" orientation="portrait" r:id="rId1"/>
  <headerFooter alignWithMargins="0">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0"/>
  <sheetViews>
    <sheetView showGridLines="0" zoomScaleNormal="100" workbookViewId="0">
      <selection activeCell="AE8" sqref="AE8"/>
    </sheetView>
  </sheetViews>
  <sheetFormatPr baseColWidth="10" defaultColWidth="12" defaultRowHeight="12.75" x14ac:dyDescent="0.2"/>
  <cols>
    <col min="1" max="1" width="15.1640625" style="499" customWidth="1"/>
    <col min="2" max="5" width="12" style="499"/>
    <col min="6" max="6" width="11.5" style="499" customWidth="1"/>
    <col min="7" max="7" width="8.6640625" style="499" customWidth="1"/>
    <col min="8" max="8" width="9" style="499" customWidth="1"/>
    <col min="9" max="9" width="8.83203125" style="843" customWidth="1"/>
    <col min="10" max="10" width="3.83203125" style="499" customWidth="1"/>
    <col min="11" max="11" width="8.6640625" style="499" customWidth="1"/>
    <col min="12" max="12" width="9" style="499" customWidth="1"/>
    <col min="13" max="13" width="8.83203125" style="843" customWidth="1"/>
    <col min="14" max="14" width="4.6640625" style="499" customWidth="1"/>
    <col min="15" max="16" width="9.5" style="499" customWidth="1"/>
    <col min="17" max="17" width="8.83203125" style="843" customWidth="1"/>
    <col min="18" max="19" width="3.5" style="499" customWidth="1"/>
    <col min="20" max="20" width="8.6640625" style="499" bestFit="1" customWidth="1"/>
    <col min="21" max="21" width="9" style="499" bestFit="1" customWidth="1"/>
    <col min="22" max="22" width="5" style="499" customWidth="1"/>
    <col min="23" max="23" width="8.6640625" style="499" bestFit="1" customWidth="1"/>
    <col min="24" max="24" width="9" style="499" bestFit="1" customWidth="1"/>
    <col min="25" max="25" width="2.83203125" style="499" customWidth="1"/>
    <col min="26" max="26" width="8.6640625" style="499" bestFit="1" customWidth="1"/>
    <col min="27" max="27" width="9" style="499" customWidth="1"/>
    <col min="28" max="28" width="7.6640625" style="499" bestFit="1" customWidth="1"/>
    <col min="29" max="16384" width="12" style="499"/>
  </cols>
  <sheetData>
    <row r="1" spans="1:38" x14ac:dyDescent="0.2">
      <c r="A1" s="498" t="s">
        <v>0</v>
      </c>
      <c r="AB1" s="500"/>
    </row>
    <row r="3" spans="1:38" ht="33.75" customHeight="1" x14ac:dyDescent="0.2">
      <c r="A3" s="1170" t="s">
        <v>418</v>
      </c>
      <c r="B3" s="1170"/>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row>
    <row r="5" spans="1:38" ht="13.5" thickBot="1" x14ac:dyDescent="0.25">
      <c r="AB5" s="293" t="s">
        <v>592</v>
      </c>
    </row>
    <row r="6" spans="1:38" ht="13.5" thickBot="1" x14ac:dyDescent="0.25">
      <c r="G6" s="1171" t="s">
        <v>279</v>
      </c>
      <c r="H6" s="1172"/>
      <c r="I6" s="1172"/>
      <c r="J6" s="1172"/>
      <c r="K6" s="1172"/>
      <c r="L6" s="1172"/>
      <c r="M6" s="1172"/>
      <c r="N6" s="1172"/>
      <c r="O6" s="1172"/>
      <c r="P6" s="1172"/>
      <c r="Q6" s="1173"/>
      <c r="R6" s="501"/>
      <c r="T6" s="1171" t="s">
        <v>441</v>
      </c>
      <c r="U6" s="1172"/>
      <c r="V6" s="1172"/>
      <c r="W6" s="1172"/>
      <c r="X6" s="1172"/>
      <c r="Y6" s="1172"/>
      <c r="Z6" s="1172"/>
      <c r="AA6" s="1172"/>
      <c r="AB6" s="1173"/>
    </row>
    <row r="7" spans="1:38" ht="35.25" customHeight="1" thickBot="1" x14ac:dyDescent="0.25">
      <c r="B7" s="1174" t="s">
        <v>239</v>
      </c>
      <c r="C7" s="1175"/>
      <c r="D7" s="1175"/>
      <c r="E7" s="1175"/>
      <c r="F7" s="1176"/>
      <c r="G7" s="1177" t="s">
        <v>513</v>
      </c>
      <c r="H7" s="1178"/>
      <c r="I7" s="1179"/>
      <c r="K7" s="1177" t="s">
        <v>278</v>
      </c>
      <c r="L7" s="1178"/>
      <c r="M7" s="1179"/>
      <c r="O7" s="1180" t="s">
        <v>9</v>
      </c>
      <c r="P7" s="1181"/>
      <c r="Q7" s="1182"/>
      <c r="R7" s="502"/>
      <c r="T7" s="1183" t="s">
        <v>513</v>
      </c>
      <c r="U7" s="1184"/>
      <c r="V7" s="503"/>
      <c r="W7" s="1183" t="s">
        <v>278</v>
      </c>
      <c r="X7" s="1184"/>
      <c r="Z7" s="1177" t="s">
        <v>9</v>
      </c>
      <c r="AA7" s="1178"/>
      <c r="AB7" s="1179"/>
    </row>
    <row r="8" spans="1:38" ht="51" x14ac:dyDescent="0.2">
      <c r="A8" s="504" t="s">
        <v>280</v>
      </c>
      <c r="B8" s="505" t="s">
        <v>281</v>
      </c>
      <c r="C8" s="506" t="s">
        <v>282</v>
      </c>
      <c r="D8" s="506" t="s">
        <v>283</v>
      </c>
      <c r="E8" s="506" t="s">
        <v>284</v>
      </c>
      <c r="F8" s="507" t="s">
        <v>417</v>
      </c>
      <c r="G8" s="508" t="s">
        <v>30</v>
      </c>
      <c r="H8" s="509" t="s">
        <v>31</v>
      </c>
      <c r="I8" s="855" t="s">
        <v>222</v>
      </c>
      <c r="J8" s="511"/>
      <c r="K8" s="508" t="s">
        <v>30</v>
      </c>
      <c r="L8" s="509" t="s">
        <v>31</v>
      </c>
      <c r="M8" s="855" t="s">
        <v>222</v>
      </c>
      <c r="O8" s="508" t="s">
        <v>30</v>
      </c>
      <c r="P8" s="509" t="s">
        <v>31</v>
      </c>
      <c r="Q8" s="844" t="s">
        <v>222</v>
      </c>
      <c r="R8" s="511"/>
      <c r="T8" s="508" t="s">
        <v>30</v>
      </c>
      <c r="U8" s="510" t="s">
        <v>31</v>
      </c>
      <c r="V8" s="511"/>
      <c r="W8" s="508" t="s">
        <v>30</v>
      </c>
      <c r="X8" s="510" t="s">
        <v>31</v>
      </c>
      <c r="Z8" s="512" t="s">
        <v>30</v>
      </c>
      <c r="AA8" s="513" t="s">
        <v>31</v>
      </c>
      <c r="AB8" s="514" t="s">
        <v>9</v>
      </c>
      <c r="AC8" s="884"/>
    </row>
    <row r="9" spans="1:38" ht="15" customHeight="1" x14ac:dyDescent="0.2">
      <c r="A9" s="515" t="s">
        <v>15</v>
      </c>
      <c r="B9" s="516" t="s">
        <v>285</v>
      </c>
      <c r="C9" s="517" t="s">
        <v>285</v>
      </c>
      <c r="D9" s="517" t="s">
        <v>285</v>
      </c>
      <c r="E9" s="517" t="s">
        <v>285</v>
      </c>
      <c r="F9" s="518" t="s">
        <v>285</v>
      </c>
      <c r="G9" s="519">
        <v>89</v>
      </c>
      <c r="H9" s="520">
        <v>251</v>
      </c>
      <c r="I9" s="845">
        <f>(H9+G9)/($G$42+$H$42)</f>
        <v>0.24216524216524216</v>
      </c>
      <c r="J9" s="521"/>
      <c r="K9" s="519">
        <v>700</v>
      </c>
      <c r="L9" s="520">
        <v>910</v>
      </c>
      <c r="M9" s="845">
        <f>(L9+K9)/($K$42+$L$42)</f>
        <v>0.2734375</v>
      </c>
      <c r="N9" s="522"/>
      <c r="O9" s="519">
        <v>789</v>
      </c>
      <c r="P9" s="784">
        <v>1154</v>
      </c>
      <c r="Q9" s="845">
        <f>(P9+O9)/($O$42+$P$42)</f>
        <v>0.26737305628182195</v>
      </c>
      <c r="R9" s="524"/>
      <c r="S9" s="522"/>
      <c r="T9" s="519"/>
      <c r="U9" s="525"/>
      <c r="V9" s="526"/>
      <c r="W9" s="519"/>
      <c r="X9" s="525"/>
      <c r="Y9" s="522"/>
      <c r="Z9" s="519"/>
      <c r="AA9" s="523"/>
      <c r="AB9" s="527"/>
      <c r="AC9" s="921"/>
      <c r="AD9" s="921"/>
      <c r="AG9" s="630"/>
      <c r="AH9" s="630"/>
      <c r="AI9" s="630"/>
      <c r="AJ9" s="630"/>
      <c r="AK9" s="630"/>
      <c r="AL9" s="630"/>
    </row>
    <row r="10" spans="1:38" ht="15" customHeight="1" x14ac:dyDescent="0.2">
      <c r="A10" s="529" t="s">
        <v>286</v>
      </c>
      <c r="B10" s="530" t="s">
        <v>285</v>
      </c>
      <c r="C10" s="531" t="s">
        <v>285</v>
      </c>
      <c r="D10" s="531" t="s">
        <v>285</v>
      </c>
      <c r="E10" s="531" t="s">
        <v>285</v>
      </c>
      <c r="F10" s="532" t="s">
        <v>287</v>
      </c>
      <c r="G10" s="533">
        <v>9</v>
      </c>
      <c r="H10" s="534">
        <v>12</v>
      </c>
      <c r="I10" s="846">
        <f>(H10+G10)/($G$42+$H$42)</f>
        <v>1.4957264957264958E-2</v>
      </c>
      <c r="J10" s="521"/>
      <c r="K10" s="533">
        <v>17</v>
      </c>
      <c r="L10" s="534">
        <v>32</v>
      </c>
      <c r="M10" s="846">
        <f t="shared" ref="M10:M40" si="0">(L10+K10)/($K$42+$L$42)</f>
        <v>8.3220108695652179E-3</v>
      </c>
      <c r="N10" s="522"/>
      <c r="O10" s="533">
        <v>26</v>
      </c>
      <c r="P10" s="535">
        <v>44</v>
      </c>
      <c r="Q10" s="846">
        <f t="shared" ref="Q10:Q40" si="1">(P10+O10)/($O$42+$P$42)</f>
        <v>9.6325856612082018E-3</v>
      </c>
      <c r="R10" s="524"/>
      <c r="S10" s="522"/>
      <c r="T10" s="533">
        <v>3</v>
      </c>
      <c r="U10" s="536">
        <v>5</v>
      </c>
      <c r="V10" s="526"/>
      <c r="W10" s="533">
        <v>4</v>
      </c>
      <c r="X10" s="536">
        <v>6</v>
      </c>
      <c r="Y10" s="522"/>
      <c r="Z10" s="533">
        <v>7</v>
      </c>
      <c r="AA10" s="535">
        <v>11</v>
      </c>
      <c r="AB10" s="537">
        <f>Z10+AA10</f>
        <v>18</v>
      </c>
      <c r="AC10" s="921"/>
      <c r="AD10" s="921"/>
    </row>
    <row r="11" spans="1:38" ht="15" customHeight="1" x14ac:dyDescent="0.2">
      <c r="A11" s="529" t="s">
        <v>223</v>
      </c>
      <c r="B11" s="530" t="s">
        <v>285</v>
      </c>
      <c r="C11" s="531" t="s">
        <v>285</v>
      </c>
      <c r="D11" s="531" t="s">
        <v>285</v>
      </c>
      <c r="E11" s="531" t="s">
        <v>287</v>
      </c>
      <c r="F11" s="532" t="s">
        <v>285</v>
      </c>
      <c r="G11" s="533">
        <v>15</v>
      </c>
      <c r="H11" s="534">
        <v>31</v>
      </c>
      <c r="I11" s="846">
        <f t="shared" ref="I11:I42" si="2">(H11+G11)/($G$42+$H$42)</f>
        <v>3.2763532763532763E-2</v>
      </c>
      <c r="J11" s="521"/>
      <c r="K11" s="533">
        <v>30</v>
      </c>
      <c r="L11" s="534">
        <v>37</v>
      </c>
      <c r="M11" s="846">
        <f t="shared" si="0"/>
        <v>1.1379076086956522E-2</v>
      </c>
      <c r="N11" s="522"/>
      <c r="O11" s="533">
        <v>45</v>
      </c>
      <c r="P11" s="535">
        <v>68</v>
      </c>
      <c r="Q11" s="846">
        <f t="shared" si="1"/>
        <v>1.554974542452181E-2</v>
      </c>
      <c r="R11" s="524"/>
      <c r="S11" s="522"/>
      <c r="T11" s="533">
        <v>10</v>
      </c>
      <c r="U11" s="536">
        <v>22</v>
      </c>
      <c r="V11" s="526"/>
      <c r="W11" s="533">
        <v>5</v>
      </c>
      <c r="X11" s="536">
        <v>9</v>
      </c>
      <c r="Y11" s="522"/>
      <c r="Z11" s="533">
        <v>15</v>
      </c>
      <c r="AA11" s="535">
        <v>31</v>
      </c>
      <c r="AB11" s="537">
        <f t="shared" ref="AB11:AB40" si="3">Z11+AA11</f>
        <v>46</v>
      </c>
      <c r="AC11" s="921"/>
      <c r="AD11" s="921"/>
    </row>
    <row r="12" spans="1:38" ht="15" customHeight="1" x14ac:dyDescent="0.2">
      <c r="A12" s="529" t="s">
        <v>288</v>
      </c>
      <c r="B12" s="530" t="s">
        <v>285</v>
      </c>
      <c r="C12" s="531" t="s">
        <v>285</v>
      </c>
      <c r="D12" s="531" t="s">
        <v>285</v>
      </c>
      <c r="E12" s="531" t="s">
        <v>287</v>
      </c>
      <c r="F12" s="532" t="s">
        <v>287</v>
      </c>
      <c r="G12" s="533"/>
      <c r="H12" s="534">
        <v>2</v>
      </c>
      <c r="I12" s="846">
        <f t="shared" si="2"/>
        <v>1.4245014245014246E-3</v>
      </c>
      <c r="J12" s="521"/>
      <c r="K12" s="533">
        <v>8</v>
      </c>
      <c r="L12" s="534">
        <v>14</v>
      </c>
      <c r="M12" s="846">
        <f t="shared" si="0"/>
        <v>3.736413043478261E-3</v>
      </c>
      <c r="N12" s="522"/>
      <c r="O12" s="533">
        <v>8</v>
      </c>
      <c r="P12" s="535">
        <v>16</v>
      </c>
      <c r="Q12" s="846">
        <f t="shared" si="1"/>
        <v>3.3026007981285261E-3</v>
      </c>
      <c r="R12" s="524"/>
      <c r="S12" s="522"/>
      <c r="T12" s="533"/>
      <c r="U12" s="536">
        <v>1</v>
      </c>
      <c r="V12" s="526"/>
      <c r="W12" s="533">
        <v>2</v>
      </c>
      <c r="X12" s="536"/>
      <c r="Y12" s="522"/>
      <c r="Z12" s="533">
        <v>2</v>
      </c>
      <c r="AA12" s="535">
        <v>1</v>
      </c>
      <c r="AB12" s="537">
        <f t="shared" si="3"/>
        <v>3</v>
      </c>
      <c r="AC12" s="921"/>
      <c r="AD12" s="921"/>
    </row>
    <row r="13" spans="1:38" ht="15" customHeight="1" x14ac:dyDescent="0.2">
      <c r="A13" s="529" t="s">
        <v>224</v>
      </c>
      <c r="B13" s="530" t="s">
        <v>285</v>
      </c>
      <c r="C13" s="531" t="s">
        <v>285</v>
      </c>
      <c r="D13" s="531" t="s">
        <v>287</v>
      </c>
      <c r="E13" s="531" t="s">
        <v>285</v>
      </c>
      <c r="F13" s="532" t="s">
        <v>285</v>
      </c>
      <c r="G13" s="533">
        <v>11</v>
      </c>
      <c r="H13" s="534">
        <v>23</v>
      </c>
      <c r="I13" s="846">
        <f t="shared" si="2"/>
        <v>2.4216524216524215E-2</v>
      </c>
      <c r="J13" s="521"/>
      <c r="K13" s="533">
        <v>44</v>
      </c>
      <c r="L13" s="534">
        <v>87</v>
      </c>
      <c r="M13" s="846">
        <f t="shared" si="0"/>
        <v>2.2248641304347828E-2</v>
      </c>
      <c r="N13" s="522"/>
      <c r="O13" s="533">
        <v>55</v>
      </c>
      <c r="P13" s="535">
        <v>110</v>
      </c>
      <c r="Q13" s="846">
        <f t="shared" si="1"/>
        <v>2.2705380487133619E-2</v>
      </c>
      <c r="R13" s="524"/>
      <c r="S13" s="522"/>
      <c r="T13" s="533">
        <v>6</v>
      </c>
      <c r="U13" s="536">
        <v>14</v>
      </c>
      <c r="V13" s="526"/>
      <c r="W13" s="533">
        <v>14</v>
      </c>
      <c r="X13" s="536">
        <v>13</v>
      </c>
      <c r="Y13" s="522"/>
      <c r="Z13" s="533">
        <v>20</v>
      </c>
      <c r="AA13" s="535">
        <v>27</v>
      </c>
      <c r="AB13" s="537">
        <f t="shared" si="3"/>
        <v>47</v>
      </c>
      <c r="AC13" s="921"/>
      <c r="AD13" s="921"/>
    </row>
    <row r="14" spans="1:38" ht="15" customHeight="1" x14ac:dyDescent="0.2">
      <c r="A14" s="529" t="s">
        <v>289</v>
      </c>
      <c r="B14" s="530" t="s">
        <v>285</v>
      </c>
      <c r="C14" s="531" t="s">
        <v>285</v>
      </c>
      <c r="D14" s="531" t="s">
        <v>287</v>
      </c>
      <c r="E14" s="531" t="s">
        <v>285</v>
      </c>
      <c r="F14" s="532" t="s">
        <v>287</v>
      </c>
      <c r="G14" s="533">
        <v>2</v>
      </c>
      <c r="H14" s="534">
        <v>4</v>
      </c>
      <c r="I14" s="846">
        <f t="shared" si="2"/>
        <v>4.2735042735042739E-3</v>
      </c>
      <c r="J14" s="521"/>
      <c r="K14" s="533">
        <v>6</v>
      </c>
      <c r="L14" s="534">
        <v>5</v>
      </c>
      <c r="M14" s="846">
        <f t="shared" si="0"/>
        <v>1.8682065217391305E-3</v>
      </c>
      <c r="N14" s="522"/>
      <c r="O14" s="533">
        <v>8</v>
      </c>
      <c r="P14" s="535">
        <v>9</v>
      </c>
      <c r="Q14" s="846">
        <f t="shared" si="1"/>
        <v>2.3393422320077059E-3</v>
      </c>
      <c r="R14" s="524"/>
      <c r="S14" s="522"/>
      <c r="T14" s="533">
        <v>1</v>
      </c>
      <c r="U14" s="536">
        <v>1</v>
      </c>
      <c r="V14" s="526"/>
      <c r="W14" s="533">
        <v>1</v>
      </c>
      <c r="X14" s="536">
        <v>1</v>
      </c>
      <c r="Y14" s="522"/>
      <c r="Z14" s="533">
        <v>2</v>
      </c>
      <c r="AA14" s="535">
        <v>2</v>
      </c>
      <c r="AB14" s="537">
        <f t="shared" si="3"/>
        <v>4</v>
      </c>
      <c r="AC14" s="921"/>
      <c r="AD14" s="921"/>
    </row>
    <row r="15" spans="1:38" ht="15" customHeight="1" x14ac:dyDescent="0.2">
      <c r="A15" s="529" t="s">
        <v>225</v>
      </c>
      <c r="B15" s="530" t="s">
        <v>285</v>
      </c>
      <c r="C15" s="531" t="s">
        <v>285</v>
      </c>
      <c r="D15" s="531" t="s">
        <v>287</v>
      </c>
      <c r="E15" s="531" t="s">
        <v>287</v>
      </c>
      <c r="F15" s="532" t="s">
        <v>285</v>
      </c>
      <c r="G15" s="533">
        <v>9</v>
      </c>
      <c r="H15" s="534">
        <v>6</v>
      </c>
      <c r="I15" s="846">
        <f t="shared" si="2"/>
        <v>1.0683760683760684E-2</v>
      </c>
      <c r="J15" s="521"/>
      <c r="K15" s="533">
        <v>17</v>
      </c>
      <c r="L15" s="534">
        <v>17</v>
      </c>
      <c r="M15" s="846">
        <f t="shared" si="0"/>
        <v>5.7744565217391301E-3</v>
      </c>
      <c r="N15" s="522"/>
      <c r="O15" s="533">
        <v>25</v>
      </c>
      <c r="P15" s="535">
        <v>23</v>
      </c>
      <c r="Q15" s="846">
        <f t="shared" si="1"/>
        <v>6.6052015962570522E-3</v>
      </c>
      <c r="R15" s="524"/>
      <c r="S15" s="522"/>
      <c r="T15" s="533">
        <v>7</v>
      </c>
      <c r="U15" s="536">
        <v>2</v>
      </c>
      <c r="V15" s="526"/>
      <c r="W15" s="533">
        <v>3</v>
      </c>
      <c r="X15" s="536">
        <v>5</v>
      </c>
      <c r="Y15" s="522"/>
      <c r="Z15" s="533">
        <v>10</v>
      </c>
      <c r="AA15" s="535">
        <v>7</v>
      </c>
      <c r="AB15" s="537">
        <f t="shared" si="3"/>
        <v>17</v>
      </c>
      <c r="AC15" s="921"/>
      <c r="AD15" s="921"/>
    </row>
    <row r="16" spans="1:38" ht="15" customHeight="1" x14ac:dyDescent="0.2">
      <c r="A16" s="529" t="s">
        <v>290</v>
      </c>
      <c r="B16" s="530" t="s">
        <v>285</v>
      </c>
      <c r="C16" s="531" t="s">
        <v>285</v>
      </c>
      <c r="D16" s="531" t="s">
        <v>287</v>
      </c>
      <c r="E16" s="531" t="s">
        <v>287</v>
      </c>
      <c r="F16" s="532" t="s">
        <v>287</v>
      </c>
      <c r="G16" s="533">
        <v>3</v>
      </c>
      <c r="H16" s="534">
        <v>2</v>
      </c>
      <c r="I16" s="846">
        <f t="shared" si="2"/>
        <v>3.5612535612535613E-3</v>
      </c>
      <c r="J16" s="521"/>
      <c r="K16" s="533">
        <v>1</v>
      </c>
      <c r="L16" s="534">
        <v>7</v>
      </c>
      <c r="M16" s="846">
        <f t="shared" si="0"/>
        <v>1.358695652173913E-3</v>
      </c>
      <c r="N16" s="522"/>
      <c r="O16" s="533">
        <v>4</v>
      </c>
      <c r="P16" s="535">
        <v>9</v>
      </c>
      <c r="Q16" s="846">
        <f t="shared" si="1"/>
        <v>1.7889087656529517E-3</v>
      </c>
      <c r="R16" s="524"/>
      <c r="S16" s="522"/>
      <c r="T16" s="533">
        <v>1</v>
      </c>
      <c r="U16" s="536"/>
      <c r="V16" s="526"/>
      <c r="W16" s="533"/>
      <c r="X16" s="536">
        <v>1</v>
      </c>
      <c r="Y16" s="522"/>
      <c r="Z16" s="533">
        <v>1</v>
      </c>
      <c r="AA16" s="535">
        <v>1</v>
      </c>
      <c r="AB16" s="537">
        <f t="shared" si="3"/>
        <v>2</v>
      </c>
      <c r="AC16" s="921"/>
      <c r="AD16" s="921"/>
    </row>
    <row r="17" spans="1:30" ht="15" customHeight="1" x14ac:dyDescent="0.2">
      <c r="A17" s="529" t="s">
        <v>226</v>
      </c>
      <c r="B17" s="530" t="s">
        <v>285</v>
      </c>
      <c r="C17" s="531" t="s">
        <v>287</v>
      </c>
      <c r="D17" s="531" t="s">
        <v>285</v>
      </c>
      <c r="E17" s="531" t="s">
        <v>285</v>
      </c>
      <c r="F17" s="532" t="s">
        <v>285</v>
      </c>
      <c r="G17" s="533">
        <v>42</v>
      </c>
      <c r="H17" s="534">
        <v>104</v>
      </c>
      <c r="I17" s="846">
        <f t="shared" si="2"/>
        <v>0.10398860398860399</v>
      </c>
      <c r="J17" s="521"/>
      <c r="K17" s="533">
        <v>113</v>
      </c>
      <c r="L17" s="534">
        <v>177</v>
      </c>
      <c r="M17" s="846">
        <f t="shared" si="0"/>
        <v>4.9252717391304345E-2</v>
      </c>
      <c r="N17" s="522"/>
      <c r="O17" s="533">
        <v>155</v>
      </c>
      <c r="P17" s="535">
        <v>280</v>
      </c>
      <c r="Q17" s="846">
        <f t="shared" si="1"/>
        <v>5.9859639466079535E-2</v>
      </c>
      <c r="R17" s="524"/>
      <c r="S17" s="522"/>
      <c r="T17" s="533">
        <v>25</v>
      </c>
      <c r="U17" s="536">
        <v>82</v>
      </c>
      <c r="V17" s="526"/>
      <c r="W17" s="533">
        <v>41</v>
      </c>
      <c r="X17" s="536">
        <v>65</v>
      </c>
      <c r="Y17" s="522"/>
      <c r="Z17" s="533">
        <v>66</v>
      </c>
      <c r="AA17" s="535">
        <v>147</v>
      </c>
      <c r="AB17" s="537">
        <f t="shared" si="3"/>
        <v>213</v>
      </c>
      <c r="AC17" s="921"/>
      <c r="AD17" s="921"/>
    </row>
    <row r="18" spans="1:30" ht="15" customHeight="1" x14ac:dyDescent="0.2">
      <c r="A18" s="529" t="s">
        <v>291</v>
      </c>
      <c r="B18" s="530" t="s">
        <v>285</v>
      </c>
      <c r="C18" s="531" t="s">
        <v>287</v>
      </c>
      <c r="D18" s="531" t="s">
        <v>285</v>
      </c>
      <c r="E18" s="531" t="s">
        <v>285</v>
      </c>
      <c r="F18" s="532" t="s">
        <v>287</v>
      </c>
      <c r="G18" s="533">
        <v>2</v>
      </c>
      <c r="H18" s="534">
        <v>3</v>
      </c>
      <c r="I18" s="846">
        <f t="shared" si="2"/>
        <v>3.5612535612535613E-3</v>
      </c>
      <c r="J18" s="521"/>
      <c r="K18" s="533">
        <v>7</v>
      </c>
      <c r="L18" s="534">
        <v>7</v>
      </c>
      <c r="M18" s="846">
        <f t="shared" si="0"/>
        <v>2.377717391304348E-3</v>
      </c>
      <c r="N18" s="522"/>
      <c r="O18" s="533">
        <v>9</v>
      </c>
      <c r="P18" s="535">
        <v>9</v>
      </c>
      <c r="Q18" s="846">
        <f t="shared" si="1"/>
        <v>2.4769505985963946E-3</v>
      </c>
      <c r="R18" s="524"/>
      <c r="S18" s="522"/>
      <c r="T18" s="533"/>
      <c r="U18" s="536"/>
      <c r="V18" s="526"/>
      <c r="W18" s="533"/>
      <c r="X18" s="536">
        <v>1</v>
      </c>
      <c r="Y18" s="522"/>
      <c r="Z18" s="533"/>
      <c r="AA18" s="535">
        <v>1</v>
      </c>
      <c r="AB18" s="537">
        <f t="shared" si="3"/>
        <v>1</v>
      </c>
      <c r="AC18" s="921"/>
      <c r="AD18" s="921"/>
    </row>
    <row r="19" spans="1:30" ht="15" customHeight="1" x14ac:dyDescent="0.2">
      <c r="A19" s="529" t="s">
        <v>227</v>
      </c>
      <c r="B19" s="530" t="s">
        <v>285</v>
      </c>
      <c r="C19" s="531" t="s">
        <v>287</v>
      </c>
      <c r="D19" s="531" t="s">
        <v>285</v>
      </c>
      <c r="E19" s="531" t="s">
        <v>287</v>
      </c>
      <c r="F19" s="532" t="s">
        <v>285</v>
      </c>
      <c r="G19" s="533"/>
      <c r="H19" s="534">
        <v>7</v>
      </c>
      <c r="I19" s="846">
        <f t="shared" si="2"/>
        <v>4.9857549857549857E-3</v>
      </c>
      <c r="J19" s="521"/>
      <c r="K19" s="533">
        <v>6</v>
      </c>
      <c r="L19" s="534">
        <v>11</v>
      </c>
      <c r="M19" s="846">
        <f t="shared" si="0"/>
        <v>2.887228260869565E-3</v>
      </c>
      <c r="N19" s="522"/>
      <c r="O19" s="533">
        <v>6</v>
      </c>
      <c r="P19" s="535">
        <v>18</v>
      </c>
      <c r="Q19" s="846">
        <f t="shared" si="1"/>
        <v>3.3026007981285261E-3</v>
      </c>
      <c r="R19" s="524"/>
      <c r="S19" s="522"/>
      <c r="T19" s="533"/>
      <c r="U19" s="536">
        <v>2</v>
      </c>
      <c r="V19" s="526"/>
      <c r="W19" s="533">
        <v>2</v>
      </c>
      <c r="X19" s="536">
        <v>1</v>
      </c>
      <c r="Y19" s="522"/>
      <c r="Z19" s="533">
        <v>2</v>
      </c>
      <c r="AA19" s="535">
        <v>3</v>
      </c>
      <c r="AB19" s="537">
        <f t="shared" si="3"/>
        <v>5</v>
      </c>
      <c r="AC19" s="921"/>
      <c r="AD19" s="921"/>
    </row>
    <row r="20" spans="1:30" ht="15" customHeight="1" x14ac:dyDescent="0.2">
      <c r="A20" s="529" t="s">
        <v>292</v>
      </c>
      <c r="B20" s="530" t="s">
        <v>285</v>
      </c>
      <c r="C20" s="531" t="s">
        <v>287</v>
      </c>
      <c r="D20" s="531" t="s">
        <v>285</v>
      </c>
      <c r="E20" s="531" t="s">
        <v>287</v>
      </c>
      <c r="F20" s="532" t="s">
        <v>287</v>
      </c>
      <c r="G20" s="533">
        <v>1</v>
      </c>
      <c r="H20" s="534">
        <v>2</v>
      </c>
      <c r="I20" s="846">
        <f t="shared" si="2"/>
        <v>2.136752136752137E-3</v>
      </c>
      <c r="J20" s="521"/>
      <c r="K20" s="533">
        <v>3</v>
      </c>
      <c r="L20" s="534">
        <v>4</v>
      </c>
      <c r="M20" s="846">
        <f t="shared" si="0"/>
        <v>1.188858695652174E-3</v>
      </c>
      <c r="N20" s="522"/>
      <c r="O20" s="533">
        <v>4</v>
      </c>
      <c r="P20" s="535">
        <v>6</v>
      </c>
      <c r="Q20" s="846">
        <f t="shared" si="1"/>
        <v>1.3760836658868859E-3</v>
      </c>
      <c r="R20" s="524"/>
      <c r="S20" s="522"/>
      <c r="T20" s="533"/>
      <c r="U20" s="536"/>
      <c r="V20" s="526"/>
      <c r="W20" s="533"/>
      <c r="X20" s="536">
        <v>1</v>
      </c>
      <c r="Y20" s="522"/>
      <c r="Z20" s="533"/>
      <c r="AA20" s="535">
        <v>1</v>
      </c>
      <c r="AB20" s="537">
        <f t="shared" si="3"/>
        <v>1</v>
      </c>
      <c r="AC20" s="921"/>
      <c r="AD20" s="921"/>
    </row>
    <row r="21" spans="1:30" ht="15" customHeight="1" x14ac:dyDescent="0.2">
      <c r="A21" s="529" t="s">
        <v>10</v>
      </c>
      <c r="B21" s="530" t="s">
        <v>285</v>
      </c>
      <c r="C21" s="531" t="s">
        <v>287</v>
      </c>
      <c r="D21" s="531" t="s">
        <v>287</v>
      </c>
      <c r="E21" s="531" t="s">
        <v>285</v>
      </c>
      <c r="F21" s="532" t="s">
        <v>285</v>
      </c>
      <c r="G21" s="533">
        <v>8</v>
      </c>
      <c r="H21" s="534">
        <v>9</v>
      </c>
      <c r="I21" s="846">
        <f t="shared" si="2"/>
        <v>1.2108262108262107E-2</v>
      </c>
      <c r="J21" s="521"/>
      <c r="K21" s="533">
        <v>33</v>
      </c>
      <c r="L21" s="534">
        <v>49</v>
      </c>
      <c r="M21" s="846">
        <f t="shared" si="0"/>
        <v>1.3926630434782608E-2</v>
      </c>
      <c r="N21" s="522"/>
      <c r="O21" s="533">
        <v>41</v>
      </c>
      <c r="P21" s="535">
        <v>58</v>
      </c>
      <c r="Q21" s="846">
        <f t="shared" si="1"/>
        <v>1.362322829228017E-2</v>
      </c>
      <c r="R21" s="524"/>
      <c r="S21" s="522"/>
      <c r="T21" s="533">
        <v>4</v>
      </c>
      <c r="U21" s="536">
        <v>7</v>
      </c>
      <c r="V21" s="526"/>
      <c r="W21" s="533">
        <v>10</v>
      </c>
      <c r="X21" s="536">
        <v>16</v>
      </c>
      <c r="Y21" s="522"/>
      <c r="Z21" s="533">
        <v>14</v>
      </c>
      <c r="AA21" s="535">
        <v>23</v>
      </c>
      <c r="AB21" s="537">
        <f t="shared" si="3"/>
        <v>37</v>
      </c>
      <c r="AC21" s="921"/>
      <c r="AD21" s="921"/>
    </row>
    <row r="22" spans="1:30" ht="15" customHeight="1" x14ac:dyDescent="0.2">
      <c r="A22" s="529" t="s">
        <v>293</v>
      </c>
      <c r="B22" s="530" t="s">
        <v>285</v>
      </c>
      <c r="C22" s="531" t="s">
        <v>287</v>
      </c>
      <c r="D22" s="531" t="s">
        <v>287</v>
      </c>
      <c r="E22" s="531" t="s">
        <v>285</v>
      </c>
      <c r="F22" s="532" t="s">
        <v>287</v>
      </c>
      <c r="G22" s="533"/>
      <c r="H22" s="534">
        <v>1</v>
      </c>
      <c r="I22" s="846">
        <f t="shared" si="2"/>
        <v>7.1225071225071229E-4</v>
      </c>
      <c r="J22" s="521"/>
      <c r="K22" s="533">
        <v>5</v>
      </c>
      <c r="L22" s="534">
        <v>3</v>
      </c>
      <c r="M22" s="846">
        <f t="shared" si="0"/>
        <v>1.358695652173913E-3</v>
      </c>
      <c r="N22" s="522"/>
      <c r="O22" s="533">
        <v>5</v>
      </c>
      <c r="P22" s="535">
        <v>4</v>
      </c>
      <c r="Q22" s="846">
        <f t="shared" si="1"/>
        <v>1.2384752992981973E-3</v>
      </c>
      <c r="R22" s="524"/>
      <c r="S22" s="522"/>
      <c r="T22" s="533"/>
      <c r="U22" s="536"/>
      <c r="V22" s="526"/>
      <c r="W22" s="533"/>
      <c r="X22" s="536"/>
      <c r="Y22" s="522"/>
      <c r="Z22" s="533"/>
      <c r="AA22" s="535"/>
      <c r="AB22" s="537">
        <f t="shared" si="3"/>
        <v>0</v>
      </c>
      <c r="AC22" s="921"/>
      <c r="AD22" s="921"/>
    </row>
    <row r="23" spans="1:30" ht="15" customHeight="1" x14ac:dyDescent="0.2">
      <c r="A23" s="529" t="s">
        <v>228</v>
      </c>
      <c r="B23" s="530" t="s">
        <v>285</v>
      </c>
      <c r="C23" s="531" t="s">
        <v>287</v>
      </c>
      <c r="D23" s="531" t="s">
        <v>287</v>
      </c>
      <c r="E23" s="531" t="s">
        <v>287</v>
      </c>
      <c r="F23" s="532" t="s">
        <v>285</v>
      </c>
      <c r="G23" s="533">
        <v>5</v>
      </c>
      <c r="H23" s="534">
        <v>6</v>
      </c>
      <c r="I23" s="846">
        <f t="shared" si="2"/>
        <v>7.8347578347578353E-3</v>
      </c>
      <c r="J23" s="521"/>
      <c r="K23" s="533">
        <v>5</v>
      </c>
      <c r="L23" s="534">
        <v>24</v>
      </c>
      <c r="M23" s="846">
        <f t="shared" si="0"/>
        <v>4.925271739130435E-3</v>
      </c>
      <c r="N23" s="522"/>
      <c r="O23" s="533">
        <v>10</v>
      </c>
      <c r="P23" s="535">
        <v>30</v>
      </c>
      <c r="Q23" s="846">
        <f t="shared" si="1"/>
        <v>5.5043346635475438E-3</v>
      </c>
      <c r="R23" s="524"/>
      <c r="S23" s="522"/>
      <c r="T23" s="533">
        <v>2</v>
      </c>
      <c r="U23" s="536">
        <v>2</v>
      </c>
      <c r="V23" s="526"/>
      <c r="W23" s="533">
        <v>1</v>
      </c>
      <c r="X23" s="536">
        <v>5</v>
      </c>
      <c r="Y23" s="522"/>
      <c r="Z23" s="533">
        <v>3</v>
      </c>
      <c r="AA23" s="535">
        <v>7</v>
      </c>
      <c r="AB23" s="537">
        <f t="shared" si="3"/>
        <v>10</v>
      </c>
      <c r="AC23" s="921"/>
      <c r="AD23" s="921"/>
    </row>
    <row r="24" spans="1:30" ht="15" customHeight="1" x14ac:dyDescent="0.2">
      <c r="A24" s="529" t="s">
        <v>294</v>
      </c>
      <c r="B24" s="530" t="s">
        <v>285</v>
      </c>
      <c r="C24" s="531" t="s">
        <v>287</v>
      </c>
      <c r="D24" s="531" t="s">
        <v>287</v>
      </c>
      <c r="E24" s="531" t="s">
        <v>287</v>
      </c>
      <c r="F24" s="532" t="s">
        <v>287</v>
      </c>
      <c r="G24" s="533">
        <v>3</v>
      </c>
      <c r="H24" s="534">
        <v>1</v>
      </c>
      <c r="I24" s="846">
        <f t="shared" si="2"/>
        <v>2.8490028490028491E-3</v>
      </c>
      <c r="J24" s="521"/>
      <c r="K24" s="533">
        <v>12</v>
      </c>
      <c r="L24" s="534">
        <v>19</v>
      </c>
      <c r="M24" s="846">
        <f t="shared" si="0"/>
        <v>5.264945652173913E-3</v>
      </c>
      <c r="N24" s="522"/>
      <c r="O24" s="533">
        <v>15</v>
      </c>
      <c r="P24" s="535">
        <v>20</v>
      </c>
      <c r="Q24" s="846">
        <f t="shared" si="1"/>
        <v>4.8162928306041009E-3</v>
      </c>
      <c r="R24" s="524"/>
      <c r="S24" s="522"/>
      <c r="T24" s="533">
        <v>1</v>
      </c>
      <c r="U24" s="536"/>
      <c r="V24" s="526"/>
      <c r="W24" s="533"/>
      <c r="X24" s="536">
        <v>1</v>
      </c>
      <c r="Y24" s="522"/>
      <c r="Z24" s="533">
        <v>1</v>
      </c>
      <c r="AA24" s="535">
        <v>1</v>
      </c>
      <c r="AB24" s="537">
        <f t="shared" si="3"/>
        <v>2</v>
      </c>
      <c r="AC24" s="921"/>
      <c r="AD24" s="921"/>
    </row>
    <row r="25" spans="1:30" ht="15" customHeight="1" x14ac:dyDescent="0.2">
      <c r="A25" s="529" t="s">
        <v>11</v>
      </c>
      <c r="B25" s="530" t="s">
        <v>287</v>
      </c>
      <c r="C25" s="531" t="s">
        <v>285</v>
      </c>
      <c r="D25" s="531" t="s">
        <v>285</v>
      </c>
      <c r="E25" s="531" t="s">
        <v>285</v>
      </c>
      <c r="F25" s="532" t="s">
        <v>285</v>
      </c>
      <c r="G25" s="533">
        <v>135</v>
      </c>
      <c r="H25" s="534">
        <v>299</v>
      </c>
      <c r="I25" s="846">
        <f t="shared" si="2"/>
        <v>0.30911680911680911</v>
      </c>
      <c r="J25" s="521"/>
      <c r="K25" s="533">
        <v>696</v>
      </c>
      <c r="L25" s="534">
        <v>992</v>
      </c>
      <c r="M25" s="846">
        <f t="shared" si="0"/>
        <v>0.28668478260869568</v>
      </c>
      <c r="N25" s="522"/>
      <c r="O25" s="533">
        <v>830</v>
      </c>
      <c r="P25" s="535">
        <v>1283</v>
      </c>
      <c r="Q25" s="846">
        <f t="shared" si="1"/>
        <v>0.29076647860189897</v>
      </c>
      <c r="R25" s="524"/>
      <c r="S25" s="522"/>
      <c r="T25" s="538">
        <v>103</v>
      </c>
      <c r="U25" s="539">
        <v>217</v>
      </c>
      <c r="V25" s="876"/>
      <c r="W25" s="538">
        <v>326</v>
      </c>
      <c r="X25" s="539">
        <v>452</v>
      </c>
      <c r="Y25" s="522"/>
      <c r="Z25" s="538">
        <v>429</v>
      </c>
      <c r="AA25" s="540">
        <v>669</v>
      </c>
      <c r="AB25" s="539">
        <f t="shared" si="3"/>
        <v>1098</v>
      </c>
      <c r="AC25" s="921"/>
      <c r="AD25" s="921"/>
    </row>
    <row r="26" spans="1:30" ht="15" customHeight="1" x14ac:dyDescent="0.2">
      <c r="A26" s="529" t="s">
        <v>295</v>
      </c>
      <c r="B26" s="530" t="s">
        <v>287</v>
      </c>
      <c r="C26" s="531" t="s">
        <v>285</v>
      </c>
      <c r="D26" s="531" t="s">
        <v>285</v>
      </c>
      <c r="E26" s="531" t="s">
        <v>285</v>
      </c>
      <c r="F26" s="532" t="s">
        <v>287</v>
      </c>
      <c r="G26" s="533">
        <v>4</v>
      </c>
      <c r="H26" s="534">
        <v>8</v>
      </c>
      <c r="I26" s="846">
        <f t="shared" si="2"/>
        <v>8.5470085470085479E-3</v>
      </c>
      <c r="J26" s="521"/>
      <c r="K26" s="533">
        <v>14</v>
      </c>
      <c r="L26" s="534">
        <v>24</v>
      </c>
      <c r="M26" s="846">
        <f t="shared" si="0"/>
        <v>6.453804347826087E-3</v>
      </c>
      <c r="N26" s="522"/>
      <c r="O26" s="533">
        <v>18</v>
      </c>
      <c r="P26" s="535">
        <v>32</v>
      </c>
      <c r="Q26" s="846">
        <f t="shared" si="1"/>
        <v>6.8804183294344295E-3</v>
      </c>
      <c r="R26" s="524"/>
      <c r="S26" s="522"/>
      <c r="T26" s="533"/>
      <c r="U26" s="536">
        <v>4</v>
      </c>
      <c r="V26" s="526"/>
      <c r="W26" s="533"/>
      <c r="X26" s="536">
        <v>3</v>
      </c>
      <c r="Y26" s="522"/>
      <c r="Z26" s="533"/>
      <c r="AA26" s="535">
        <v>7</v>
      </c>
      <c r="AB26" s="537">
        <f t="shared" si="3"/>
        <v>7</v>
      </c>
      <c r="AC26" s="921"/>
      <c r="AD26" s="921"/>
    </row>
    <row r="27" spans="1:30" ht="15" customHeight="1" x14ac:dyDescent="0.2">
      <c r="A27" s="529" t="s">
        <v>229</v>
      </c>
      <c r="B27" s="530" t="s">
        <v>287</v>
      </c>
      <c r="C27" s="531" t="s">
        <v>285</v>
      </c>
      <c r="D27" s="531" t="s">
        <v>285</v>
      </c>
      <c r="E27" s="531" t="s">
        <v>287</v>
      </c>
      <c r="F27" s="532" t="s">
        <v>285</v>
      </c>
      <c r="G27" s="533">
        <v>3</v>
      </c>
      <c r="H27" s="534">
        <v>15</v>
      </c>
      <c r="I27" s="846">
        <f t="shared" si="2"/>
        <v>1.282051282051282E-2</v>
      </c>
      <c r="J27" s="521"/>
      <c r="K27" s="533">
        <v>24</v>
      </c>
      <c r="L27" s="534">
        <v>25</v>
      </c>
      <c r="M27" s="846">
        <f t="shared" si="0"/>
        <v>8.3220108695652179E-3</v>
      </c>
      <c r="N27" s="522"/>
      <c r="O27" s="533">
        <v>27</v>
      </c>
      <c r="P27" s="535">
        <v>40</v>
      </c>
      <c r="Q27" s="846">
        <f t="shared" si="1"/>
        <v>9.2197605614421363E-3</v>
      </c>
      <c r="R27" s="524"/>
      <c r="S27" s="522"/>
      <c r="T27" s="533">
        <v>3</v>
      </c>
      <c r="U27" s="536">
        <v>8</v>
      </c>
      <c r="V27" s="526"/>
      <c r="W27" s="533">
        <v>5</v>
      </c>
      <c r="X27" s="536">
        <v>3</v>
      </c>
      <c r="Y27" s="522"/>
      <c r="Z27" s="533">
        <v>8</v>
      </c>
      <c r="AA27" s="535">
        <v>11</v>
      </c>
      <c r="AB27" s="537">
        <f t="shared" si="3"/>
        <v>19</v>
      </c>
      <c r="AC27" s="921"/>
      <c r="AD27" s="921"/>
    </row>
    <row r="28" spans="1:30" ht="15" customHeight="1" x14ac:dyDescent="0.2">
      <c r="A28" s="529" t="s">
        <v>296</v>
      </c>
      <c r="B28" s="530" t="s">
        <v>287</v>
      </c>
      <c r="C28" s="531" t="s">
        <v>285</v>
      </c>
      <c r="D28" s="531" t="s">
        <v>285</v>
      </c>
      <c r="E28" s="531" t="s">
        <v>287</v>
      </c>
      <c r="F28" s="532" t="s">
        <v>287</v>
      </c>
      <c r="G28" s="533"/>
      <c r="H28" s="534">
        <v>1</v>
      </c>
      <c r="I28" s="846">
        <f t="shared" si="2"/>
        <v>7.1225071225071229E-4</v>
      </c>
      <c r="J28" s="521"/>
      <c r="K28" s="533">
        <v>6</v>
      </c>
      <c r="L28" s="534">
        <v>8</v>
      </c>
      <c r="M28" s="846">
        <f t="shared" si="0"/>
        <v>2.377717391304348E-3</v>
      </c>
      <c r="N28" s="522"/>
      <c r="O28" s="533">
        <v>6</v>
      </c>
      <c r="P28" s="535">
        <v>9</v>
      </c>
      <c r="Q28" s="846">
        <f t="shared" si="1"/>
        <v>2.064125498830329E-3</v>
      </c>
      <c r="R28" s="524"/>
      <c r="S28" s="522"/>
      <c r="T28" s="533"/>
      <c r="U28" s="536"/>
      <c r="V28" s="526"/>
      <c r="W28" s="533">
        <v>1</v>
      </c>
      <c r="X28" s="536">
        <v>1</v>
      </c>
      <c r="Y28" s="522"/>
      <c r="Z28" s="533">
        <v>1</v>
      </c>
      <c r="AA28" s="535">
        <v>1</v>
      </c>
      <c r="AB28" s="537">
        <f t="shared" si="3"/>
        <v>2</v>
      </c>
      <c r="AC28" s="921"/>
      <c r="AD28" s="921"/>
    </row>
    <row r="29" spans="1:30" ht="15" customHeight="1" x14ac:dyDescent="0.2">
      <c r="A29" s="529" t="s">
        <v>230</v>
      </c>
      <c r="B29" s="530" t="s">
        <v>287</v>
      </c>
      <c r="C29" s="531" t="s">
        <v>285</v>
      </c>
      <c r="D29" s="531" t="s">
        <v>287</v>
      </c>
      <c r="E29" s="531" t="s">
        <v>285</v>
      </c>
      <c r="F29" s="532" t="s">
        <v>285</v>
      </c>
      <c r="G29" s="533">
        <v>3</v>
      </c>
      <c r="H29" s="534">
        <v>23</v>
      </c>
      <c r="I29" s="846">
        <f t="shared" si="2"/>
        <v>1.8518518518518517E-2</v>
      </c>
      <c r="J29" s="521"/>
      <c r="K29" s="533">
        <v>63</v>
      </c>
      <c r="L29" s="534">
        <v>76</v>
      </c>
      <c r="M29" s="846">
        <f t="shared" si="0"/>
        <v>2.360733695652174E-2</v>
      </c>
      <c r="N29" s="522"/>
      <c r="O29" s="533">
        <v>66</v>
      </c>
      <c r="P29" s="535">
        <v>99</v>
      </c>
      <c r="Q29" s="846">
        <f t="shared" si="1"/>
        <v>2.2705380487133619E-2</v>
      </c>
      <c r="R29" s="524"/>
      <c r="S29" s="522"/>
      <c r="T29" s="533">
        <v>3</v>
      </c>
      <c r="U29" s="536">
        <v>10</v>
      </c>
      <c r="V29" s="526"/>
      <c r="W29" s="533">
        <v>15</v>
      </c>
      <c r="X29" s="536">
        <v>15</v>
      </c>
      <c r="Y29" s="522"/>
      <c r="Z29" s="533">
        <v>18</v>
      </c>
      <c r="AA29" s="535">
        <v>25</v>
      </c>
      <c r="AB29" s="537">
        <f t="shared" si="3"/>
        <v>43</v>
      </c>
      <c r="AC29" s="921"/>
      <c r="AD29" s="921"/>
    </row>
    <row r="30" spans="1:30" ht="15" customHeight="1" x14ac:dyDescent="0.2">
      <c r="A30" s="529" t="s">
        <v>297</v>
      </c>
      <c r="B30" s="530" t="s">
        <v>287</v>
      </c>
      <c r="C30" s="531" t="s">
        <v>285</v>
      </c>
      <c r="D30" s="531" t="s">
        <v>287</v>
      </c>
      <c r="E30" s="531" t="s">
        <v>285</v>
      </c>
      <c r="F30" s="532" t="s">
        <v>287</v>
      </c>
      <c r="G30" s="533">
        <v>1</v>
      </c>
      <c r="H30" s="534">
        <v>3</v>
      </c>
      <c r="I30" s="846">
        <f t="shared" si="2"/>
        <v>2.8490028490028491E-3</v>
      </c>
      <c r="J30" s="521"/>
      <c r="K30" s="533">
        <v>5</v>
      </c>
      <c r="L30" s="534">
        <v>10</v>
      </c>
      <c r="M30" s="846">
        <f t="shared" si="0"/>
        <v>2.547554347826087E-3</v>
      </c>
      <c r="N30" s="522"/>
      <c r="O30" s="533">
        <v>6</v>
      </c>
      <c r="P30" s="535">
        <v>13</v>
      </c>
      <c r="Q30" s="846">
        <f t="shared" si="1"/>
        <v>2.6145589651850832E-3</v>
      </c>
      <c r="R30" s="524"/>
      <c r="S30" s="522"/>
      <c r="T30" s="533"/>
      <c r="U30" s="536"/>
      <c r="V30" s="526"/>
      <c r="W30" s="533"/>
      <c r="X30" s="536">
        <v>2</v>
      </c>
      <c r="Y30" s="522"/>
      <c r="Z30" s="533"/>
      <c r="AA30" s="535">
        <v>2</v>
      </c>
      <c r="AB30" s="537">
        <f t="shared" si="3"/>
        <v>2</v>
      </c>
      <c r="AC30" s="921"/>
      <c r="AD30" s="921"/>
    </row>
    <row r="31" spans="1:30" ht="15" customHeight="1" x14ac:dyDescent="0.2">
      <c r="A31" s="529" t="s">
        <v>231</v>
      </c>
      <c r="B31" s="530" t="s">
        <v>287</v>
      </c>
      <c r="C31" s="531" t="s">
        <v>285</v>
      </c>
      <c r="D31" s="531" t="s">
        <v>287</v>
      </c>
      <c r="E31" s="531" t="s">
        <v>287</v>
      </c>
      <c r="F31" s="532" t="s">
        <v>285</v>
      </c>
      <c r="G31" s="533">
        <v>2</v>
      </c>
      <c r="H31" s="534">
        <v>6</v>
      </c>
      <c r="I31" s="846">
        <f t="shared" si="2"/>
        <v>5.6980056980056983E-3</v>
      </c>
      <c r="J31" s="521"/>
      <c r="K31" s="533">
        <v>19</v>
      </c>
      <c r="L31" s="534">
        <v>18</v>
      </c>
      <c r="M31" s="846">
        <f t="shared" si="0"/>
        <v>6.283967391304348E-3</v>
      </c>
      <c r="N31" s="522"/>
      <c r="O31" s="533">
        <v>21</v>
      </c>
      <c r="P31" s="535">
        <v>24</v>
      </c>
      <c r="Q31" s="846">
        <f t="shared" si="1"/>
        <v>6.1923764964909866E-3</v>
      </c>
      <c r="R31" s="524"/>
      <c r="S31" s="522"/>
      <c r="T31" s="533">
        <v>2</v>
      </c>
      <c r="U31" s="536">
        <v>2</v>
      </c>
      <c r="V31" s="526"/>
      <c r="W31" s="533">
        <v>4</v>
      </c>
      <c r="X31" s="536">
        <v>3</v>
      </c>
      <c r="Y31" s="522"/>
      <c r="Z31" s="533">
        <v>6</v>
      </c>
      <c r="AA31" s="535">
        <v>5</v>
      </c>
      <c r="AB31" s="537">
        <f t="shared" si="3"/>
        <v>11</v>
      </c>
      <c r="AC31" s="921"/>
      <c r="AD31" s="921"/>
    </row>
    <row r="32" spans="1:30" ht="15" customHeight="1" x14ac:dyDescent="0.2">
      <c r="A32" s="529" t="s">
        <v>298</v>
      </c>
      <c r="B32" s="530" t="s">
        <v>287</v>
      </c>
      <c r="C32" s="531" t="s">
        <v>285</v>
      </c>
      <c r="D32" s="531" t="s">
        <v>287</v>
      </c>
      <c r="E32" s="531" t="s">
        <v>287</v>
      </c>
      <c r="F32" s="532" t="s">
        <v>287</v>
      </c>
      <c r="G32" s="533">
        <v>1</v>
      </c>
      <c r="H32" s="534">
        <v>2</v>
      </c>
      <c r="I32" s="846">
        <f t="shared" si="2"/>
        <v>2.136752136752137E-3</v>
      </c>
      <c r="J32" s="521"/>
      <c r="K32" s="533">
        <v>8</v>
      </c>
      <c r="L32" s="534">
        <v>16</v>
      </c>
      <c r="M32" s="846">
        <f t="shared" si="0"/>
        <v>4.076086956521739E-3</v>
      </c>
      <c r="N32" s="522"/>
      <c r="O32" s="533">
        <v>9</v>
      </c>
      <c r="P32" s="535">
        <v>18</v>
      </c>
      <c r="Q32" s="846">
        <f t="shared" si="1"/>
        <v>3.7154258978945921E-3</v>
      </c>
      <c r="R32" s="524"/>
      <c r="S32" s="522"/>
      <c r="T32" s="533"/>
      <c r="U32" s="536"/>
      <c r="V32" s="526"/>
      <c r="W32" s="533">
        <v>3</v>
      </c>
      <c r="X32" s="536"/>
      <c r="Y32" s="522"/>
      <c r="Z32" s="533">
        <v>3</v>
      </c>
      <c r="AA32" s="535"/>
      <c r="AB32" s="537">
        <f t="shared" si="3"/>
        <v>3</v>
      </c>
      <c r="AC32" s="921"/>
      <c r="AD32" s="921"/>
    </row>
    <row r="33" spans="1:30" ht="15" customHeight="1" x14ac:dyDescent="0.2">
      <c r="A33" s="529" t="s">
        <v>232</v>
      </c>
      <c r="B33" s="530" t="s">
        <v>287</v>
      </c>
      <c r="C33" s="531" t="s">
        <v>287</v>
      </c>
      <c r="D33" s="531" t="s">
        <v>285</v>
      </c>
      <c r="E33" s="531" t="s">
        <v>285</v>
      </c>
      <c r="F33" s="532" t="s">
        <v>285</v>
      </c>
      <c r="G33" s="533">
        <v>34</v>
      </c>
      <c r="H33" s="534">
        <v>87</v>
      </c>
      <c r="I33" s="846">
        <f t="shared" si="2"/>
        <v>8.6182336182336186E-2</v>
      </c>
      <c r="J33" s="521"/>
      <c r="K33" s="533">
        <v>297</v>
      </c>
      <c r="L33" s="534">
        <v>335</v>
      </c>
      <c r="M33" s="846">
        <f t="shared" si="0"/>
        <v>0.10733695652173914</v>
      </c>
      <c r="N33" s="522"/>
      <c r="O33" s="533">
        <v>329</v>
      </c>
      <c r="P33" s="535">
        <v>420</v>
      </c>
      <c r="Q33" s="846">
        <f t="shared" si="1"/>
        <v>0.10306866657492776</v>
      </c>
      <c r="R33" s="524"/>
      <c r="S33" s="522"/>
      <c r="T33" s="533">
        <v>26</v>
      </c>
      <c r="U33" s="536">
        <v>68</v>
      </c>
      <c r="V33" s="526"/>
      <c r="W33" s="533">
        <v>129</v>
      </c>
      <c r="X33" s="536">
        <v>153</v>
      </c>
      <c r="Y33" s="522"/>
      <c r="Z33" s="533">
        <v>155</v>
      </c>
      <c r="AA33" s="535">
        <v>221</v>
      </c>
      <c r="AB33" s="537">
        <f t="shared" si="3"/>
        <v>376</v>
      </c>
      <c r="AC33" s="921"/>
      <c r="AD33" s="921"/>
    </row>
    <row r="34" spans="1:30" ht="15" customHeight="1" x14ac:dyDescent="0.2">
      <c r="A34" s="529" t="s">
        <v>299</v>
      </c>
      <c r="B34" s="530" t="s">
        <v>287</v>
      </c>
      <c r="C34" s="531" t="s">
        <v>287</v>
      </c>
      <c r="D34" s="531" t="s">
        <v>285</v>
      </c>
      <c r="E34" s="531" t="s">
        <v>285</v>
      </c>
      <c r="F34" s="532" t="s">
        <v>287</v>
      </c>
      <c r="G34" s="533">
        <v>4</v>
      </c>
      <c r="H34" s="534">
        <v>3</v>
      </c>
      <c r="I34" s="846">
        <f t="shared" si="2"/>
        <v>4.9857549857549857E-3</v>
      </c>
      <c r="J34" s="521"/>
      <c r="K34" s="533">
        <v>7</v>
      </c>
      <c r="L34" s="534">
        <v>17</v>
      </c>
      <c r="M34" s="846">
        <f t="shared" si="0"/>
        <v>4.076086956521739E-3</v>
      </c>
      <c r="N34" s="522"/>
      <c r="O34" s="533">
        <v>11</v>
      </c>
      <c r="P34" s="535">
        <v>20</v>
      </c>
      <c r="Q34" s="846">
        <f t="shared" si="1"/>
        <v>4.2658593642493463E-3</v>
      </c>
      <c r="R34" s="524"/>
      <c r="S34" s="522"/>
      <c r="T34" s="533"/>
      <c r="U34" s="536">
        <v>1</v>
      </c>
      <c r="V34" s="526"/>
      <c r="W34" s="533">
        <v>1</v>
      </c>
      <c r="X34" s="536">
        <v>3</v>
      </c>
      <c r="Y34" s="522"/>
      <c r="Z34" s="533">
        <v>1</v>
      </c>
      <c r="AA34" s="535">
        <v>4</v>
      </c>
      <c r="AB34" s="537">
        <f t="shared" si="3"/>
        <v>5</v>
      </c>
      <c r="AC34" s="921"/>
      <c r="AD34" s="921"/>
    </row>
    <row r="35" spans="1:30" ht="15" customHeight="1" x14ac:dyDescent="0.2">
      <c r="A35" s="529" t="s">
        <v>233</v>
      </c>
      <c r="B35" s="530" t="s">
        <v>287</v>
      </c>
      <c r="C35" s="531" t="s">
        <v>287</v>
      </c>
      <c r="D35" s="531" t="s">
        <v>285</v>
      </c>
      <c r="E35" s="531" t="s">
        <v>287</v>
      </c>
      <c r="F35" s="532" t="s">
        <v>285</v>
      </c>
      <c r="G35" s="533">
        <v>2</v>
      </c>
      <c r="H35" s="534">
        <v>7</v>
      </c>
      <c r="I35" s="846">
        <f t="shared" si="2"/>
        <v>6.41025641025641E-3</v>
      </c>
      <c r="J35" s="521"/>
      <c r="K35" s="533">
        <v>27</v>
      </c>
      <c r="L35" s="534">
        <v>33</v>
      </c>
      <c r="M35" s="846">
        <f t="shared" si="0"/>
        <v>1.0190217391304348E-2</v>
      </c>
      <c r="N35" s="522"/>
      <c r="O35" s="533">
        <v>29</v>
      </c>
      <c r="P35" s="535">
        <v>40</v>
      </c>
      <c r="Q35" s="846">
        <f t="shared" si="1"/>
        <v>9.4949772946195127E-3</v>
      </c>
      <c r="R35" s="524"/>
      <c r="S35" s="522"/>
      <c r="T35" s="533"/>
      <c r="U35" s="536">
        <v>6</v>
      </c>
      <c r="V35" s="526"/>
      <c r="W35" s="533">
        <v>3</v>
      </c>
      <c r="X35" s="536">
        <v>6</v>
      </c>
      <c r="Y35" s="522"/>
      <c r="Z35" s="533">
        <v>3</v>
      </c>
      <c r="AA35" s="535">
        <v>12</v>
      </c>
      <c r="AB35" s="537">
        <f t="shared" si="3"/>
        <v>15</v>
      </c>
      <c r="AC35" s="921"/>
      <c r="AD35" s="921"/>
    </row>
    <row r="36" spans="1:30" ht="15" customHeight="1" x14ac:dyDescent="0.2">
      <c r="A36" s="529" t="s">
        <v>300</v>
      </c>
      <c r="B36" s="530" t="s">
        <v>287</v>
      </c>
      <c r="C36" s="531" t="s">
        <v>287</v>
      </c>
      <c r="D36" s="531" t="s">
        <v>285</v>
      </c>
      <c r="E36" s="531" t="s">
        <v>287</v>
      </c>
      <c r="F36" s="532" t="s">
        <v>287</v>
      </c>
      <c r="G36" s="533">
        <v>1</v>
      </c>
      <c r="H36" s="534">
        <v>8</v>
      </c>
      <c r="I36" s="846">
        <f t="shared" si="2"/>
        <v>6.41025641025641E-3</v>
      </c>
      <c r="J36" s="521"/>
      <c r="K36" s="533">
        <v>7</v>
      </c>
      <c r="L36" s="534">
        <v>17</v>
      </c>
      <c r="M36" s="846">
        <f t="shared" si="0"/>
        <v>4.076086956521739E-3</v>
      </c>
      <c r="N36" s="522"/>
      <c r="O36" s="533">
        <v>8</v>
      </c>
      <c r="P36" s="535">
        <v>24</v>
      </c>
      <c r="Q36" s="846">
        <f t="shared" si="1"/>
        <v>4.4034677308380354E-3</v>
      </c>
      <c r="R36" s="524"/>
      <c r="S36" s="522"/>
      <c r="T36" s="533">
        <v>1</v>
      </c>
      <c r="U36" s="536">
        <v>1</v>
      </c>
      <c r="V36" s="526"/>
      <c r="W36" s="533">
        <v>1</v>
      </c>
      <c r="X36" s="536">
        <v>2</v>
      </c>
      <c r="Y36" s="522"/>
      <c r="Z36" s="533">
        <v>2</v>
      </c>
      <c r="AA36" s="535">
        <v>3</v>
      </c>
      <c r="AB36" s="537">
        <f t="shared" si="3"/>
        <v>5</v>
      </c>
      <c r="AC36" s="921"/>
      <c r="AD36" s="921"/>
    </row>
    <row r="37" spans="1:30" ht="15" customHeight="1" x14ac:dyDescent="0.2">
      <c r="A37" s="529" t="s">
        <v>234</v>
      </c>
      <c r="B37" s="530" t="s">
        <v>287</v>
      </c>
      <c r="C37" s="531" t="s">
        <v>287</v>
      </c>
      <c r="D37" s="531" t="s">
        <v>287</v>
      </c>
      <c r="E37" s="531" t="s">
        <v>285</v>
      </c>
      <c r="F37" s="532" t="s">
        <v>285</v>
      </c>
      <c r="G37" s="533">
        <v>16</v>
      </c>
      <c r="H37" s="534">
        <v>31</v>
      </c>
      <c r="I37" s="846">
        <f t="shared" si="2"/>
        <v>3.3475783475783477E-2</v>
      </c>
      <c r="J37" s="521"/>
      <c r="K37" s="533">
        <v>148</v>
      </c>
      <c r="L37" s="534">
        <v>183</v>
      </c>
      <c r="M37" s="846">
        <f t="shared" si="0"/>
        <v>5.6216032608695655E-2</v>
      </c>
      <c r="N37" s="522"/>
      <c r="O37" s="533">
        <v>164</v>
      </c>
      <c r="P37" s="535">
        <v>213</v>
      </c>
      <c r="Q37" s="846">
        <f t="shared" si="1"/>
        <v>5.1878354203935599E-2</v>
      </c>
      <c r="R37" s="524"/>
      <c r="S37" s="522"/>
      <c r="T37" s="533">
        <v>13</v>
      </c>
      <c r="U37" s="536">
        <v>21</v>
      </c>
      <c r="V37" s="526"/>
      <c r="W37" s="533">
        <v>54</v>
      </c>
      <c r="X37" s="536">
        <v>67</v>
      </c>
      <c r="Y37" s="522"/>
      <c r="Z37" s="533">
        <v>67</v>
      </c>
      <c r="AA37" s="535">
        <v>88</v>
      </c>
      <c r="AB37" s="537">
        <f t="shared" si="3"/>
        <v>155</v>
      </c>
      <c r="AC37" s="921"/>
      <c r="AD37" s="921"/>
    </row>
    <row r="38" spans="1:30" ht="15" customHeight="1" x14ac:dyDescent="0.2">
      <c r="A38" s="529" t="s">
        <v>301</v>
      </c>
      <c r="B38" s="530" t="s">
        <v>287</v>
      </c>
      <c r="C38" s="531" t="s">
        <v>287</v>
      </c>
      <c r="D38" s="531" t="s">
        <v>287</v>
      </c>
      <c r="E38" s="531" t="s">
        <v>285</v>
      </c>
      <c r="F38" s="532" t="s">
        <v>287</v>
      </c>
      <c r="G38" s="533">
        <v>6</v>
      </c>
      <c r="H38" s="534">
        <v>6</v>
      </c>
      <c r="I38" s="846">
        <f t="shared" si="2"/>
        <v>8.5470085470085479E-3</v>
      </c>
      <c r="J38" s="521"/>
      <c r="K38" s="533">
        <v>16</v>
      </c>
      <c r="L38" s="534">
        <v>16</v>
      </c>
      <c r="M38" s="846">
        <f t="shared" si="0"/>
        <v>5.434782608695652E-3</v>
      </c>
      <c r="N38" s="522"/>
      <c r="O38" s="533">
        <v>22</v>
      </c>
      <c r="P38" s="535">
        <v>22</v>
      </c>
      <c r="Q38" s="846">
        <f t="shared" si="1"/>
        <v>6.0547681299022984E-3</v>
      </c>
      <c r="R38" s="524"/>
      <c r="S38" s="522"/>
      <c r="T38" s="533"/>
      <c r="U38" s="536"/>
      <c r="V38" s="526"/>
      <c r="W38" s="533">
        <v>1</v>
      </c>
      <c r="X38" s="536">
        <v>1</v>
      </c>
      <c r="Y38" s="522"/>
      <c r="Z38" s="533">
        <v>1</v>
      </c>
      <c r="AA38" s="535">
        <v>1</v>
      </c>
      <c r="AB38" s="537">
        <f t="shared" si="3"/>
        <v>2</v>
      </c>
      <c r="AC38" s="921"/>
      <c r="AD38" s="921"/>
    </row>
    <row r="39" spans="1:30" ht="15" customHeight="1" x14ac:dyDescent="0.2">
      <c r="A39" s="529" t="s">
        <v>235</v>
      </c>
      <c r="B39" s="530" t="s">
        <v>287</v>
      </c>
      <c r="C39" s="531" t="s">
        <v>287</v>
      </c>
      <c r="D39" s="531" t="s">
        <v>287</v>
      </c>
      <c r="E39" s="531" t="s">
        <v>287</v>
      </c>
      <c r="F39" s="532" t="s">
        <v>285</v>
      </c>
      <c r="G39" s="533">
        <v>5</v>
      </c>
      <c r="H39" s="534">
        <v>8</v>
      </c>
      <c r="I39" s="846">
        <f t="shared" si="2"/>
        <v>9.2592592592592587E-3</v>
      </c>
      <c r="J39" s="521"/>
      <c r="K39" s="533">
        <v>92</v>
      </c>
      <c r="L39" s="534">
        <v>92</v>
      </c>
      <c r="M39" s="846">
        <f t="shared" si="0"/>
        <v>3.125E-2</v>
      </c>
      <c r="N39" s="522"/>
      <c r="O39" s="533">
        <v>97</v>
      </c>
      <c r="P39" s="535">
        <v>100</v>
      </c>
      <c r="Q39" s="846">
        <f t="shared" si="1"/>
        <v>2.7108848217971653E-2</v>
      </c>
      <c r="R39" s="524"/>
      <c r="S39" s="522"/>
      <c r="T39" s="533">
        <v>3</v>
      </c>
      <c r="U39" s="536">
        <v>3</v>
      </c>
      <c r="V39" s="526"/>
      <c r="W39" s="533">
        <v>28</v>
      </c>
      <c r="X39" s="536">
        <v>26</v>
      </c>
      <c r="Y39" s="522"/>
      <c r="Z39" s="533">
        <v>31</v>
      </c>
      <c r="AA39" s="535">
        <v>29</v>
      </c>
      <c r="AB39" s="537">
        <f t="shared" si="3"/>
        <v>60</v>
      </c>
      <c r="AC39" s="921"/>
      <c r="AD39" s="921"/>
    </row>
    <row r="40" spans="1:30" ht="15" customHeight="1" thickBot="1" x14ac:dyDescent="0.25">
      <c r="A40" s="541" t="s">
        <v>302</v>
      </c>
      <c r="B40" s="542" t="s">
        <v>287</v>
      </c>
      <c r="C40" s="543" t="s">
        <v>287</v>
      </c>
      <c r="D40" s="543" t="s">
        <v>287</v>
      </c>
      <c r="E40" s="543" t="s">
        <v>287</v>
      </c>
      <c r="F40" s="544" t="s">
        <v>287</v>
      </c>
      <c r="G40" s="545">
        <v>5</v>
      </c>
      <c r="H40" s="546">
        <v>12</v>
      </c>
      <c r="I40" s="858">
        <f t="shared" si="2"/>
        <v>1.2108262108262107E-2</v>
      </c>
      <c r="J40" s="521"/>
      <c r="K40" s="545">
        <v>82</v>
      </c>
      <c r="L40" s="546">
        <v>105</v>
      </c>
      <c r="M40" s="847">
        <f t="shared" si="0"/>
        <v>3.1759510869565216E-2</v>
      </c>
      <c r="N40" s="522"/>
      <c r="O40" s="782">
        <v>87</v>
      </c>
      <c r="P40" s="783">
        <v>117</v>
      </c>
      <c r="Q40" s="847">
        <f t="shared" si="1"/>
        <v>2.8072106784092474E-2</v>
      </c>
      <c r="R40" s="524"/>
      <c r="S40" s="522"/>
      <c r="T40" s="545"/>
      <c r="U40" s="548">
        <v>2</v>
      </c>
      <c r="V40" s="526"/>
      <c r="W40" s="545">
        <v>6</v>
      </c>
      <c r="X40" s="548">
        <v>7</v>
      </c>
      <c r="Y40" s="522"/>
      <c r="Z40" s="545">
        <v>6</v>
      </c>
      <c r="AA40" s="547">
        <v>9</v>
      </c>
      <c r="AB40" s="922">
        <f t="shared" si="3"/>
        <v>15</v>
      </c>
      <c r="AC40" s="921"/>
      <c r="AD40" s="921"/>
    </row>
    <row r="42" spans="1:30" x14ac:dyDescent="0.2">
      <c r="A42" s="549" t="s">
        <v>303</v>
      </c>
      <c r="B42" s="550"/>
      <c r="C42" s="550"/>
      <c r="D42" s="550"/>
      <c r="E42" s="550"/>
      <c r="F42" s="551" t="s">
        <v>9</v>
      </c>
      <c r="G42" s="552">
        <f>SUM(G9:G40)</f>
        <v>421</v>
      </c>
      <c r="H42" s="552">
        <f>SUM(H9:H40)</f>
        <v>983</v>
      </c>
      <c r="I42" s="856">
        <f t="shared" si="2"/>
        <v>1</v>
      </c>
      <c r="J42" s="554"/>
      <c r="K42" s="553">
        <f>SUM(K9:K40)</f>
        <v>2518</v>
      </c>
      <c r="L42" s="553">
        <f>SUM(L9:L40)</f>
        <v>3370</v>
      </c>
      <c r="M42" s="856">
        <f>(L42+K42)/($K$42+$L$42)</f>
        <v>1</v>
      </c>
      <c r="N42" s="555"/>
      <c r="O42" s="553">
        <f>SUM(O9:O40)</f>
        <v>2935</v>
      </c>
      <c r="P42" s="553">
        <f>SUM(P9:P40)</f>
        <v>4332</v>
      </c>
      <c r="Q42" s="848">
        <f>(P42+O42)/$O$45</f>
        <v>1</v>
      </c>
      <c r="R42" s="556"/>
      <c r="S42" s="557"/>
      <c r="T42" s="558">
        <f>SUM(T9:T40)</f>
        <v>214</v>
      </c>
      <c r="U42" s="558">
        <f>SUM(U9:U40)</f>
        <v>481</v>
      </c>
      <c r="V42" s="559"/>
      <c r="W42" s="558">
        <f>SUM(W9:W40)</f>
        <v>660</v>
      </c>
      <c r="X42" s="558">
        <f>SUM(X9:X40)</f>
        <v>869</v>
      </c>
      <c r="Z42" s="560">
        <f>SUM(Z9:Z40)</f>
        <v>874</v>
      </c>
      <c r="AA42" s="560">
        <f>SUM(AA9:AA40)</f>
        <v>1350</v>
      </c>
      <c r="AB42" s="560">
        <f>SUM(AB9:AB40)</f>
        <v>2224</v>
      </c>
    </row>
    <row r="43" spans="1:30" ht="13.5" thickBot="1" x14ac:dyDescent="0.25">
      <c r="P43" s="785"/>
      <c r="Q43" s="849"/>
      <c r="R43" s="561"/>
      <c r="T43" s="1185">
        <f>T42+U42</f>
        <v>695</v>
      </c>
      <c r="U43" s="1186"/>
      <c r="W43" s="1185">
        <f>W42+X42</f>
        <v>1529</v>
      </c>
      <c r="X43" s="1186"/>
    </row>
    <row r="44" spans="1:30" ht="12.75" customHeight="1" x14ac:dyDescent="0.2">
      <c r="A44" s="1187" t="s">
        <v>449</v>
      </c>
      <c r="B44" s="1187"/>
      <c r="C44" s="1187"/>
      <c r="D44" s="1187"/>
      <c r="E44" s="1187"/>
    </row>
    <row r="45" spans="1:30" ht="12.75" customHeight="1" x14ac:dyDescent="0.2">
      <c r="A45" s="1187"/>
      <c r="B45" s="1187"/>
      <c r="C45" s="1187"/>
      <c r="D45" s="1187"/>
      <c r="E45" s="1187"/>
      <c r="G45" s="1188" t="s">
        <v>439</v>
      </c>
      <c r="H45" s="1189"/>
      <c r="K45" s="1188" t="s">
        <v>440</v>
      </c>
      <c r="L45" s="1189"/>
      <c r="O45" s="1188">
        <v>7267</v>
      </c>
      <c r="P45" s="1189"/>
      <c r="S45" s="1192"/>
      <c r="T45" s="562">
        <f>T42/G42</f>
        <v>0.50831353919239908</v>
      </c>
      <c r="U45" s="563">
        <f>U42/H42</f>
        <v>0.4893184130213632</v>
      </c>
      <c r="V45" s="564"/>
      <c r="W45" s="562">
        <f>W42/K42</f>
        <v>0.26211278792692611</v>
      </c>
      <c r="X45" s="565">
        <f>X42/L42</f>
        <v>0.25786350148367954</v>
      </c>
      <c r="Y45" s="566"/>
      <c r="Z45" s="567">
        <f>Z42/O42</f>
        <v>0.29778534923339012</v>
      </c>
      <c r="AA45" s="567">
        <f>AA42/P42</f>
        <v>0.31163434903047094</v>
      </c>
      <c r="AB45" s="568">
        <f>AB42/O45</f>
        <v>0.30604100729324341</v>
      </c>
    </row>
    <row r="46" spans="1:30" ht="13.5" thickBot="1" x14ac:dyDescent="0.25">
      <c r="A46" s="1187"/>
      <c r="B46" s="1187"/>
      <c r="C46" s="1187"/>
      <c r="D46" s="1187"/>
      <c r="E46" s="1187"/>
      <c r="G46" s="1190"/>
      <c r="H46" s="1191"/>
      <c r="K46" s="1190"/>
      <c r="L46" s="1191"/>
      <c r="O46" s="1190"/>
      <c r="P46" s="1191"/>
      <c r="S46" s="1192"/>
      <c r="T46" s="1193">
        <f>T43/1404</f>
        <v>0.49501424501424501</v>
      </c>
      <c r="U46" s="1194"/>
      <c r="W46" s="1193">
        <f>W43/5888</f>
        <v>0.25968070652173914</v>
      </c>
      <c r="X46" s="1194"/>
    </row>
    <row r="48" spans="1:30" s="280" customFormat="1" ht="15" x14ac:dyDescent="0.25">
      <c r="A48" s="291" t="s">
        <v>304</v>
      </c>
      <c r="B48" s="284"/>
      <c r="C48" s="285"/>
      <c r="D48" s="283"/>
      <c r="E48" s="285"/>
      <c r="F48" s="285"/>
      <c r="G48" s="285"/>
      <c r="H48" s="285"/>
      <c r="I48" s="857"/>
      <c r="J48" s="283"/>
      <c r="K48" s="286"/>
      <c r="L48" s="286"/>
      <c r="M48" s="857"/>
      <c r="N48" s="286"/>
      <c r="O48" s="286"/>
      <c r="P48" s="287"/>
      <c r="Q48" s="850"/>
      <c r="R48" s="287"/>
      <c r="S48" s="287"/>
      <c r="T48" s="287"/>
      <c r="U48" s="287"/>
      <c r="V48" s="287"/>
      <c r="W48" s="569"/>
      <c r="X48" s="569"/>
      <c r="Y48" s="569"/>
      <c r="Z48" s="569"/>
      <c r="AA48" s="569"/>
      <c r="AB48" s="569"/>
      <c r="AD48" s="570"/>
    </row>
    <row r="49" spans="1:30" s="280" customFormat="1" ht="15" x14ac:dyDescent="0.25">
      <c r="A49" s="291"/>
      <c r="B49" s="284"/>
      <c r="C49" s="285"/>
      <c r="D49" s="283"/>
      <c r="E49" s="285"/>
      <c r="F49" s="285"/>
      <c r="G49" s="285"/>
      <c r="H49" s="285"/>
      <c r="I49" s="857"/>
      <c r="J49" s="283"/>
      <c r="K49" s="286"/>
      <c r="L49" s="286"/>
      <c r="M49" s="857"/>
      <c r="N49" s="286"/>
      <c r="O49" s="882"/>
      <c r="P49" s="287"/>
      <c r="Q49" s="850"/>
      <c r="R49" s="287"/>
      <c r="S49" s="287"/>
      <c r="T49" s="287"/>
      <c r="U49" s="287"/>
      <c r="V49" s="287"/>
      <c r="W49" s="569"/>
      <c r="X49" s="569"/>
      <c r="Y49" s="569"/>
      <c r="Z49" s="569"/>
      <c r="AA49" s="569"/>
      <c r="AB49" s="569"/>
    </row>
    <row r="50" spans="1:30" s="280" customFormat="1" ht="15" x14ac:dyDescent="0.25">
      <c r="A50" s="291"/>
      <c r="B50" s="284"/>
      <c r="C50" s="285"/>
      <c r="D50" s="283"/>
      <c r="E50" s="285"/>
      <c r="F50" s="285"/>
      <c r="G50" s="285"/>
      <c r="H50" s="285"/>
      <c r="I50" s="857"/>
      <c r="J50" s="283"/>
      <c r="K50" s="286"/>
      <c r="L50" s="286"/>
      <c r="M50" s="857"/>
      <c r="N50" s="286"/>
      <c r="O50" s="286"/>
      <c r="P50" s="287"/>
      <c r="Q50" s="850"/>
      <c r="R50" s="287"/>
      <c r="S50" s="287"/>
      <c r="T50" s="287"/>
      <c r="U50" s="287"/>
      <c r="V50" s="287"/>
      <c r="W50" s="569"/>
      <c r="X50" s="569"/>
      <c r="Y50" s="569"/>
      <c r="Z50" s="569"/>
      <c r="AA50" s="569"/>
      <c r="AB50" s="569"/>
    </row>
    <row r="51" spans="1:30" s="18" customFormat="1" ht="15" x14ac:dyDescent="0.25">
      <c r="A51" s="8" t="s">
        <v>0</v>
      </c>
      <c r="B51" s="28"/>
      <c r="I51" s="851"/>
      <c r="M51" s="851"/>
      <c r="Q51" s="851"/>
      <c r="V51" s="280"/>
      <c r="W51" s="571"/>
      <c r="X51" s="282"/>
      <c r="Y51" s="282"/>
      <c r="Z51" s="282"/>
      <c r="AA51" s="282"/>
      <c r="AB51" s="282"/>
    </row>
    <row r="52" spans="1:30" s="280" customFormat="1" ht="15" x14ac:dyDescent="0.25">
      <c r="I52" s="852"/>
      <c r="M52" s="852"/>
      <c r="Q52" s="852"/>
      <c r="W52" s="571"/>
      <c r="X52" s="282"/>
      <c r="Y52" s="282"/>
      <c r="Z52" s="282"/>
      <c r="AA52" s="282"/>
      <c r="AB52" s="282"/>
    </row>
    <row r="53" spans="1:30" s="280" customFormat="1" ht="30" customHeight="1" x14ac:dyDescent="0.25">
      <c r="A53" s="288" t="s">
        <v>442</v>
      </c>
      <c r="B53" s="289"/>
      <c r="C53" s="289"/>
      <c r="D53" s="289"/>
      <c r="E53" s="289"/>
      <c r="F53" s="289"/>
      <c r="G53" s="289"/>
      <c r="H53" s="289"/>
      <c r="I53" s="853"/>
      <c r="J53" s="289"/>
      <c r="K53" s="289"/>
      <c r="L53" s="289"/>
      <c r="M53" s="853"/>
      <c r="N53" s="289"/>
      <c r="O53" s="289"/>
      <c r="P53" s="289"/>
      <c r="Q53" s="853"/>
      <c r="R53" s="289"/>
      <c r="S53" s="289"/>
      <c r="T53" s="289"/>
      <c r="U53" s="289"/>
      <c r="V53" s="289"/>
      <c r="W53" s="571"/>
      <c r="X53" s="571"/>
      <c r="Y53" s="571"/>
      <c r="Z53" s="571"/>
      <c r="AA53" s="571"/>
      <c r="AB53" s="571"/>
      <c r="AD53" s="570"/>
    </row>
    <row r="54" spans="1:30" s="282" customFormat="1" ht="15" customHeight="1" x14ac:dyDescent="0.25">
      <c r="A54" s="290" t="s">
        <v>305</v>
      </c>
      <c r="B54" s="281"/>
      <c r="C54" s="281"/>
      <c r="D54" s="281"/>
      <c r="E54" s="281"/>
      <c r="F54" s="281"/>
      <c r="G54" s="281"/>
      <c r="H54" s="281"/>
      <c r="I54" s="854"/>
      <c r="J54" s="281"/>
      <c r="K54" s="281"/>
      <c r="L54" s="281"/>
      <c r="M54" s="854"/>
      <c r="N54" s="281"/>
      <c r="O54" s="281"/>
      <c r="P54" s="281"/>
      <c r="Q54" s="854"/>
      <c r="R54" s="281"/>
      <c r="S54" s="281"/>
      <c r="T54" s="281"/>
      <c r="U54" s="281"/>
      <c r="V54" s="281"/>
      <c r="W54" s="571"/>
      <c r="X54" s="571"/>
      <c r="Y54" s="571"/>
      <c r="Z54" s="571"/>
      <c r="AA54" s="571"/>
      <c r="AB54" s="571"/>
    </row>
    <row r="55" spans="1:30" s="282" customFormat="1" ht="15" customHeight="1" x14ac:dyDescent="0.25">
      <c r="A55" s="290"/>
      <c r="B55" s="281"/>
      <c r="C55" s="281"/>
      <c r="D55" s="281"/>
      <c r="E55" s="281"/>
      <c r="F55" s="281"/>
      <c r="G55" s="281"/>
      <c r="H55" s="281"/>
      <c r="I55" s="854"/>
      <c r="J55" s="281"/>
      <c r="K55" s="281"/>
      <c r="L55" s="281"/>
      <c r="M55" s="854"/>
      <c r="N55" s="281"/>
      <c r="O55" s="281"/>
      <c r="P55" s="281"/>
      <c r="Q55" s="854"/>
      <c r="R55" s="281"/>
      <c r="S55" s="281"/>
      <c r="T55" s="281"/>
      <c r="U55" s="281"/>
      <c r="V55" s="281"/>
      <c r="W55" s="571"/>
      <c r="X55" s="571"/>
      <c r="Y55" s="571"/>
      <c r="Z55" s="571"/>
      <c r="AA55" s="571"/>
      <c r="AB55" s="571"/>
    </row>
    <row r="56" spans="1:30" s="282" customFormat="1" ht="15" customHeight="1" x14ac:dyDescent="0.25">
      <c r="A56" s="290"/>
      <c r="B56" s="281"/>
      <c r="C56" s="281"/>
      <c r="D56" s="281"/>
      <c r="E56" s="281"/>
      <c r="F56" s="281"/>
      <c r="G56" s="281"/>
      <c r="H56" s="281"/>
      <c r="I56" s="854"/>
      <c r="J56" s="281"/>
      <c r="K56" s="281"/>
      <c r="L56" s="281"/>
      <c r="M56" s="854"/>
      <c r="N56" s="281"/>
      <c r="O56" s="281"/>
      <c r="P56" s="281"/>
      <c r="Q56" s="854"/>
      <c r="R56" s="281"/>
      <c r="S56" s="281"/>
      <c r="T56" s="281"/>
      <c r="U56" s="281"/>
      <c r="V56" s="281"/>
      <c r="W56" s="571"/>
      <c r="X56" s="571"/>
      <c r="Y56" s="571"/>
      <c r="Z56" s="571"/>
      <c r="AA56" s="571"/>
      <c r="AB56" s="571"/>
    </row>
    <row r="57" spans="1:30" s="282" customFormat="1" ht="15" customHeight="1" x14ac:dyDescent="0.25">
      <c r="A57" s="291" t="s">
        <v>306</v>
      </c>
      <c r="B57" s="281"/>
      <c r="C57" s="281"/>
      <c r="D57" s="281"/>
      <c r="E57" s="281"/>
      <c r="F57" s="281"/>
      <c r="G57" s="281"/>
      <c r="H57" s="281"/>
      <c r="I57" s="854"/>
      <c r="J57" s="281"/>
      <c r="K57" s="281"/>
      <c r="L57" s="281"/>
      <c r="M57" s="854"/>
      <c r="N57" s="281"/>
      <c r="O57" s="281"/>
      <c r="P57" s="281"/>
      <c r="Q57" s="854"/>
      <c r="R57" s="281"/>
      <c r="S57" s="281"/>
      <c r="T57" s="281"/>
      <c r="U57" s="281"/>
      <c r="V57" s="281"/>
      <c r="W57" s="571"/>
      <c r="X57" s="571"/>
      <c r="Y57" s="571"/>
      <c r="Z57" s="571"/>
      <c r="AA57" s="571"/>
      <c r="AB57" s="571"/>
    </row>
    <row r="58" spans="1:30" s="282" customFormat="1" ht="15" customHeight="1" x14ac:dyDescent="0.25">
      <c r="A58" s="572" t="s">
        <v>443</v>
      </c>
      <c r="B58" s="281"/>
      <c r="C58" s="281"/>
      <c r="D58" s="281"/>
      <c r="E58" s="281"/>
      <c r="F58" s="281"/>
      <c r="G58" s="281"/>
      <c r="H58" s="281"/>
      <c r="I58" s="854"/>
      <c r="J58" s="281"/>
      <c r="K58" s="281"/>
      <c r="L58" s="281"/>
      <c r="M58" s="854"/>
      <c r="N58" s="281"/>
      <c r="O58" s="281"/>
      <c r="P58" s="281"/>
      <c r="Q58" s="854"/>
      <c r="R58" s="281"/>
      <c r="S58" s="281"/>
      <c r="T58" s="281"/>
      <c r="U58" s="281"/>
      <c r="V58" s="281"/>
      <c r="W58" s="571"/>
      <c r="X58" s="571"/>
      <c r="Y58" s="571"/>
      <c r="Z58" s="571"/>
      <c r="AA58" s="571"/>
      <c r="AB58" s="571"/>
    </row>
    <row r="59" spans="1:30" s="282" customFormat="1" ht="15" customHeight="1" x14ac:dyDescent="0.25">
      <c r="A59" s="572" t="s">
        <v>444</v>
      </c>
      <c r="B59" s="281"/>
      <c r="C59" s="281"/>
      <c r="D59" s="281"/>
      <c r="E59" s="281"/>
      <c r="F59" s="281"/>
      <c r="G59" s="281"/>
      <c r="H59" s="281"/>
      <c r="I59" s="854"/>
      <c r="J59" s="281"/>
      <c r="K59" s="281"/>
      <c r="L59" s="281"/>
      <c r="M59" s="854"/>
      <c r="N59" s="281"/>
      <c r="O59" s="281"/>
      <c r="P59" s="281"/>
      <c r="Q59" s="854"/>
      <c r="R59" s="281"/>
      <c r="S59" s="281"/>
      <c r="T59" s="281"/>
      <c r="U59" s="281"/>
      <c r="V59" s="281"/>
      <c r="W59" s="571"/>
      <c r="X59" s="571"/>
      <c r="Y59" s="571"/>
      <c r="Z59" s="571"/>
      <c r="AA59" s="571"/>
      <c r="AB59" s="571"/>
    </row>
    <row r="60" spans="1:30" s="282" customFormat="1" ht="15" customHeight="1" x14ac:dyDescent="0.25">
      <c r="A60" s="572" t="s">
        <v>445</v>
      </c>
      <c r="B60" s="281"/>
      <c r="C60" s="281"/>
      <c r="D60" s="281"/>
      <c r="E60" s="281"/>
      <c r="F60" s="281"/>
      <c r="G60" s="281"/>
      <c r="H60" s="281"/>
      <c r="I60" s="854"/>
      <c r="J60" s="281"/>
      <c r="K60" s="281"/>
      <c r="L60" s="281"/>
      <c r="M60" s="854"/>
      <c r="N60" s="281"/>
      <c r="O60" s="281"/>
      <c r="P60" s="281"/>
      <c r="Q60" s="854"/>
      <c r="R60" s="281"/>
      <c r="S60" s="281"/>
      <c r="T60" s="281"/>
      <c r="U60" s="281"/>
      <c r="V60" s="281"/>
      <c r="W60" s="571"/>
      <c r="X60" s="571"/>
      <c r="Y60" s="571"/>
      <c r="Z60" s="571"/>
      <c r="AA60" s="571"/>
      <c r="AB60" s="571"/>
    </row>
    <row r="61" spans="1:30" s="282" customFormat="1" ht="15" customHeight="1" x14ac:dyDescent="0.25">
      <c r="A61" s="290"/>
      <c r="B61" s="281"/>
      <c r="C61" s="281"/>
      <c r="D61" s="281"/>
      <c r="E61" s="281"/>
      <c r="F61" s="281"/>
      <c r="G61" s="281"/>
      <c r="H61" s="281"/>
      <c r="I61" s="854"/>
      <c r="J61" s="281"/>
      <c r="K61" s="281"/>
      <c r="L61" s="281"/>
      <c r="M61" s="854"/>
      <c r="N61" s="281"/>
      <c r="O61" s="281"/>
      <c r="P61" s="281"/>
      <c r="Q61" s="854"/>
      <c r="R61" s="281"/>
      <c r="S61" s="281"/>
      <c r="T61" s="281"/>
      <c r="U61" s="281"/>
      <c r="V61" s="281"/>
      <c r="W61" s="571"/>
      <c r="X61" s="571"/>
      <c r="Y61" s="571"/>
      <c r="Z61" s="571"/>
      <c r="AA61" s="571"/>
      <c r="AB61" s="571"/>
    </row>
    <row r="62" spans="1:30" s="282" customFormat="1" ht="15" customHeight="1" x14ac:dyDescent="0.25">
      <c r="A62" s="573" t="s">
        <v>238</v>
      </c>
      <c r="B62" s="281"/>
      <c r="C62" s="281"/>
      <c r="D62" s="281"/>
      <c r="E62" s="281"/>
      <c r="F62" s="281"/>
      <c r="G62" s="281"/>
      <c r="H62" s="281"/>
      <c r="I62" s="854"/>
      <c r="J62" s="281"/>
      <c r="K62" s="281"/>
      <c r="L62" s="281"/>
      <c r="M62" s="854"/>
      <c r="N62" s="281"/>
      <c r="O62" s="281"/>
      <c r="P62" s="281"/>
      <c r="Q62" s="854"/>
      <c r="R62" s="281"/>
      <c r="S62" s="281"/>
      <c r="T62" s="281"/>
      <c r="U62" s="281"/>
      <c r="V62" s="281"/>
      <c r="W62" s="571"/>
      <c r="X62" s="571"/>
      <c r="Y62" s="571"/>
      <c r="Z62" s="571"/>
      <c r="AA62" s="571"/>
      <c r="AB62" s="571"/>
    </row>
    <row r="63" spans="1:30" s="282" customFormat="1" ht="15" customHeight="1" x14ac:dyDescent="0.25">
      <c r="A63" s="574" t="s">
        <v>446</v>
      </c>
      <c r="B63" s="281"/>
      <c r="C63" s="281"/>
      <c r="D63" s="281"/>
      <c r="E63" s="281"/>
      <c r="F63" s="281"/>
      <c r="G63" s="281"/>
      <c r="H63" s="281"/>
      <c r="I63" s="854"/>
      <c r="J63" s="281"/>
      <c r="K63" s="281"/>
      <c r="L63" s="281"/>
      <c r="M63" s="854"/>
      <c r="N63" s="281"/>
      <c r="O63" s="281"/>
      <c r="P63" s="281"/>
      <c r="Q63" s="854"/>
      <c r="R63" s="281"/>
      <c r="S63" s="281"/>
      <c r="T63" s="281"/>
      <c r="U63" s="281"/>
      <c r="V63" s="281"/>
      <c r="W63" s="571"/>
      <c r="X63" s="571"/>
      <c r="Y63" s="571"/>
      <c r="Z63" s="571"/>
      <c r="AA63" s="571"/>
      <c r="AB63" s="571"/>
    </row>
    <row r="64" spans="1:30" s="282" customFormat="1" ht="15" customHeight="1" x14ac:dyDescent="0.25">
      <c r="A64" s="574" t="s">
        <v>447</v>
      </c>
      <c r="B64" s="281"/>
      <c r="C64" s="281"/>
      <c r="D64" s="281"/>
      <c r="E64" s="281"/>
      <c r="F64" s="281"/>
      <c r="G64" s="281"/>
      <c r="H64" s="281"/>
      <c r="I64" s="854"/>
      <c r="J64" s="281"/>
      <c r="K64" s="281"/>
      <c r="L64" s="281"/>
      <c r="M64" s="854"/>
      <c r="N64" s="281"/>
      <c r="O64" s="281"/>
      <c r="P64" s="281"/>
      <c r="Q64" s="854"/>
      <c r="R64" s="281"/>
      <c r="S64" s="281"/>
      <c r="T64" s="281"/>
      <c r="U64" s="281"/>
      <c r="V64" s="281"/>
      <c r="W64" s="571"/>
      <c r="X64" s="571"/>
      <c r="Y64" s="571"/>
      <c r="Z64" s="571"/>
      <c r="AA64" s="571"/>
      <c r="AB64" s="571"/>
    </row>
    <row r="65" spans="1:35" s="282" customFormat="1" ht="15" customHeight="1" x14ac:dyDescent="0.25">
      <c r="A65" s="574"/>
      <c r="B65" s="281"/>
      <c r="C65" s="281"/>
      <c r="D65" s="281"/>
      <c r="E65" s="281"/>
      <c r="F65" s="281"/>
      <c r="G65" s="281"/>
      <c r="H65" s="281"/>
      <c r="I65" s="854"/>
      <c r="J65" s="281"/>
      <c r="K65" s="281"/>
      <c r="L65" s="281"/>
      <c r="M65" s="854"/>
      <c r="N65" s="281"/>
      <c r="O65" s="281"/>
      <c r="P65" s="281"/>
      <c r="Q65" s="854"/>
      <c r="R65" s="281"/>
      <c r="S65" s="281"/>
      <c r="T65" s="281"/>
      <c r="U65" s="281"/>
      <c r="V65" s="281"/>
      <c r="W65" s="571"/>
      <c r="X65" s="571"/>
      <c r="Y65" s="571"/>
      <c r="Z65" s="571"/>
      <c r="AA65" s="571"/>
      <c r="AB65" s="571"/>
    </row>
    <row r="66" spans="1:35" s="282" customFormat="1" ht="15" customHeight="1" x14ac:dyDescent="0.25">
      <c r="A66" s="575" t="s">
        <v>237</v>
      </c>
      <c r="B66" s="281"/>
      <c r="C66" s="281"/>
      <c r="D66" s="281"/>
      <c r="E66" s="281"/>
      <c r="F66" s="281"/>
      <c r="G66" s="281"/>
      <c r="H66" s="281"/>
      <c r="I66" s="854"/>
      <c r="J66" s="281"/>
      <c r="K66" s="281"/>
      <c r="L66" s="281"/>
      <c r="M66" s="854"/>
      <c r="N66" s="281"/>
      <c r="O66" s="281"/>
      <c r="P66" s="281"/>
      <c r="Q66" s="854"/>
      <c r="R66" s="281"/>
      <c r="S66" s="281"/>
      <c r="T66" s="281"/>
      <c r="U66" s="281"/>
      <c r="V66" s="281"/>
      <c r="W66" s="571"/>
      <c r="X66" s="571"/>
      <c r="Y66" s="571"/>
      <c r="Z66" s="571"/>
      <c r="AA66" s="571"/>
      <c r="AB66" s="571"/>
    </row>
    <row r="67" spans="1:35" ht="15" x14ac:dyDescent="0.2">
      <c r="A67" s="927" t="s">
        <v>307</v>
      </c>
      <c r="C67" s="928"/>
      <c r="U67" s="929"/>
      <c r="V67" s="862"/>
      <c r="W67" s="571"/>
      <c r="X67" s="571"/>
      <c r="Y67" s="571"/>
      <c r="Z67" s="571"/>
      <c r="AA67" s="571"/>
      <c r="AB67" s="571"/>
    </row>
    <row r="68" spans="1:35" ht="15" x14ac:dyDescent="0.2">
      <c r="A68" s="927" t="s">
        <v>477</v>
      </c>
      <c r="B68" s="522"/>
      <c r="C68" s="522"/>
      <c r="D68" s="522"/>
      <c r="E68" s="522"/>
      <c r="F68" s="522"/>
      <c r="G68" s="522"/>
      <c r="H68" s="522"/>
      <c r="I68" s="930"/>
      <c r="J68" s="522"/>
      <c r="K68" s="522"/>
      <c r="L68" s="522"/>
      <c r="M68" s="930"/>
      <c r="N68" s="522"/>
      <c r="O68" s="522"/>
      <c r="P68" s="522"/>
      <c r="Q68" s="930"/>
      <c r="R68" s="522"/>
      <c r="S68" s="522"/>
      <c r="T68" s="522"/>
      <c r="U68" s="929"/>
      <c r="V68" s="862"/>
      <c r="W68" s="571"/>
      <c r="X68" s="571"/>
      <c r="Y68" s="571"/>
      <c r="Z68" s="571"/>
      <c r="AA68" s="571"/>
      <c r="AB68" s="571"/>
    </row>
    <row r="69" spans="1:35" ht="15" x14ac:dyDescent="0.2">
      <c r="A69" s="927" t="s">
        <v>478</v>
      </c>
      <c r="B69" s="522"/>
      <c r="C69" s="522"/>
      <c r="D69" s="522"/>
      <c r="E69" s="522"/>
      <c r="F69" s="522"/>
      <c r="G69" s="522"/>
      <c r="H69" s="522"/>
      <c r="I69" s="930"/>
      <c r="J69" s="522"/>
      <c r="K69" s="522"/>
      <c r="L69" s="522"/>
      <c r="M69" s="930"/>
      <c r="N69" s="522"/>
      <c r="O69" s="522"/>
      <c r="P69" s="522"/>
      <c r="Q69" s="930"/>
      <c r="R69" s="522"/>
      <c r="S69" s="522"/>
      <c r="T69" s="522"/>
      <c r="U69" s="929"/>
      <c r="V69" s="862"/>
      <c r="W69" s="571"/>
      <c r="X69" s="571"/>
      <c r="Y69" s="571"/>
      <c r="Z69" s="571"/>
      <c r="AA69" s="571"/>
      <c r="AB69" s="571"/>
    </row>
    <row r="70" spans="1:35" ht="15" x14ac:dyDescent="0.2">
      <c r="A70" s="859"/>
      <c r="B70" s="860"/>
      <c r="C70" s="860"/>
      <c r="D70" s="860"/>
      <c r="E70" s="860"/>
      <c r="F70" s="860"/>
      <c r="G70" s="860"/>
      <c r="H70" s="860"/>
      <c r="I70" s="861"/>
      <c r="J70" s="860"/>
      <c r="K70" s="860"/>
      <c r="L70" s="860"/>
      <c r="M70" s="861"/>
      <c r="N70" s="860"/>
      <c r="O70" s="860"/>
      <c r="P70" s="860"/>
      <c r="Q70" s="861"/>
      <c r="R70" s="860"/>
      <c r="S70" s="860"/>
      <c r="T70" s="860"/>
      <c r="U70" s="862"/>
      <c r="V70" s="862"/>
      <c r="W70" s="571"/>
      <c r="X70" s="571"/>
      <c r="Y70" s="571"/>
      <c r="Z70" s="571"/>
      <c r="AA70" s="571"/>
      <c r="AB70" s="571"/>
    </row>
    <row r="71" spans="1:35" ht="15.75" thickBot="1" x14ac:dyDescent="0.25">
      <c r="A71" s="927" t="s">
        <v>479</v>
      </c>
      <c r="B71" s="863"/>
      <c r="C71" s="863"/>
      <c r="D71" s="863"/>
      <c r="E71" s="863"/>
      <c r="F71" s="863"/>
      <c r="G71" s="863"/>
      <c r="H71" s="863"/>
      <c r="I71" s="864"/>
      <c r="J71" s="863"/>
      <c r="K71" s="863"/>
      <c r="L71" s="863"/>
      <c r="M71" s="864"/>
      <c r="N71" s="863"/>
      <c r="O71" s="863"/>
      <c r="P71" s="863"/>
      <c r="Q71" s="864"/>
      <c r="R71" s="863"/>
      <c r="S71" s="863"/>
      <c r="T71" s="860"/>
      <c r="U71" s="860"/>
    </row>
    <row r="72" spans="1:35" ht="31.5" customHeight="1" x14ac:dyDescent="0.25">
      <c r="A72" s="1209" t="s">
        <v>514</v>
      </c>
      <c r="B72" s="1209"/>
      <c r="C72" s="1209"/>
      <c r="D72" s="1209"/>
      <c r="E72" s="1209"/>
      <c r="F72" s="1209"/>
      <c r="G72" s="1209"/>
      <c r="H72" s="1209"/>
      <c r="I72" s="1209"/>
      <c r="J72" s="1209"/>
      <c r="K72" s="1209"/>
      <c r="L72" s="1209"/>
      <c r="M72" s="1209"/>
      <c r="N72" s="1209"/>
      <c r="O72" s="1209"/>
      <c r="P72" s="1209"/>
      <c r="Q72" s="1209"/>
      <c r="R72" s="1209"/>
      <c r="S72" s="1209"/>
      <c r="T72" s="1209"/>
      <c r="U72" s="1209"/>
      <c r="W72" s="1195" t="s">
        <v>448</v>
      </c>
      <c r="X72" s="1196"/>
      <c r="Y72" s="1196"/>
      <c r="Z72" s="1196"/>
      <c r="AA72" s="1196"/>
      <c r="AB72" s="1197"/>
    </row>
    <row r="73" spans="1:35" ht="15" x14ac:dyDescent="0.2">
      <c r="A73" s="927" t="s">
        <v>480</v>
      </c>
      <c r="B73" s="522"/>
      <c r="C73" s="522"/>
      <c r="D73" s="522"/>
      <c r="E73" s="522"/>
      <c r="F73" s="522"/>
      <c r="G73" s="522"/>
      <c r="H73" s="522"/>
      <c r="I73" s="930"/>
      <c r="J73" s="522"/>
      <c r="K73" s="522"/>
      <c r="L73" s="522"/>
      <c r="M73" s="930"/>
      <c r="N73" s="522"/>
      <c r="O73" s="522"/>
      <c r="P73" s="522"/>
      <c r="Q73" s="930"/>
      <c r="R73" s="522"/>
      <c r="S73" s="522"/>
      <c r="W73" s="1198"/>
      <c r="X73" s="1199"/>
      <c r="Y73" s="1199"/>
      <c r="Z73" s="1199"/>
      <c r="AA73" s="1199"/>
      <c r="AB73" s="1200"/>
    </row>
    <row r="74" spans="1:35" ht="26.25" thickBot="1" x14ac:dyDescent="0.25">
      <c r="A74" s="522"/>
      <c r="B74" s="522"/>
      <c r="C74" s="522"/>
      <c r="D74" s="522"/>
      <c r="E74" s="522"/>
      <c r="F74" s="522"/>
      <c r="G74" s="522"/>
      <c r="H74" s="522"/>
      <c r="I74" s="930"/>
      <c r="J74" s="522"/>
      <c r="K74" s="522"/>
      <c r="L74" s="522"/>
      <c r="M74" s="930"/>
      <c r="N74" s="522"/>
      <c r="O74" s="522"/>
      <c r="P74" s="522"/>
      <c r="Q74" s="930"/>
      <c r="R74" s="522"/>
      <c r="S74" s="522"/>
      <c r="U74" s="522"/>
      <c r="W74" s="576" t="s">
        <v>308</v>
      </c>
      <c r="X74" s="1201" t="s">
        <v>309</v>
      </c>
      <c r="Y74" s="1202"/>
      <c r="Z74" s="881" t="s">
        <v>310</v>
      </c>
      <c r="AA74" s="577" t="s">
        <v>311</v>
      </c>
      <c r="AB74" s="578" t="s">
        <v>9</v>
      </c>
    </row>
    <row r="75" spans="1:35" x14ac:dyDescent="0.2">
      <c r="U75" s="1203">
        <v>2011</v>
      </c>
      <c r="V75" s="1204"/>
      <c r="W75" s="885">
        <v>105</v>
      </c>
      <c r="X75" s="1205">
        <v>224</v>
      </c>
      <c r="Y75" s="1205"/>
      <c r="Z75" s="886">
        <v>327</v>
      </c>
      <c r="AA75" s="887">
        <v>456</v>
      </c>
      <c r="AB75" s="888">
        <f>SUM(W75:AA75)</f>
        <v>1112</v>
      </c>
      <c r="AC75" s="629"/>
    </row>
    <row r="76" spans="1:35" x14ac:dyDescent="0.2">
      <c r="U76" s="1206">
        <v>2012</v>
      </c>
      <c r="V76" s="1207"/>
      <c r="W76" s="579">
        <v>49</v>
      </c>
      <c r="X76" s="1208">
        <v>147</v>
      </c>
      <c r="Y76" s="1208"/>
      <c r="Z76" s="534">
        <v>171</v>
      </c>
      <c r="AA76" s="535">
        <v>218</v>
      </c>
      <c r="AB76" s="580">
        <f t="shared" ref="AB76:AB79" si="4">SUM(W76:AA76)</f>
        <v>585</v>
      </c>
      <c r="AD76" s="528"/>
      <c r="AE76" s="528"/>
      <c r="AF76" s="528"/>
      <c r="AG76" s="528"/>
      <c r="AH76" s="528"/>
    </row>
    <row r="77" spans="1:35" x14ac:dyDescent="0.2">
      <c r="U77" s="1206">
        <v>2013</v>
      </c>
      <c r="V77" s="1207"/>
      <c r="W77" s="579">
        <v>26</v>
      </c>
      <c r="X77" s="1208">
        <v>51</v>
      </c>
      <c r="Y77" s="1208"/>
      <c r="Z77" s="534">
        <v>92</v>
      </c>
      <c r="AA77" s="535">
        <v>110</v>
      </c>
      <c r="AB77" s="580">
        <f t="shared" si="4"/>
        <v>279</v>
      </c>
      <c r="AD77" s="528"/>
      <c r="AE77" s="528"/>
      <c r="AF77" s="528"/>
      <c r="AG77" s="528"/>
      <c r="AH77" s="528"/>
    </row>
    <row r="78" spans="1:35" x14ac:dyDescent="0.2">
      <c r="U78" s="1206">
        <v>2014</v>
      </c>
      <c r="V78" s="1207"/>
      <c r="W78" s="579">
        <v>27</v>
      </c>
      <c r="X78" s="1208">
        <v>45</v>
      </c>
      <c r="Y78" s="1208"/>
      <c r="Z78" s="534">
        <v>50</v>
      </c>
      <c r="AA78" s="535">
        <v>56</v>
      </c>
      <c r="AB78" s="580">
        <f t="shared" si="4"/>
        <v>178</v>
      </c>
      <c r="AD78" s="528"/>
      <c r="AE78" s="528"/>
      <c r="AF78" s="528"/>
      <c r="AG78" s="528"/>
      <c r="AH78" s="528"/>
    </row>
    <row r="79" spans="1:35" x14ac:dyDescent="0.2">
      <c r="U79" s="1212">
        <v>2015</v>
      </c>
      <c r="V79" s="1213"/>
      <c r="W79" s="581">
        <v>7</v>
      </c>
      <c r="X79" s="1214">
        <v>14</v>
      </c>
      <c r="Y79" s="1214"/>
      <c r="Z79" s="582">
        <v>20</v>
      </c>
      <c r="AA79" s="583">
        <v>29</v>
      </c>
      <c r="AB79" s="584">
        <f t="shared" si="4"/>
        <v>70</v>
      </c>
      <c r="AD79" s="528"/>
      <c r="AE79" s="528"/>
      <c r="AF79" s="528"/>
      <c r="AG79" s="528"/>
      <c r="AH79" s="528"/>
      <c r="AI79" s="528"/>
    </row>
    <row r="80" spans="1:35" ht="13.5" thickBot="1" x14ac:dyDescent="0.25">
      <c r="U80" s="1177" t="s">
        <v>9</v>
      </c>
      <c r="V80" s="1210"/>
      <c r="W80" s="585">
        <f>SUM(W75:W79)</f>
        <v>214</v>
      </c>
      <c r="X80" s="1211">
        <f t="shared" ref="X80:AB80" si="5">SUM(X75:X79)</f>
        <v>481</v>
      </c>
      <c r="Y80" s="1211">
        <f t="shared" si="5"/>
        <v>0</v>
      </c>
      <c r="Z80" s="586">
        <f t="shared" si="5"/>
        <v>660</v>
      </c>
      <c r="AA80" s="587">
        <f t="shared" si="5"/>
        <v>869</v>
      </c>
      <c r="AB80" s="931">
        <f t="shared" si="5"/>
        <v>2224</v>
      </c>
    </row>
  </sheetData>
  <mergeCells count="34">
    <mergeCell ref="U80:V80"/>
    <mergeCell ref="X80:Y80"/>
    <mergeCell ref="U77:V77"/>
    <mergeCell ref="X77:Y77"/>
    <mergeCell ref="U78:V78"/>
    <mergeCell ref="X78:Y78"/>
    <mergeCell ref="U79:V79"/>
    <mergeCell ref="X79:Y79"/>
    <mergeCell ref="W72:AB73"/>
    <mergeCell ref="X74:Y74"/>
    <mergeCell ref="U75:V75"/>
    <mergeCell ref="X75:Y75"/>
    <mergeCell ref="U76:V76"/>
    <mergeCell ref="X76:Y76"/>
    <mergeCell ref="A72:U72"/>
    <mergeCell ref="T43:U43"/>
    <mergeCell ref="W43:X43"/>
    <mergeCell ref="A44:E46"/>
    <mergeCell ref="G45:H46"/>
    <mergeCell ref="K45:L46"/>
    <mergeCell ref="O45:P46"/>
    <mergeCell ref="S45:S46"/>
    <mergeCell ref="T46:U46"/>
    <mergeCell ref="W46:X46"/>
    <mergeCell ref="A3:AB3"/>
    <mergeCell ref="G6:Q6"/>
    <mergeCell ref="T6:AB6"/>
    <mergeCell ref="B7:F7"/>
    <mergeCell ref="G7:I7"/>
    <mergeCell ref="K7:M7"/>
    <mergeCell ref="O7:Q7"/>
    <mergeCell ref="T7:U7"/>
    <mergeCell ref="W7:X7"/>
    <mergeCell ref="Z7:AB7"/>
  </mergeCells>
  <conditionalFormatting sqref="M9:M40">
    <cfRule type="colorScale" priority="4">
      <colorScale>
        <cfvo type="min"/>
        <cfvo type="percentile" val="50"/>
        <cfvo type="max"/>
        <color rgb="FFF8696B"/>
        <color rgb="FFFFEB84"/>
        <color rgb="FF63BE7B"/>
      </colorScale>
    </cfRule>
  </conditionalFormatting>
  <conditionalFormatting sqref="B9:F40">
    <cfRule type="cellIs" dxfId="0" priority="3" operator="equal">
      <formula>"OUI"</formula>
    </cfRule>
  </conditionalFormatting>
  <conditionalFormatting sqref="I9:I40">
    <cfRule type="colorScale" priority="2">
      <colorScale>
        <cfvo type="min"/>
        <cfvo type="percentile" val="50"/>
        <cfvo type="max"/>
        <color rgb="FFF8696B"/>
        <color rgb="FFFFEB84"/>
        <color rgb="FF63BE7B"/>
      </colorScale>
    </cfRule>
  </conditionalFormatting>
  <conditionalFormatting sqref="Q9:R40">
    <cfRule type="colorScale" priority="1">
      <colorScale>
        <cfvo type="min"/>
        <cfvo type="percentile" val="50"/>
        <cfvo type="max"/>
        <color rgb="FFF8696B"/>
        <color rgb="FFFFEB84"/>
        <color rgb="FF63BE7B"/>
      </colorScale>
    </cfRule>
  </conditionalFormatting>
  <printOptions horizontalCentered="1"/>
  <pageMargins left="0.39370078740157483" right="0.39370078740157483" top="0.39370078740157483" bottom="0.39370078740157483" header="0.31496062992125984" footer="0.31496062992125984"/>
  <pageSetup paperSize="9" scale="60" orientation="landscape" r:id="rId1"/>
  <headerFooter>
    <oddFooter>&amp;CPage &amp;P</oddFooter>
  </headerFooter>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workbookViewId="0">
      <selection activeCell="J33" sqref="J33"/>
    </sheetView>
  </sheetViews>
  <sheetFormatPr baseColWidth="10" defaultColWidth="12" defaultRowHeight="12.75" x14ac:dyDescent="0.2"/>
  <cols>
    <col min="1" max="1" width="30.6640625" style="499" customWidth="1"/>
    <col min="2" max="6" width="12" style="499"/>
    <col min="7" max="7" width="12" style="499" customWidth="1"/>
    <col min="8" max="16384" width="12" style="499"/>
  </cols>
  <sheetData>
    <row r="1" spans="1:10" x14ac:dyDescent="0.2">
      <c r="A1" s="8" t="s">
        <v>0</v>
      </c>
    </row>
    <row r="2" spans="1:10" x14ac:dyDescent="0.2">
      <c r="A2" s="1215" t="s">
        <v>435</v>
      </c>
      <c r="B2" s="1215"/>
      <c r="C2" s="1215"/>
      <c r="D2" s="1215"/>
    </row>
    <row r="4" spans="1:10" x14ac:dyDescent="0.2">
      <c r="B4" s="588" t="s">
        <v>7</v>
      </c>
      <c r="C4" s="588" t="s">
        <v>6</v>
      </c>
      <c r="D4" s="588" t="s">
        <v>312</v>
      </c>
    </row>
    <row r="5" spans="1:10" x14ac:dyDescent="0.2">
      <c r="A5" s="589" t="s">
        <v>94</v>
      </c>
      <c r="B5" s="590">
        <v>1940</v>
      </c>
      <c r="C5" s="590">
        <v>8829</v>
      </c>
      <c r="D5" s="590">
        <f>B5+C5</f>
        <v>10769</v>
      </c>
    </row>
    <row r="6" spans="1:10" x14ac:dyDescent="0.2">
      <c r="A6" s="589" t="s">
        <v>313</v>
      </c>
      <c r="B6" s="590">
        <v>6503</v>
      </c>
      <c r="C6" s="590">
        <v>1602</v>
      </c>
      <c r="D6" s="591" t="s">
        <v>432</v>
      </c>
      <c r="F6" s="592"/>
    </row>
    <row r="8" spans="1:10" x14ac:dyDescent="0.2">
      <c r="A8" s="593" t="s">
        <v>433</v>
      </c>
    </row>
    <row r="10" spans="1:10" x14ac:dyDescent="0.2">
      <c r="A10" s="1215" t="s">
        <v>515</v>
      </c>
      <c r="B10" s="1215"/>
      <c r="C10" s="1215"/>
      <c r="D10" s="1215"/>
      <c r="E10" s="1215"/>
      <c r="F10" s="1215"/>
      <c r="G10" s="1105"/>
      <c r="H10" s="1105"/>
    </row>
    <row r="12" spans="1:10" ht="30" customHeight="1" x14ac:dyDescent="0.2">
      <c r="B12" s="1216" t="s">
        <v>434</v>
      </c>
      <c r="C12" s="1218" t="s">
        <v>314</v>
      </c>
      <c r="D12" s="1219"/>
      <c r="E12" s="1219"/>
      <c r="F12" s="1220"/>
      <c r="G12" s="1221" t="s">
        <v>516</v>
      </c>
      <c r="H12" s="1222"/>
    </row>
    <row r="13" spans="1:10" ht="15" customHeight="1" x14ac:dyDescent="0.2">
      <c r="B13" s="1217"/>
      <c r="C13" s="594">
        <v>2012</v>
      </c>
      <c r="D13" s="594">
        <v>2013</v>
      </c>
      <c r="E13" s="594">
        <v>2014</v>
      </c>
      <c r="F13" s="594">
        <v>2015</v>
      </c>
      <c r="G13" s="595" t="s">
        <v>315</v>
      </c>
      <c r="H13" s="596" t="s">
        <v>316</v>
      </c>
    </row>
    <row r="14" spans="1:10" x14ac:dyDescent="0.2">
      <c r="A14" s="597" t="s">
        <v>517</v>
      </c>
      <c r="B14" s="598"/>
      <c r="C14" s="599"/>
      <c r="D14" s="599"/>
      <c r="E14" s="599"/>
      <c r="F14" s="600"/>
      <c r="G14" s="601"/>
      <c r="H14" s="602"/>
    </row>
    <row r="15" spans="1:10" x14ac:dyDescent="0.2">
      <c r="A15" s="603"/>
      <c r="B15" s="604"/>
      <c r="C15" s="605"/>
      <c r="D15" s="605"/>
      <c r="E15" s="605"/>
      <c r="F15" s="606"/>
      <c r="G15" s="607"/>
      <c r="H15" s="608"/>
    </row>
    <row r="16" spans="1:10" x14ac:dyDescent="0.2">
      <c r="A16" s="609" t="s">
        <v>31</v>
      </c>
      <c r="B16" s="610">
        <v>1130</v>
      </c>
      <c r="C16" s="611">
        <v>19</v>
      </c>
      <c r="D16" s="611">
        <v>10</v>
      </c>
      <c r="E16" s="611">
        <v>13</v>
      </c>
      <c r="F16" s="612">
        <v>105</v>
      </c>
      <c r="G16" s="613">
        <v>983</v>
      </c>
      <c r="H16" s="614">
        <f>(B16-G16)/B16</f>
        <v>0.13008849557522123</v>
      </c>
      <c r="I16" s="592"/>
      <c r="J16" s="592"/>
    </row>
    <row r="17" spans="1:11" x14ac:dyDescent="0.2">
      <c r="A17" s="609" t="s">
        <v>30</v>
      </c>
      <c r="B17" s="610">
        <v>472</v>
      </c>
      <c r="C17" s="611">
        <v>3</v>
      </c>
      <c r="D17" s="611">
        <v>3</v>
      </c>
      <c r="E17" s="611">
        <v>6</v>
      </c>
      <c r="F17" s="612">
        <v>39</v>
      </c>
      <c r="G17" s="613">
        <v>421</v>
      </c>
      <c r="H17" s="614">
        <f>(B17-G17)/B17</f>
        <v>0.10805084745762712</v>
      </c>
      <c r="I17" s="592"/>
      <c r="J17" s="592"/>
    </row>
    <row r="18" spans="1:11" x14ac:dyDescent="0.2">
      <c r="A18" s="609" t="s">
        <v>9</v>
      </c>
      <c r="B18" s="610">
        <f>B16+B17</f>
        <v>1602</v>
      </c>
      <c r="C18" s="612">
        <f t="shared" ref="C18:E18" si="0">C17+C16</f>
        <v>22</v>
      </c>
      <c r="D18" s="612">
        <f t="shared" si="0"/>
        <v>13</v>
      </c>
      <c r="E18" s="612">
        <f t="shared" si="0"/>
        <v>19</v>
      </c>
      <c r="F18" s="612">
        <f>F17+F16</f>
        <v>144</v>
      </c>
      <c r="G18" s="613">
        <f>G17+G16</f>
        <v>1404</v>
      </c>
      <c r="H18" s="614">
        <f>(B18-G18)/B18</f>
        <v>0.12359550561797752</v>
      </c>
      <c r="I18" s="592"/>
      <c r="J18" s="592"/>
    </row>
    <row r="19" spans="1:11" x14ac:dyDescent="0.2">
      <c r="A19" s="615"/>
      <c r="B19" s="616"/>
      <c r="C19" s="617"/>
      <c r="D19" s="617"/>
      <c r="E19" s="617"/>
      <c r="F19" s="618"/>
      <c r="G19" s="619"/>
      <c r="H19" s="620"/>
      <c r="I19" s="592"/>
      <c r="J19" s="592"/>
    </row>
    <row r="20" spans="1:11" x14ac:dyDescent="0.2">
      <c r="A20" s="597" t="s">
        <v>317</v>
      </c>
      <c r="B20" s="598"/>
      <c r="C20" s="599"/>
      <c r="D20" s="599"/>
      <c r="E20" s="599"/>
      <c r="F20" s="600"/>
      <c r="G20" s="601"/>
      <c r="H20" s="602"/>
      <c r="J20" s="592"/>
    </row>
    <row r="21" spans="1:11" x14ac:dyDescent="0.2">
      <c r="A21" s="603"/>
      <c r="B21" s="604"/>
      <c r="C21" s="605"/>
      <c r="D21" s="605"/>
      <c r="E21" s="605"/>
      <c r="F21" s="606"/>
      <c r="G21" s="607"/>
      <c r="H21" s="608"/>
      <c r="J21" s="592"/>
    </row>
    <row r="22" spans="1:11" x14ac:dyDescent="0.2">
      <c r="A22" s="609" t="s">
        <v>31</v>
      </c>
      <c r="B22" s="610">
        <v>3686</v>
      </c>
      <c r="C22" s="611">
        <v>92</v>
      </c>
      <c r="D22" s="611">
        <v>48</v>
      </c>
      <c r="E22" s="611">
        <v>44</v>
      </c>
      <c r="F22" s="612">
        <v>132</v>
      </c>
      <c r="G22" s="613">
        <v>3370</v>
      </c>
      <c r="H22" s="614">
        <f>(B22-G22)/B22</f>
        <v>8.5729788388497014E-2</v>
      </c>
      <c r="J22" s="592"/>
    </row>
    <row r="23" spans="1:11" x14ac:dyDescent="0.2">
      <c r="A23" s="609" t="s">
        <v>30</v>
      </c>
      <c r="B23" s="610">
        <v>2817</v>
      </c>
      <c r="C23" s="611">
        <v>96</v>
      </c>
      <c r="D23" s="611">
        <v>45</v>
      </c>
      <c r="E23" s="611">
        <v>30</v>
      </c>
      <c r="F23" s="612">
        <v>128</v>
      </c>
      <c r="G23" s="613">
        <v>2518</v>
      </c>
      <c r="H23" s="614">
        <f>(B23-G23)/B23</f>
        <v>0.10614128505502307</v>
      </c>
      <c r="J23" s="592"/>
    </row>
    <row r="24" spans="1:11" x14ac:dyDescent="0.2">
      <c r="A24" s="609" t="s">
        <v>9</v>
      </c>
      <c r="B24" s="610">
        <f>B22+B23</f>
        <v>6503</v>
      </c>
      <c r="C24" s="611">
        <f>C23+C22</f>
        <v>188</v>
      </c>
      <c r="D24" s="611">
        <f t="shared" ref="D24:G24" si="1">D23+D22</f>
        <v>93</v>
      </c>
      <c r="E24" s="611">
        <f t="shared" si="1"/>
        <v>74</v>
      </c>
      <c r="F24" s="612">
        <f t="shared" si="1"/>
        <v>260</v>
      </c>
      <c r="G24" s="613">
        <f t="shared" si="1"/>
        <v>5888</v>
      </c>
      <c r="H24" s="614">
        <f>(B24-G24)/B24</f>
        <v>9.4571736121789943E-2</v>
      </c>
      <c r="I24" s="592"/>
      <c r="J24" s="592"/>
    </row>
    <row r="25" spans="1:11" x14ac:dyDescent="0.2">
      <c r="A25" s="615"/>
      <c r="B25" s="616"/>
      <c r="C25" s="617"/>
      <c r="D25" s="617"/>
      <c r="E25" s="617"/>
      <c r="F25" s="618"/>
      <c r="G25" s="619"/>
      <c r="H25" s="620"/>
    </row>
    <row r="26" spans="1:11" x14ac:dyDescent="0.2">
      <c r="A26" s="597" t="s">
        <v>318</v>
      </c>
      <c r="B26" s="598"/>
      <c r="C26" s="599"/>
      <c r="D26" s="599"/>
      <c r="E26" s="599"/>
      <c r="F26" s="600"/>
      <c r="G26" s="601"/>
      <c r="H26" s="602"/>
    </row>
    <row r="27" spans="1:11" x14ac:dyDescent="0.2">
      <c r="A27" s="603"/>
      <c r="B27" s="604"/>
      <c r="C27" s="605"/>
      <c r="D27" s="605"/>
      <c r="E27" s="605"/>
      <c r="F27" s="606"/>
      <c r="G27" s="607"/>
      <c r="H27" s="608"/>
    </row>
    <row r="28" spans="1:11" x14ac:dyDescent="0.2">
      <c r="A28" s="609" t="s">
        <v>31</v>
      </c>
      <c r="B28" s="610">
        <v>4795</v>
      </c>
      <c r="C28" s="611">
        <f>C22+C16</f>
        <v>111</v>
      </c>
      <c r="D28" s="611">
        <f t="shared" ref="D28:F30" si="2">D22+D16</f>
        <v>58</v>
      </c>
      <c r="E28" s="611">
        <f t="shared" si="2"/>
        <v>57</v>
      </c>
      <c r="F28" s="612">
        <f t="shared" si="2"/>
        <v>237</v>
      </c>
      <c r="G28" s="613">
        <v>4332</v>
      </c>
      <c r="H28" s="614">
        <f>(B28-G28)/B28</f>
        <v>9.6558915537017731E-2</v>
      </c>
      <c r="I28" s="592"/>
      <c r="J28" s="592"/>
      <c r="K28" s="592"/>
    </row>
    <row r="29" spans="1:11" x14ac:dyDescent="0.2">
      <c r="A29" s="609" t="s">
        <v>30</v>
      </c>
      <c r="B29" s="610">
        <v>3284</v>
      </c>
      <c r="C29" s="611">
        <f>C23+C17</f>
        <v>99</v>
      </c>
      <c r="D29" s="611">
        <f t="shared" si="2"/>
        <v>48</v>
      </c>
      <c r="E29" s="611">
        <f t="shared" si="2"/>
        <v>36</v>
      </c>
      <c r="F29" s="612">
        <f t="shared" si="2"/>
        <v>167</v>
      </c>
      <c r="G29" s="613">
        <v>2935</v>
      </c>
      <c r="H29" s="614">
        <f>(B29-G29)/B29</f>
        <v>0.10627283800243606</v>
      </c>
      <c r="I29" s="592"/>
      <c r="J29" s="592"/>
      <c r="K29" s="592"/>
    </row>
    <row r="30" spans="1:11" x14ac:dyDescent="0.2">
      <c r="A30" s="609" t="s">
        <v>9</v>
      </c>
      <c r="B30" s="610">
        <f>B28+B29</f>
        <v>8079</v>
      </c>
      <c r="C30" s="611">
        <f>C24+C18</f>
        <v>210</v>
      </c>
      <c r="D30" s="611">
        <f t="shared" si="2"/>
        <v>106</v>
      </c>
      <c r="E30" s="611">
        <f t="shared" si="2"/>
        <v>93</v>
      </c>
      <c r="F30" s="612">
        <f t="shared" si="2"/>
        <v>404</v>
      </c>
      <c r="G30" s="613">
        <f>G28+G29</f>
        <v>7267</v>
      </c>
      <c r="H30" s="614">
        <f>(B30-G30)/B30</f>
        <v>0.10050748855056318</v>
      </c>
      <c r="I30" s="592"/>
    </row>
    <row r="31" spans="1:11" x14ac:dyDescent="0.2">
      <c r="A31" s="615"/>
      <c r="B31" s="621"/>
      <c r="C31" s="622"/>
      <c r="D31" s="622"/>
      <c r="E31" s="622"/>
      <c r="F31" s="623"/>
      <c r="G31" s="624"/>
      <c r="H31" s="620"/>
    </row>
    <row r="33" spans="1:1" x14ac:dyDescent="0.2">
      <c r="A33" s="625" t="s">
        <v>518</v>
      </c>
    </row>
    <row r="34" spans="1:1" x14ac:dyDescent="0.2">
      <c r="A34" s="625" t="s">
        <v>436</v>
      </c>
    </row>
    <row r="35" spans="1:1" x14ac:dyDescent="0.2">
      <c r="A35" s="472" t="s">
        <v>437</v>
      </c>
    </row>
    <row r="36" spans="1:1" x14ac:dyDescent="0.2">
      <c r="A36" s="472"/>
    </row>
    <row r="37" spans="1:1" x14ac:dyDescent="0.2">
      <c r="A37" s="472" t="s">
        <v>319</v>
      </c>
    </row>
    <row r="38" spans="1:1" x14ac:dyDescent="0.2">
      <c r="A38" s="472" t="s">
        <v>320</v>
      </c>
    </row>
    <row r="39" spans="1:1" x14ac:dyDescent="0.2">
      <c r="A39" s="472" t="s">
        <v>321</v>
      </c>
    </row>
    <row r="40" spans="1:1" x14ac:dyDescent="0.2">
      <c r="A40" s="472" t="s">
        <v>322</v>
      </c>
    </row>
    <row r="41" spans="1:1" x14ac:dyDescent="0.2">
      <c r="A41" s="472"/>
    </row>
    <row r="42" spans="1:1" x14ac:dyDescent="0.2">
      <c r="A42" s="472" t="s">
        <v>438</v>
      </c>
    </row>
    <row r="43" spans="1:1" x14ac:dyDescent="0.2">
      <c r="A43" s="472"/>
    </row>
    <row r="44" spans="1:1" x14ac:dyDescent="0.2">
      <c r="A44" s="472"/>
    </row>
  </sheetData>
  <mergeCells count="5">
    <mergeCell ref="A2:D2"/>
    <mergeCell ref="A10:H10"/>
    <mergeCell ref="B12:B13"/>
    <mergeCell ref="C12:F12"/>
    <mergeCell ref="G12:H12"/>
  </mergeCells>
  <pageMargins left="0.70866141732283472" right="0.70866141732283472" top="0.74803149606299213" bottom="0.74803149606299213" header="0.31496062992125984" footer="0.31496062992125984"/>
  <pageSetup paperSize="9" scale="8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rgb="FF000066"/>
  </sheetPr>
  <dimension ref="A1:AA36"/>
  <sheetViews>
    <sheetView showZeros="0" workbookViewId="0">
      <selection activeCell="D39" sqref="D39"/>
    </sheetView>
  </sheetViews>
  <sheetFormatPr baseColWidth="10" defaultRowHeight="12.75" x14ac:dyDescent="0.2"/>
  <sheetData>
    <row r="1" spans="1:27" ht="18.75" x14ac:dyDescent="0.3">
      <c r="A1" s="10"/>
      <c r="B1" s="165"/>
      <c r="C1" s="166"/>
      <c r="D1" s="166"/>
      <c r="E1" s="166"/>
      <c r="I1" s="1223"/>
      <c r="J1" s="1223"/>
    </row>
    <row r="5" spans="1:27" x14ac:dyDescent="0.2">
      <c r="E5" s="655" t="s">
        <v>323</v>
      </c>
    </row>
    <row r="6" spans="1:27" x14ac:dyDescent="0.2">
      <c r="E6" s="655" t="s">
        <v>324</v>
      </c>
    </row>
    <row r="9" spans="1:27" x14ac:dyDescent="0.2">
      <c r="AA9">
        <f>Z9/11</f>
        <v>0</v>
      </c>
    </row>
    <row r="10" spans="1:27" x14ac:dyDescent="0.2">
      <c r="AA10">
        <f>Z10/11</f>
        <v>0</v>
      </c>
    </row>
    <row r="15" spans="1:27" s="181" customFormat="1" ht="20.25" x14ac:dyDescent="0.3"/>
    <row r="16" spans="1:27" ht="33" x14ac:dyDescent="0.45">
      <c r="A16" s="1061" t="str">
        <f>'fiche technique'!B3</f>
        <v>Campagne de qualification pour l'année 2015</v>
      </c>
      <c r="B16" s="1061"/>
      <c r="C16" s="1061"/>
      <c r="D16" s="1061"/>
      <c r="E16" s="1061"/>
      <c r="F16" s="1061"/>
      <c r="G16" s="1061"/>
      <c r="H16" s="1061"/>
      <c r="I16" s="1061"/>
      <c r="J16" s="1061"/>
    </row>
    <row r="20" spans="2:10" ht="7.9" customHeight="1" x14ac:dyDescent="0.2"/>
    <row r="25" spans="2:10" x14ac:dyDescent="0.2">
      <c r="B25" s="5"/>
      <c r="C25" s="5"/>
      <c r="D25" s="5"/>
      <c r="E25" s="5"/>
      <c r="F25" s="5"/>
      <c r="G25" s="5"/>
      <c r="H25" s="5"/>
      <c r="I25" s="5"/>
      <c r="J25" s="5"/>
    </row>
    <row r="26" spans="2:10" x14ac:dyDescent="0.2">
      <c r="B26" s="5"/>
      <c r="C26" s="5"/>
      <c r="D26" s="5"/>
      <c r="E26" s="5"/>
      <c r="F26" s="5"/>
      <c r="G26" s="5"/>
      <c r="H26" s="5"/>
      <c r="I26" s="5"/>
      <c r="J26" s="5"/>
    </row>
    <row r="35" spans="1:10" ht="33" x14ac:dyDescent="0.2">
      <c r="A35" s="1062" t="s">
        <v>170</v>
      </c>
      <c r="B35" s="1062"/>
      <c r="C35" s="1062"/>
      <c r="D35" s="1062"/>
      <c r="E35" s="1062"/>
      <c r="F35" s="1062"/>
      <c r="G35" s="1062"/>
      <c r="H35" s="1062"/>
      <c r="I35" s="1062"/>
      <c r="J35" s="1062"/>
    </row>
    <row r="36" spans="1:10" ht="33" x14ac:dyDescent="0.2">
      <c r="A36" s="6"/>
      <c r="B36" s="5"/>
      <c r="C36" s="5"/>
      <c r="D36" s="5"/>
      <c r="E36" s="5"/>
      <c r="F36" s="5"/>
      <c r="G36" s="5"/>
      <c r="H36" s="5"/>
      <c r="I36" s="5"/>
      <c r="J36" s="5"/>
    </row>
  </sheetData>
  <sheetProtection selectLockedCells="1" selectUnlockedCells="1"/>
  <mergeCells count="3">
    <mergeCell ref="I1:J1"/>
    <mergeCell ref="A16:J16"/>
    <mergeCell ref="A35:J35"/>
  </mergeCells>
  <printOptions horizontalCentered="1"/>
  <pageMargins left="0.59055118110236227" right="0.39370078740157483" top="0.39370078740157483" bottom="0.39370078740157483" header="0.51181102362204722" footer="0.19685039370078741"/>
  <pageSetup paperSize="9" scale="79" firstPageNumber="0" orientation="portrait" r:id="rId1"/>
  <headerFooter alignWithMargins="0">
    <oddFooter>&amp;CPage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66"/>
    <pageSetUpPr fitToPage="1"/>
  </sheetPr>
  <dimension ref="A1:E66"/>
  <sheetViews>
    <sheetView showGridLines="0" showZeros="0" workbookViewId="0">
      <selection activeCell="M29" sqref="M29"/>
    </sheetView>
  </sheetViews>
  <sheetFormatPr baseColWidth="10" defaultColWidth="13.33203125" defaultRowHeight="12.75" x14ac:dyDescent="0.2"/>
  <cols>
    <col min="1" max="1" width="13.6640625" style="866" bestFit="1" customWidth="1"/>
    <col min="2" max="2" width="8.5" style="866" customWidth="1"/>
    <col min="3" max="3" width="18.83203125" style="866" customWidth="1"/>
    <col min="4" max="4" width="13.33203125" style="866"/>
    <col min="5" max="5" width="87" style="866" customWidth="1"/>
    <col min="6" max="16384" width="13.33203125" style="866"/>
  </cols>
  <sheetData>
    <row r="1" spans="1:5" x14ac:dyDescent="0.2">
      <c r="A1" s="865"/>
      <c r="B1" s="865"/>
      <c r="C1" s="865"/>
      <c r="D1" s="865"/>
      <c r="E1" s="865"/>
    </row>
    <row r="2" spans="1:5" x14ac:dyDescent="0.2">
      <c r="A2" s="1224" t="s">
        <v>240</v>
      </c>
      <c r="B2" s="1224"/>
      <c r="C2" s="1224"/>
      <c r="D2" s="1224"/>
      <c r="E2" s="1224"/>
    </row>
    <row r="3" spans="1:5" x14ac:dyDescent="0.2">
      <c r="A3" s="865"/>
      <c r="B3" s="865"/>
      <c r="C3" s="865"/>
      <c r="D3" s="865"/>
      <c r="E3" s="865"/>
    </row>
    <row r="4" spans="1:5" ht="12.75" customHeight="1" x14ac:dyDescent="0.2">
      <c r="A4" s="865"/>
      <c r="B4" s="865"/>
      <c r="C4" s="865"/>
      <c r="D4" s="865"/>
      <c r="E4" s="865"/>
    </row>
    <row r="5" spans="1:5" ht="25.5" x14ac:dyDescent="0.2">
      <c r="A5" s="867" t="s">
        <v>450</v>
      </c>
      <c r="B5" s="867" t="s">
        <v>171</v>
      </c>
      <c r="C5" s="867" t="s">
        <v>451</v>
      </c>
      <c r="D5" s="867" t="s">
        <v>132</v>
      </c>
      <c r="E5" s="867" t="s">
        <v>452</v>
      </c>
    </row>
    <row r="6" spans="1:5" x14ac:dyDescent="0.2">
      <c r="A6" s="867"/>
      <c r="B6" s="867"/>
      <c r="C6" s="867"/>
      <c r="D6" s="867"/>
      <c r="E6" s="867"/>
    </row>
    <row r="7" spans="1:5" x14ac:dyDescent="0.2">
      <c r="A7" s="1225" t="s">
        <v>38</v>
      </c>
      <c r="B7" s="1226" t="s">
        <v>32</v>
      </c>
      <c r="C7" s="1229" t="s">
        <v>453</v>
      </c>
      <c r="D7" s="868" t="s">
        <v>32</v>
      </c>
      <c r="E7" s="869" t="s">
        <v>172</v>
      </c>
    </row>
    <row r="8" spans="1:5" x14ac:dyDescent="0.2">
      <c r="A8" s="1225"/>
      <c r="B8" s="1227"/>
      <c r="C8" s="1230"/>
      <c r="D8" s="870" t="s">
        <v>33</v>
      </c>
      <c r="E8" s="871" t="s">
        <v>173</v>
      </c>
    </row>
    <row r="9" spans="1:5" x14ac:dyDescent="0.2">
      <c r="A9" s="1225"/>
      <c r="B9" s="1227"/>
      <c r="C9" s="1230"/>
      <c r="D9" s="870" t="s">
        <v>34</v>
      </c>
      <c r="E9" s="871" t="s">
        <v>174</v>
      </c>
    </row>
    <row r="10" spans="1:5" x14ac:dyDescent="0.2">
      <c r="A10" s="1225"/>
      <c r="B10" s="1228"/>
      <c r="C10" s="1230"/>
      <c r="D10" s="870" t="s">
        <v>35</v>
      </c>
      <c r="E10" s="871" t="s">
        <v>175</v>
      </c>
    </row>
    <row r="11" spans="1:5" ht="21" customHeight="1" x14ac:dyDescent="0.2">
      <c r="A11" s="1225"/>
      <c r="B11" s="1231" t="s">
        <v>33</v>
      </c>
      <c r="C11" s="1230" t="s">
        <v>454</v>
      </c>
      <c r="D11" s="870" t="s">
        <v>36</v>
      </c>
      <c r="E11" s="871" t="s">
        <v>176</v>
      </c>
    </row>
    <row r="12" spans="1:5" ht="21" customHeight="1" x14ac:dyDescent="0.2">
      <c r="A12" s="1225"/>
      <c r="B12" s="1232"/>
      <c r="C12" s="1230"/>
      <c r="D12" s="870" t="s">
        <v>37</v>
      </c>
      <c r="E12" s="871" t="s">
        <v>177</v>
      </c>
    </row>
    <row r="13" spans="1:5" ht="12.75" customHeight="1" x14ac:dyDescent="0.2">
      <c r="A13" s="1225" t="s">
        <v>133</v>
      </c>
      <c r="B13" s="1234" t="s">
        <v>34</v>
      </c>
      <c r="C13" s="1237" t="s">
        <v>455</v>
      </c>
      <c r="D13" s="870" t="s">
        <v>39</v>
      </c>
      <c r="E13" s="871" t="s">
        <v>178</v>
      </c>
    </row>
    <row r="14" spans="1:5" x14ac:dyDescent="0.2">
      <c r="A14" s="1225"/>
      <c r="B14" s="1235"/>
      <c r="C14" s="1238"/>
      <c r="D14" s="870" t="s">
        <v>40</v>
      </c>
      <c r="E14" s="871" t="s">
        <v>179</v>
      </c>
    </row>
    <row r="15" spans="1:5" x14ac:dyDescent="0.2">
      <c r="A15" s="1225"/>
      <c r="B15" s="1235"/>
      <c r="C15" s="1238"/>
      <c r="D15" s="870" t="s">
        <v>41</v>
      </c>
      <c r="E15" s="871" t="s">
        <v>180</v>
      </c>
    </row>
    <row r="16" spans="1:5" x14ac:dyDescent="0.2">
      <c r="A16" s="1225"/>
      <c r="B16" s="1235"/>
      <c r="C16" s="1238"/>
      <c r="D16" s="872">
        <v>10</v>
      </c>
      <c r="E16" s="871" t="s">
        <v>181</v>
      </c>
    </row>
    <row r="17" spans="1:5" x14ac:dyDescent="0.2">
      <c r="A17" s="1225"/>
      <c r="B17" s="1235"/>
      <c r="C17" s="1238"/>
      <c r="D17" s="872">
        <v>11</v>
      </c>
      <c r="E17" s="871" t="s">
        <v>182</v>
      </c>
    </row>
    <row r="18" spans="1:5" x14ac:dyDescent="0.2">
      <c r="A18" s="1225"/>
      <c r="B18" s="1235"/>
      <c r="C18" s="1238"/>
      <c r="D18" s="872">
        <v>12</v>
      </c>
      <c r="E18" s="871" t="s">
        <v>183</v>
      </c>
    </row>
    <row r="19" spans="1:5" x14ac:dyDescent="0.2">
      <c r="A19" s="1225"/>
      <c r="B19" s="1235"/>
      <c r="C19" s="1238"/>
      <c r="D19" s="872">
        <v>13</v>
      </c>
      <c r="E19" s="871" t="s">
        <v>184</v>
      </c>
    </row>
    <row r="20" spans="1:5" ht="25.5" x14ac:dyDescent="0.2">
      <c r="A20" s="1225"/>
      <c r="B20" s="1235"/>
      <c r="C20" s="1238"/>
      <c r="D20" s="872">
        <v>14</v>
      </c>
      <c r="E20" s="871" t="s">
        <v>456</v>
      </c>
    </row>
    <row r="21" spans="1:5" ht="25.5" x14ac:dyDescent="0.2">
      <c r="A21" s="1225"/>
      <c r="B21" s="1236"/>
      <c r="C21" s="1239"/>
      <c r="D21" s="872">
        <v>15</v>
      </c>
      <c r="E21" s="871" t="s">
        <v>457</v>
      </c>
    </row>
    <row r="22" spans="1:5" x14ac:dyDescent="0.2">
      <c r="A22" s="1225"/>
      <c r="B22" s="1234" t="s">
        <v>35</v>
      </c>
      <c r="C22" s="1237" t="s">
        <v>458</v>
      </c>
      <c r="D22" s="872">
        <v>16</v>
      </c>
      <c r="E22" s="871" t="s">
        <v>185</v>
      </c>
    </row>
    <row r="23" spans="1:5" x14ac:dyDescent="0.2">
      <c r="A23" s="1225"/>
      <c r="B23" s="1240"/>
      <c r="C23" s="1238"/>
      <c r="D23" s="872">
        <v>17</v>
      </c>
      <c r="E23" s="871" t="s">
        <v>186</v>
      </c>
    </row>
    <row r="24" spans="1:5" ht="38.25" x14ac:dyDescent="0.2">
      <c r="A24" s="1225"/>
      <c r="B24" s="1240"/>
      <c r="C24" s="1238"/>
      <c r="D24" s="872">
        <v>18</v>
      </c>
      <c r="E24" s="871" t="s">
        <v>459</v>
      </c>
    </row>
    <row r="25" spans="1:5" x14ac:dyDescent="0.2">
      <c r="A25" s="1225"/>
      <c r="B25" s="1240"/>
      <c r="C25" s="1238"/>
      <c r="D25" s="872">
        <v>19</v>
      </c>
      <c r="E25" s="871" t="s">
        <v>431</v>
      </c>
    </row>
    <row r="26" spans="1:5" x14ac:dyDescent="0.2">
      <c r="A26" s="1225"/>
      <c r="B26" s="1240"/>
      <c r="C26" s="1238"/>
      <c r="D26" s="872">
        <v>20</v>
      </c>
      <c r="E26" s="871" t="s">
        <v>187</v>
      </c>
    </row>
    <row r="27" spans="1:5" ht="25.5" x14ac:dyDescent="0.2">
      <c r="A27" s="1225"/>
      <c r="B27" s="1240"/>
      <c r="C27" s="1238"/>
      <c r="D27" s="872">
        <v>21</v>
      </c>
      <c r="E27" s="871" t="s">
        <v>460</v>
      </c>
    </row>
    <row r="28" spans="1:5" ht="25.5" x14ac:dyDescent="0.2">
      <c r="A28" s="1225"/>
      <c r="B28" s="1240"/>
      <c r="C28" s="1238"/>
      <c r="D28" s="872">
        <v>22</v>
      </c>
      <c r="E28" s="871" t="s">
        <v>461</v>
      </c>
    </row>
    <row r="29" spans="1:5" x14ac:dyDescent="0.2">
      <c r="A29" s="1225"/>
      <c r="B29" s="1240"/>
      <c r="C29" s="1238"/>
      <c r="D29" s="872">
        <v>23</v>
      </c>
      <c r="E29" s="871" t="s">
        <v>188</v>
      </c>
    </row>
    <row r="30" spans="1:5" x14ac:dyDescent="0.2">
      <c r="A30" s="1225"/>
      <c r="B30" s="1241"/>
      <c r="C30" s="1239"/>
      <c r="D30" s="872">
        <v>24</v>
      </c>
      <c r="E30" s="871" t="s">
        <v>189</v>
      </c>
    </row>
    <row r="31" spans="1:5" ht="12.75" customHeight="1" x14ac:dyDescent="0.2">
      <c r="A31" s="1225"/>
      <c r="B31" s="1242">
        <v>12</v>
      </c>
      <c r="C31" s="1237" t="s">
        <v>462</v>
      </c>
      <c r="D31" s="872">
        <v>70</v>
      </c>
      <c r="E31" s="871" t="s">
        <v>190</v>
      </c>
    </row>
    <row r="32" spans="1:5" x14ac:dyDescent="0.2">
      <c r="A32" s="1225"/>
      <c r="B32" s="1240"/>
      <c r="C32" s="1238"/>
      <c r="D32" s="872">
        <v>71</v>
      </c>
      <c r="E32" s="871" t="s">
        <v>191</v>
      </c>
    </row>
    <row r="33" spans="1:5" x14ac:dyDescent="0.2">
      <c r="A33" s="1225"/>
      <c r="B33" s="1240"/>
      <c r="C33" s="1238"/>
      <c r="D33" s="872">
        <v>72</v>
      </c>
      <c r="E33" s="871" t="s">
        <v>192</v>
      </c>
    </row>
    <row r="34" spans="1:5" x14ac:dyDescent="0.2">
      <c r="A34" s="1225"/>
      <c r="B34" s="1240"/>
      <c r="C34" s="1238"/>
      <c r="D34" s="872">
        <v>73</v>
      </c>
      <c r="E34" s="871" t="s">
        <v>193</v>
      </c>
    </row>
    <row r="35" spans="1:5" x14ac:dyDescent="0.2">
      <c r="A35" s="1225"/>
      <c r="B35" s="1241"/>
      <c r="C35" s="1239"/>
      <c r="D35" s="872">
        <v>74</v>
      </c>
      <c r="E35" s="871" t="s">
        <v>194</v>
      </c>
    </row>
    <row r="36" spans="1:5" ht="12.75" customHeight="1" x14ac:dyDescent="0.2">
      <c r="A36" s="1233"/>
      <c r="B36" s="1243" t="s">
        <v>463</v>
      </c>
      <c r="C36" s="1244"/>
      <c r="D36" s="870" t="s">
        <v>241</v>
      </c>
      <c r="E36" s="871" t="s">
        <v>464</v>
      </c>
    </row>
    <row r="37" spans="1:5" x14ac:dyDescent="0.2">
      <c r="A37" s="873"/>
      <c r="B37" s="1245"/>
      <c r="C37" s="1246"/>
      <c r="D37" s="870" t="s">
        <v>62</v>
      </c>
      <c r="E37" s="871" t="s">
        <v>465</v>
      </c>
    </row>
    <row r="38" spans="1:5" ht="12.75" customHeight="1" x14ac:dyDescent="0.2">
      <c r="A38" s="1225" t="s">
        <v>87</v>
      </c>
      <c r="B38" s="1234" t="s">
        <v>36</v>
      </c>
      <c r="C38" s="1237" t="s">
        <v>466</v>
      </c>
      <c r="D38" s="872">
        <v>25</v>
      </c>
      <c r="E38" s="871" t="s">
        <v>195</v>
      </c>
    </row>
    <row r="39" spans="1:5" x14ac:dyDescent="0.2">
      <c r="A39" s="1225"/>
      <c r="B39" s="1240"/>
      <c r="C39" s="1238"/>
      <c r="D39" s="872">
        <v>26</v>
      </c>
      <c r="E39" s="871" t="s">
        <v>196</v>
      </c>
    </row>
    <row r="40" spans="1:5" x14ac:dyDescent="0.2">
      <c r="A40" s="1225"/>
      <c r="B40" s="1241"/>
      <c r="C40" s="1239"/>
      <c r="D40" s="872">
        <v>27</v>
      </c>
      <c r="E40" s="871" t="s">
        <v>197</v>
      </c>
    </row>
    <row r="41" spans="1:5" x14ac:dyDescent="0.2">
      <c r="A41" s="1225"/>
      <c r="B41" s="1231" t="s">
        <v>37</v>
      </c>
      <c r="C41" s="1230" t="s">
        <v>467</v>
      </c>
      <c r="D41" s="872">
        <v>28</v>
      </c>
      <c r="E41" s="871" t="s">
        <v>198</v>
      </c>
    </row>
    <row r="42" spans="1:5" x14ac:dyDescent="0.2">
      <c r="A42" s="1225"/>
      <c r="B42" s="1232"/>
      <c r="C42" s="1230"/>
      <c r="D42" s="872">
        <v>29</v>
      </c>
      <c r="E42" s="871" t="s">
        <v>199</v>
      </c>
    </row>
    <row r="43" spans="1:5" x14ac:dyDescent="0.2">
      <c r="A43" s="1225"/>
      <c r="B43" s="1232"/>
      <c r="C43" s="1230"/>
      <c r="D43" s="872">
        <v>30</v>
      </c>
      <c r="E43" s="871" t="s">
        <v>200</v>
      </c>
    </row>
    <row r="44" spans="1:5" x14ac:dyDescent="0.2">
      <c r="A44" s="1225"/>
      <c r="B44" s="1231" t="s">
        <v>39</v>
      </c>
      <c r="C44" s="1230" t="s">
        <v>468</v>
      </c>
      <c r="D44" s="872">
        <v>31</v>
      </c>
      <c r="E44" s="871" t="s">
        <v>201</v>
      </c>
    </row>
    <row r="45" spans="1:5" x14ac:dyDescent="0.2">
      <c r="A45" s="1225"/>
      <c r="B45" s="1232"/>
      <c r="C45" s="1230"/>
      <c r="D45" s="872">
        <v>32</v>
      </c>
      <c r="E45" s="871" t="s">
        <v>202</v>
      </c>
    </row>
    <row r="46" spans="1:5" x14ac:dyDescent="0.2">
      <c r="A46" s="1225"/>
      <c r="B46" s="1232"/>
      <c r="C46" s="1230"/>
      <c r="D46" s="872">
        <v>33</v>
      </c>
      <c r="E46" s="871" t="s">
        <v>203</v>
      </c>
    </row>
    <row r="47" spans="1:5" x14ac:dyDescent="0.2">
      <c r="A47" s="1225"/>
      <c r="B47" s="1254" t="s">
        <v>40</v>
      </c>
      <c r="C47" s="1230" t="s">
        <v>469</v>
      </c>
      <c r="D47" s="872">
        <v>34</v>
      </c>
      <c r="E47" s="871" t="s">
        <v>204</v>
      </c>
    </row>
    <row r="48" spans="1:5" x14ac:dyDescent="0.2">
      <c r="A48" s="1225"/>
      <c r="B48" s="1227"/>
      <c r="C48" s="1230"/>
      <c r="D48" s="872">
        <v>35</v>
      </c>
      <c r="E48" s="871" t="s">
        <v>205</v>
      </c>
    </row>
    <row r="49" spans="1:5" x14ac:dyDescent="0.2">
      <c r="A49" s="1225"/>
      <c r="B49" s="1227"/>
      <c r="C49" s="1230"/>
      <c r="D49" s="872">
        <v>36</v>
      </c>
      <c r="E49" s="871" t="s">
        <v>206</v>
      </c>
    </row>
    <row r="50" spans="1:5" x14ac:dyDescent="0.2">
      <c r="A50" s="1225"/>
      <c r="B50" s="1228"/>
      <c r="C50" s="1230"/>
      <c r="D50" s="872">
        <v>37</v>
      </c>
      <c r="E50" s="871" t="s">
        <v>207</v>
      </c>
    </row>
    <row r="51" spans="1:5" x14ac:dyDescent="0.2">
      <c r="A51" s="1225"/>
      <c r="B51" s="1231" t="s">
        <v>41</v>
      </c>
      <c r="C51" s="1230" t="s">
        <v>470</v>
      </c>
      <c r="D51" s="872">
        <v>60</v>
      </c>
      <c r="E51" s="871" t="s">
        <v>208</v>
      </c>
    </row>
    <row r="52" spans="1:5" x14ac:dyDescent="0.2">
      <c r="A52" s="1225"/>
      <c r="B52" s="1232"/>
      <c r="C52" s="1230"/>
      <c r="D52" s="872">
        <v>61</v>
      </c>
      <c r="E52" s="871" t="s">
        <v>209</v>
      </c>
    </row>
    <row r="53" spans="1:5" x14ac:dyDescent="0.2">
      <c r="A53" s="1225"/>
      <c r="B53" s="1232"/>
      <c r="C53" s="1230"/>
      <c r="D53" s="872">
        <v>62</v>
      </c>
      <c r="E53" s="871" t="s">
        <v>210</v>
      </c>
    </row>
    <row r="54" spans="1:5" x14ac:dyDescent="0.2">
      <c r="A54" s="1225"/>
      <c r="B54" s="1232"/>
      <c r="C54" s="1230"/>
      <c r="D54" s="872">
        <v>63</v>
      </c>
      <c r="E54" s="871" t="s">
        <v>211</v>
      </c>
    </row>
    <row r="55" spans="1:5" x14ac:dyDescent="0.2">
      <c r="A55" s="1225"/>
      <c r="B55" s="1247">
        <v>10</v>
      </c>
      <c r="C55" s="1230" t="s">
        <v>471</v>
      </c>
      <c r="D55" s="872">
        <v>64</v>
      </c>
      <c r="E55" s="871" t="s">
        <v>212</v>
      </c>
    </row>
    <row r="56" spans="1:5" x14ac:dyDescent="0.2">
      <c r="A56" s="1225"/>
      <c r="B56" s="1227"/>
      <c r="C56" s="1230"/>
      <c r="D56" s="872">
        <v>65</v>
      </c>
      <c r="E56" s="871" t="s">
        <v>213</v>
      </c>
    </row>
    <row r="57" spans="1:5" x14ac:dyDescent="0.2">
      <c r="A57" s="1225"/>
      <c r="B57" s="1227"/>
      <c r="C57" s="1230"/>
      <c r="D57" s="872">
        <v>66</v>
      </c>
      <c r="E57" s="871" t="s">
        <v>214</v>
      </c>
    </row>
    <row r="58" spans="1:5" x14ac:dyDescent="0.2">
      <c r="A58" s="1225"/>
      <c r="B58" s="1227"/>
      <c r="C58" s="1230"/>
      <c r="D58" s="872">
        <v>67</v>
      </c>
      <c r="E58" s="871" t="s">
        <v>215</v>
      </c>
    </row>
    <row r="59" spans="1:5" x14ac:dyDescent="0.2">
      <c r="A59" s="1225"/>
      <c r="B59" s="1227"/>
      <c r="C59" s="1230"/>
      <c r="D59" s="872">
        <v>68</v>
      </c>
      <c r="E59" s="871" t="s">
        <v>216</v>
      </c>
    </row>
    <row r="60" spans="1:5" x14ac:dyDescent="0.2">
      <c r="A60" s="1225"/>
      <c r="B60" s="1228"/>
      <c r="C60" s="1230"/>
      <c r="D60" s="872">
        <v>69</v>
      </c>
      <c r="E60" s="871" t="s">
        <v>217</v>
      </c>
    </row>
    <row r="61" spans="1:5" x14ac:dyDescent="0.2">
      <c r="A61" s="1233" t="s">
        <v>88</v>
      </c>
      <c r="B61" s="1242">
        <v>11</v>
      </c>
      <c r="C61" s="1251" t="s">
        <v>472</v>
      </c>
      <c r="D61" s="872">
        <v>80</v>
      </c>
      <c r="E61" s="871" t="s">
        <v>218</v>
      </c>
    </row>
    <row r="62" spans="1:5" x14ac:dyDescent="0.2">
      <c r="A62" s="1248"/>
      <c r="B62" s="1240"/>
      <c r="C62" s="1252"/>
      <c r="D62" s="872">
        <v>81</v>
      </c>
      <c r="E62" s="871" t="s">
        <v>219</v>
      </c>
    </row>
    <row r="63" spans="1:5" x14ac:dyDescent="0.2">
      <c r="A63" s="1248"/>
      <c r="B63" s="1240"/>
      <c r="C63" s="1252"/>
      <c r="D63" s="872">
        <v>82</v>
      </c>
      <c r="E63" s="871" t="s">
        <v>220</v>
      </c>
    </row>
    <row r="64" spans="1:5" x14ac:dyDescent="0.2">
      <c r="A64" s="1248"/>
      <c r="B64" s="1240"/>
      <c r="C64" s="1252"/>
      <c r="D64" s="872">
        <v>85</v>
      </c>
      <c r="E64" s="871" t="s">
        <v>218</v>
      </c>
    </row>
    <row r="65" spans="1:5" x14ac:dyDescent="0.2">
      <c r="A65" s="1248"/>
      <c r="B65" s="1240"/>
      <c r="C65" s="1252"/>
      <c r="D65" s="872">
        <v>86</v>
      </c>
      <c r="E65" s="871" t="s">
        <v>219</v>
      </c>
    </row>
    <row r="66" spans="1:5" x14ac:dyDescent="0.2">
      <c r="A66" s="1249"/>
      <c r="B66" s="1250"/>
      <c r="C66" s="1253"/>
      <c r="D66" s="874">
        <v>87</v>
      </c>
      <c r="E66" s="875" t="s">
        <v>220</v>
      </c>
    </row>
  </sheetData>
  <mergeCells count="30">
    <mergeCell ref="C51:C54"/>
    <mergeCell ref="B55:B60"/>
    <mergeCell ref="C55:C60"/>
    <mergeCell ref="A61:A66"/>
    <mergeCell ref="B61:B66"/>
    <mergeCell ref="C61:C66"/>
    <mergeCell ref="A38:A60"/>
    <mergeCell ref="B38:B40"/>
    <mergeCell ref="C38:C40"/>
    <mergeCell ref="B41:B43"/>
    <mergeCell ref="C41:C43"/>
    <mergeCell ref="B44:B46"/>
    <mergeCell ref="C44:C46"/>
    <mergeCell ref="B47:B50"/>
    <mergeCell ref="C47:C50"/>
    <mergeCell ref="B51:B54"/>
    <mergeCell ref="A13:A36"/>
    <mergeCell ref="B13:B21"/>
    <mergeCell ref="C13:C21"/>
    <mergeCell ref="B22:B30"/>
    <mergeCell ref="C22:C30"/>
    <mergeCell ref="B31:B35"/>
    <mergeCell ref="C31:C35"/>
    <mergeCell ref="B36:C37"/>
    <mergeCell ref="A2:E2"/>
    <mergeCell ref="A7:A12"/>
    <mergeCell ref="B7:B10"/>
    <mergeCell ref="C7:C10"/>
    <mergeCell ref="B11:B12"/>
    <mergeCell ref="C11:C12"/>
  </mergeCells>
  <printOptions horizontalCentered="1"/>
  <pageMargins left="0.39370078740157483" right="0.39370078740157483" top="0.39370078740157483" bottom="0.39370078740157483" header="0.31496062992125984" footer="0.31496062992125984"/>
  <pageSetup paperSize="9" scale="74" orientation="portrait" r:id="rId1"/>
  <headerFooter>
    <oddHeader>&amp;L&amp;"Times New Roman,Gras"&amp;8DGRH A1-1&amp;R&amp;"Times New Roman,Gras"&amp;8Mai 2015</oddHeader>
    <oddFooter>Page &amp;P de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B2:G10"/>
  <sheetViews>
    <sheetView showZeros="0" workbookViewId="0">
      <selection activeCell="B5" sqref="B5"/>
    </sheetView>
  </sheetViews>
  <sheetFormatPr baseColWidth="10" defaultRowHeight="12.75" x14ac:dyDescent="0.2"/>
  <sheetData>
    <row r="2" spans="2:7" x14ac:dyDescent="0.2">
      <c r="B2" s="21"/>
      <c r="G2" t="s">
        <v>236</v>
      </c>
    </row>
    <row r="3" spans="2:7" x14ac:dyDescent="0.2">
      <c r="B3" s="13" t="s">
        <v>389</v>
      </c>
    </row>
    <row r="4" spans="2:7" x14ac:dyDescent="0.2">
      <c r="B4" s="12" t="s">
        <v>596</v>
      </c>
    </row>
    <row r="5" spans="2:7" x14ac:dyDescent="0.2">
      <c r="B5" s="12" t="s">
        <v>415</v>
      </c>
    </row>
    <row r="6" spans="2:7" x14ac:dyDescent="0.2">
      <c r="B6" t="s">
        <v>390</v>
      </c>
    </row>
    <row r="7" spans="2:7" x14ac:dyDescent="0.2">
      <c r="B7" t="s">
        <v>391</v>
      </c>
    </row>
    <row r="9" spans="2:7" x14ac:dyDescent="0.2">
      <c r="B9" t="s">
        <v>392</v>
      </c>
    </row>
    <row r="10" spans="2:7" x14ac:dyDescent="0.2">
      <c r="B10" t="s">
        <v>595</v>
      </c>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30</vt:i4>
      </vt:variant>
    </vt:vector>
  </HeadingPairs>
  <TitlesOfParts>
    <vt:vector size="61" baseType="lpstr">
      <vt:lpstr>intercalaire 0</vt:lpstr>
      <vt:lpstr>tabmat</vt:lpstr>
      <vt:lpstr>intercalaire 1</vt:lpstr>
      <vt:lpstr>recap 2015</vt:lpstr>
      <vt:lpstr>candidatures</vt:lpstr>
      <vt:lpstr>examinésqualifiésssHS</vt:lpstr>
      <vt:lpstr>examinésqualifiésavecHS</vt:lpstr>
      <vt:lpstr>examinésqualifiéster</vt:lpstr>
      <vt:lpstr>hors_section</vt:lpstr>
      <vt:lpstr>qualifsectsexe</vt:lpstr>
      <vt:lpstr>tableau qualifications</vt:lpstr>
      <vt:lpstr>age des qualifiés</vt:lpstr>
      <vt:lpstr>Feuil2</vt:lpstr>
      <vt:lpstr>Qualif PR</vt:lpstr>
      <vt:lpstr>Qualif MCF</vt:lpstr>
      <vt:lpstr>historique MCF 2005-2015</vt:lpstr>
      <vt:lpstr>historique PR 2005-2015</vt:lpstr>
      <vt:lpstr>qualifiés_pds_synth</vt:lpstr>
      <vt:lpstr>MCF et PR 1qualif</vt:lpstr>
      <vt:lpstr>MCF 2 qualif</vt:lpstr>
      <vt:lpstr>PR 2 qualif</vt:lpstr>
      <vt:lpstr>intercalaire 2</vt:lpstr>
      <vt:lpstr>non candidats</vt:lpstr>
      <vt:lpstr>qualif &amp; non conc</vt:lpstr>
      <vt:lpstr>qualif non conc postes</vt:lpstr>
      <vt:lpstr>2011</vt:lpstr>
      <vt:lpstr>BILAN_2011</vt:lpstr>
      <vt:lpstr>intercalaire 3</vt:lpstr>
      <vt:lpstr>Nomenclature CNU</vt:lpstr>
      <vt:lpstr>fiche technique</vt:lpstr>
      <vt:lpstr>Feuil3</vt:lpstr>
      <vt:lpstr>'MCF 2 qualif'!Impression_des_titres</vt:lpstr>
      <vt:lpstr>'2011'!Zone_d_impression</vt:lpstr>
      <vt:lpstr>'age des qualifiés'!Zone_d_impression</vt:lpstr>
      <vt:lpstr>BILAN_2011!Zone_d_impression</vt:lpstr>
      <vt:lpstr>candidatures!Zone_d_impression</vt:lpstr>
      <vt:lpstr>examinésqualifiésavecHS!Zone_d_impression</vt:lpstr>
      <vt:lpstr>examinésqualifiésssHS!Zone_d_impression</vt:lpstr>
      <vt:lpstr>examinésqualifiéster!Zone_d_impression</vt:lpstr>
      <vt:lpstr>'fiche technique'!Zone_d_impression</vt:lpstr>
      <vt:lpstr>'historique MCF 2005-2015'!Zone_d_impression</vt:lpstr>
      <vt:lpstr>'historique PR 2005-2015'!Zone_d_impression</vt:lpstr>
      <vt:lpstr>hors_section!Zone_d_impression</vt:lpstr>
      <vt:lpstr>'intercalaire 0'!Zone_d_impression</vt:lpstr>
      <vt:lpstr>'intercalaire 1'!Zone_d_impression</vt:lpstr>
      <vt:lpstr>'intercalaire 2'!Zone_d_impression</vt:lpstr>
      <vt:lpstr>'intercalaire 3'!Zone_d_impression</vt:lpstr>
      <vt:lpstr>'MCF 2 qualif'!Zone_d_impression</vt:lpstr>
      <vt:lpstr>'MCF et PR 1qualif'!Zone_d_impression</vt:lpstr>
      <vt:lpstr>'Nomenclature CNU'!Zone_d_impression</vt:lpstr>
      <vt:lpstr>'non candidats'!Zone_d_impression</vt:lpstr>
      <vt:lpstr>'PR 2 qualif'!Zone_d_impression</vt:lpstr>
      <vt:lpstr>'qualif &amp; non conc'!Zone_d_impression</vt:lpstr>
      <vt:lpstr>'Qualif MCF'!Zone_d_impression</vt:lpstr>
      <vt:lpstr>'qualif non conc postes'!Zone_d_impression</vt:lpstr>
      <vt:lpstr>'Qualif PR'!Zone_d_impression</vt:lpstr>
      <vt:lpstr>qualifiés_pds_synth!Zone_d_impression</vt:lpstr>
      <vt:lpstr>qualifsectsexe!Zone_d_impression</vt:lpstr>
      <vt:lpstr>'recap 2015'!Zone_d_impression</vt:lpstr>
      <vt:lpstr>'tableau qualifications'!Zone_d_impression</vt:lpstr>
      <vt:lpstr>tabmat!Zone_d_impression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Ordinateur Personnel</dc:creator>
  <cp:lastModifiedBy>Ordinateur Personnel</cp:lastModifiedBy>
  <cp:lastPrinted>2016-06-14T13:25:03Z</cp:lastPrinted>
  <dcterms:created xsi:type="dcterms:W3CDTF">2010-04-27T11:19:25Z</dcterms:created>
  <dcterms:modified xsi:type="dcterms:W3CDTF">2016-06-14T13:26:31Z</dcterms:modified>
</cp:coreProperties>
</file>