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405" activeTab="0"/>
  </bookViews>
  <sheets>
    <sheet name="tab1" sheetId="1" r:id="rId1"/>
    <sheet name="Gra1" sheetId="2" r:id="rId2"/>
    <sheet name="Gra2" sheetId="3" r:id="rId3"/>
    <sheet name="tab2" sheetId="4" r:id="rId4"/>
    <sheet name="tab3" sheetId="5" r:id="rId5"/>
    <sheet name="Gra3" sheetId="6" r:id="rId6"/>
    <sheet name="tab4" sheetId="7" r:id="rId7"/>
    <sheet name="Sources &amp; Def" sheetId="8" r:id="rId8"/>
  </sheets>
  <definedNames/>
  <calcPr fullCalcOnLoad="1"/>
</workbook>
</file>

<file path=xl/sharedStrings.xml><?xml version="1.0" encoding="utf-8"?>
<sst xmlns="http://schemas.openxmlformats.org/spreadsheetml/2006/main" count="217" uniqueCount="183">
  <si>
    <t>Total</t>
  </si>
  <si>
    <t>Tableau 1 - Evolution de la part de la dépense intérieure d'éducation (DIE) dans le PIB</t>
  </si>
  <si>
    <t>(milliards</t>
  </si>
  <si>
    <t>d'euros)</t>
  </si>
  <si>
    <t xml:space="preserve">Part </t>
  </si>
  <si>
    <t>DIE/PIB</t>
  </si>
  <si>
    <t>(en %)</t>
  </si>
  <si>
    <t xml:space="preserve">Croissance </t>
  </si>
  <si>
    <t>annuelle*</t>
  </si>
  <si>
    <t>de la DIE</t>
  </si>
  <si>
    <t>du PIB</t>
  </si>
  <si>
    <t xml:space="preserve">             Premier degré</t>
  </si>
  <si>
    <t xml:space="preserve">                      Second degré</t>
  </si>
  <si>
    <t xml:space="preserve">               Enseignements supérieurs</t>
  </si>
  <si>
    <t xml:space="preserve">           2nd cycle</t>
  </si>
  <si>
    <t xml:space="preserve">             Universités</t>
  </si>
  <si>
    <t xml:space="preserve">Préélémentaire </t>
  </si>
  <si>
    <t>1er cycle</t>
  </si>
  <si>
    <t>Prof.</t>
  </si>
  <si>
    <t>STS</t>
  </si>
  <si>
    <t>CPGE</t>
  </si>
  <si>
    <t>IUT</t>
  </si>
  <si>
    <t>Dépense théorique</t>
  </si>
  <si>
    <t>annuelle / élève</t>
  </si>
  <si>
    <t>Durée totale</t>
  </si>
  <si>
    <t>Dépense</t>
  </si>
  <si>
    <t>redoublements</t>
  </si>
  <si>
    <t>totale</t>
  </si>
  <si>
    <t>éventuels</t>
  </si>
  <si>
    <t>3 ans</t>
  </si>
  <si>
    <t>5 ans</t>
  </si>
  <si>
    <t>4 ans</t>
  </si>
  <si>
    <t>2 ans</t>
  </si>
  <si>
    <t>14 ans</t>
  </si>
  <si>
    <t>un 1er cycle + 1 prof.</t>
  </si>
  <si>
    <t>BEP 2 ans</t>
  </si>
  <si>
    <t>16 ans</t>
  </si>
  <si>
    <t>un en 1er cycle</t>
  </si>
  <si>
    <t>Bac professionnel</t>
  </si>
  <si>
    <t>15 ans</t>
  </si>
  <si>
    <t xml:space="preserve">un en 2nd cycle </t>
  </si>
  <si>
    <t>technologique</t>
  </si>
  <si>
    <t>17 ans</t>
  </si>
  <si>
    <t>un en 2nd cycle</t>
  </si>
  <si>
    <t>BTS</t>
  </si>
  <si>
    <t>DUT</t>
  </si>
  <si>
    <t>3ans</t>
  </si>
  <si>
    <t xml:space="preserve"> 2 ans</t>
  </si>
  <si>
    <t>18 ans</t>
  </si>
  <si>
    <t>un en université</t>
  </si>
  <si>
    <t>Licence</t>
  </si>
  <si>
    <t>Il s'agit là de coûts théoriques au coût 2007 et non du coût de parcours réels.</t>
  </si>
  <si>
    <t>Collectivités territoriales</t>
  </si>
  <si>
    <t>Ménages</t>
  </si>
  <si>
    <t>Autres ministères*</t>
  </si>
  <si>
    <t>Entreprises</t>
  </si>
  <si>
    <t>Caisses d'allocations familiales</t>
  </si>
  <si>
    <t>* Croissance annuelle moyenne sur la période, donc par rapport à l'année précédente dans le tableau</t>
  </si>
  <si>
    <t xml:space="preserve">Les séries "aux prix 2007" sont obtenues en multipliant les dépenses exprimées aux prix de l'année courante </t>
  </si>
  <si>
    <t>une évolution des dépenses "en volume", c'est-à-dire en excluant les effets de la hausse des prix.</t>
  </si>
  <si>
    <t>prix 2007 (en %)</t>
  </si>
  <si>
    <t>Source : MEN-DEPP, Compte de l'éducation</t>
  </si>
  <si>
    <t>(par exemple, pour 1985, croissance annuelle moyenne de 1980 à 1985).</t>
  </si>
  <si>
    <t xml:space="preserve">par un coefficient estimé à partir de l'évolution du PIB aux prix de 2007 établi par l'INSEE. Ces séries représentent </t>
  </si>
  <si>
    <t>Tableau 3 - Dépense moyenne théorique pour quelques scolarités types (aux prix 2007) en euros</t>
  </si>
  <si>
    <t>Bac général et</t>
  </si>
  <si>
    <t>général et techno.</t>
  </si>
  <si>
    <t xml:space="preserve">Élémentaire </t>
  </si>
  <si>
    <t xml:space="preserve">Coût de </t>
  </si>
  <si>
    <t>La deuxième partie du tableau permet, en utilisant ces dépenses annuelles, d'estimer le coût de différentes scolarités types en 2007.</t>
  </si>
  <si>
    <t xml:space="preserve">* Autres ministères, autres administrations et "Reste du monde". </t>
  </si>
  <si>
    <t>Tableau 4 - Comparaison de la structure du financement initial de la DIE en 1980 et 2007 (en %)</t>
  </si>
  <si>
    <t>Graphique 1 -  Evolution de la dépense intérieure d'éducation (DIE) et de sa part dans le PIB (1980-2007)</t>
  </si>
  <si>
    <t>DIE</t>
  </si>
  <si>
    <t>PIB</t>
  </si>
  <si>
    <t>en %</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</si>
  <si>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</si>
  <si>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</si>
  <si>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</si>
  <si>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</si>
  <si>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</si>
  <si>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</si>
  <si>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</si>
  <si>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</si>
  <si>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</si>
  <si>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</si>
  <si>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</si>
  <si>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</si>
  <si>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</si>
  <si>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</si>
  <si>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</si>
  <si>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</si>
  <si>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</si>
  <si>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</si>
  <si>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</si>
  <si>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</si>
  <si>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</si>
  <si>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</si>
  <si>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</si>
  <si>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</si>
  <si>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</si>
  <si>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</si>
  <si>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</si>
  <si>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</si>
  <si>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en prix courants</t>
  </si>
  <si>
    <t>aux prix 2007</t>
  </si>
  <si>
    <t xml:space="preserve">DIE </t>
  </si>
  <si>
    <t>Coûts de quelques</t>
  </si>
  <si>
    <t xml:space="preserve">scolarités types </t>
  </si>
  <si>
    <t>menant au :</t>
  </si>
  <si>
    <t>dans les universités (hors IUT)</t>
  </si>
  <si>
    <t>Tableau 2 - Structure des coûts par nature des dépenses et par niveau d'enseignement en 2007 (%)</t>
  </si>
  <si>
    <t>Personnel enseignant</t>
  </si>
  <si>
    <t>Personnel non enseignant</t>
  </si>
  <si>
    <t>Total personnel</t>
  </si>
  <si>
    <t>Autre fonctionnement</t>
  </si>
  <si>
    <t>Investissement</t>
  </si>
  <si>
    <t xml:space="preserve">Premier degré </t>
  </si>
  <si>
    <t xml:space="preserve">  - dont préélémentaire</t>
  </si>
  <si>
    <t xml:space="preserve">  - dont élémentaire </t>
  </si>
  <si>
    <t>Second degré (hors apprentissage)</t>
  </si>
  <si>
    <t>Supérieur (hors apprentissage)</t>
  </si>
  <si>
    <t xml:space="preserve">Ensemble </t>
  </si>
  <si>
    <t>Préelementaire</t>
  </si>
  <si>
    <t>Second cycle général et technologique</t>
  </si>
  <si>
    <t>Second cycle professionnel</t>
  </si>
  <si>
    <t>Enseignement supérieur</t>
  </si>
  <si>
    <t>Extra-scolaire</t>
  </si>
  <si>
    <t>Ensemble</t>
  </si>
  <si>
    <t>Apprentissage</t>
  </si>
  <si>
    <t xml:space="preserve">La dépense totale d'éducation correspond aux dépenses pour l'activité d'enseignement et pour d'autres activités (administration, cantines…) </t>
  </si>
  <si>
    <t>réalisée par chaque niveau.</t>
  </si>
  <si>
    <t>Elémentaire y.c. ASH</t>
  </si>
  <si>
    <t>Pays</t>
  </si>
  <si>
    <t>Italie</t>
  </si>
  <si>
    <t>Japon</t>
  </si>
  <si>
    <t>Espagne</t>
  </si>
  <si>
    <t>France</t>
  </si>
  <si>
    <t>Suède</t>
  </si>
  <si>
    <t>Royaume-Uni</t>
  </si>
  <si>
    <t>Australie</t>
  </si>
  <si>
    <t>Allemagne</t>
  </si>
  <si>
    <t>Finlande</t>
  </si>
  <si>
    <t>Moyenne des pays de l'OCDE</t>
  </si>
  <si>
    <t>Pays-Bas</t>
  </si>
  <si>
    <t>Source : OCDE, Regards sur l'éducation, édition 2008</t>
  </si>
  <si>
    <t>États-Unis</t>
  </si>
  <si>
    <t>(milliards d'euros                aux prix 2007)</t>
  </si>
  <si>
    <t>Graphique 2 - Répartition de la dépense totale d'éducation par niveau en 2007</t>
  </si>
  <si>
    <t>Premier cycle du second degré y. c. SEGPA et EREA</t>
  </si>
  <si>
    <t>Dépenses en milliards d'euros</t>
  </si>
  <si>
    <t>Par exemple, la dépense relative à une scolarité de la maternelle au baccalauréat professionnel sans redoublement, exprimée aux prix de 2007, s'établit à 116 790 euros.</t>
  </si>
  <si>
    <t>Avec un redoublement en premier cycle, cette dépense s'élèverait alors à 124 710 euros (soit 116 790 + 7 920).</t>
  </si>
  <si>
    <t xml:space="preserve"> exprimée en euros 2007. </t>
  </si>
  <si>
    <r>
      <t xml:space="preserve">Lecture : </t>
    </r>
    <r>
      <rPr>
        <sz val="8"/>
        <color indexed="8"/>
        <rFont val="Univers 47 CondensedLight"/>
        <family val="0"/>
      </rPr>
      <t>la première partie du tableau "dépense théorique annuelle/élève" donne la dépense moyenne, en 2007,  par élève pour les différents niveaux ou filières de scolarité,</t>
    </r>
  </si>
  <si>
    <t xml:space="preserve">Graphique 3 - Dépense d'éducation (formation initiale) par rapport au PIB (2005) </t>
  </si>
  <si>
    <t>DIE  /  PIB</t>
  </si>
  <si>
    <t>Ministère de l'Éducation nationale</t>
  </si>
  <si>
    <t>Source, définitions et méthodologie</t>
  </si>
  <si>
    <t>Le compte de l’éducation</t>
  </si>
  <si>
    <t>Le compte de l’éducation est un compte satellite de la comptabilité nationale. Il a pour but de rassembler dans une série de tableaux cohérents l’ensemble des flux financiers intervenant dans le domaine de l’éducation afin d’évaluer ce que coûte l’éducation à l’ensemble de la collectivité nationale, d’étudier son financement, de déterminer les coûts des différents niveaux d’enseignements, des différentes activités et d’évaluer les dépenses par nature.</t>
  </si>
  <si>
    <t>Le domaine de l’éducation est défini par une liste d’activités : enseignement, activités annexes (cantine et internat, orientation, etc.), biens et services liés à l’éducation (transport scolaire, livres et fournitures, etc.).</t>
  </si>
  <si>
    <t>Le compte de l’éducation retient deux catégories d’agents économiques intervenant dans le domaine : les unités de financement qui supportent la dépense d’éducation et les unités de production qui réalisent les activités d’enseignement ou les activités annexes à partir des ressources mises à leur disposition par les unités de financement.</t>
  </si>
  <si>
    <t>Le compte de l’éducation a fait l’objet d’une profonde rénovation finalisée en 2004 pour le compte définitif 1999 et des comptes provisoires de 2000 à 2003. En 2008, les comptes de 1980 à 2006 sont dits définitifs, le compte 2007 étant provisoire.</t>
  </si>
  <si>
    <t>Cette rénovation a porté principalement sur trois axes :</t>
  </si>
  <si>
    <t>– intégration des DOM ;</t>
  </si>
  <si>
    <t>– nouvelle évaluation des charges sociales rattachées aux rémunérations des personnels ;</t>
  </si>
  <si>
    <t>– nouvelle évaluation des dépenses des ménages.</t>
  </si>
  <si>
    <t>Cette rénovation a fait l’objet d’une rétropolation jusqu’en 1975 de la seule dépense intérieure d’éducation.</t>
  </si>
  <si>
    <t>Les données financières utilisées dans le compte définitif 2006 et provisoire 2007 ont été exploitées telles que décrites dans les programmes et actions mis en place dans le cadre de la LOLF, c’est-à-dire y compris les charges sociales rattachées correspondant aux charges sociales employeur de l’État.</t>
  </si>
  <si>
    <t>S’agissant de l’enseignement supérieur, le nouveau périmètre de dépenses comprend la totalité des actions 6 à 12 relatives à la Recherche universitaire (exclue jusqu’alors pour leurs parts fonctionnement et investissement) du programme 150 Recherche et enseignement supérieur.</t>
  </si>
  <si>
    <t>La dépense intérieure d’éducation</t>
  </si>
  <si>
    <t>La dépense intérieure d’éducation est la somme des dépenses suivantes effectuées en métropole et dans les DOM par des financeurs résidents ou non résidents :</t>
  </si>
  <si>
    <t>– les dépenses pour les activités d’enseignement de type scolaire ou extrascolaire de tous niveaux (premier degré, second degré, enseignement supérieur, apprentissage, formation continue) effectuées dans les établissements publics ou privés ou dispensées lors de leçons particulières ;</t>
  </si>
  <si>
    <t>– les dépenses pour les activités visant à organiser le système éducatif : administration générale, documentation pédagogique et recherche sur l’éducation, orientation ;</t>
  </si>
  <si>
    <t>– les dépenses pour les activités visant à favoriser ou accompagner la fréquentation des établissements scolaires : cantines et internats, médecine scolaire, transports scolaires ;</t>
  </si>
  <si>
    <t>– les achats de livres, fournitures scolaires, d’habillement demandés par les institutions scolaires ;</t>
  </si>
  <si>
    <t>– les dépenses de rémunération des personnels d’éducation en formation continue.</t>
  </si>
  <si>
    <t>La dépense moyenne d’éducation</t>
  </si>
  <si>
    <t>Financement initial et financement final</t>
  </si>
  <si>
    <t>La distinction entre financement initial et financement final sous-entend l’existence de transferts entre les différentes unités de financement. Par exemple, les bourses d’études constituent un transfert entre l’État et les ménages. En financement initial, les bourses seront affectées à l’État qui les verse, déterminant la charge effectivement supportée par cet agent, tandis que les dépenses des ménages seront évaluées après déduction des bourses reçues. En revanche, si cette dotation est comptabilisée dans les dépenses des ménages, on parlera de financeur final, notion qui permet d’étudier la relation entre le dernier financeur et le producteur, ou l’activité.</t>
  </si>
  <si>
    <r>
      <t xml:space="preserve">Les résultats présentés dans cette </t>
    </r>
    <r>
      <rPr>
        <i/>
        <sz val="9"/>
        <rFont val="Arial"/>
        <family val="2"/>
      </rPr>
      <t>Note d’Information</t>
    </r>
    <r>
      <rPr>
        <sz val="9"/>
        <rFont val="Arial"/>
        <family val="0"/>
      </rPr>
      <t xml:space="preserve"> sont issus du compte provisoire de l’éducation pour 2007</t>
    </r>
  </si>
  <si>
    <r>
      <t xml:space="preserve">La dépense moyenne d’éducation par élève pour l’année n est calculée en rapportant la totalité des dépenses et des activités dans les établissements publics et privés, </t>
    </r>
    <r>
      <rPr>
        <sz val="8"/>
        <rFont val="Arial"/>
        <family val="2"/>
      </rPr>
      <t>à l’exclusion des activités de formation continue ou extrascolaires, ainsi que les activités annexes et les biens et services rattachés ventilés par niveau</t>
    </r>
    <r>
      <rPr>
        <sz val="9"/>
        <rFont val="Arial"/>
        <family val="0"/>
      </rPr>
      <t>, aux effectifs d’élèves de l’année n calculés en prenant deux tiers de l’année n-1 et un tiers de l’année n.</t>
    </r>
  </si>
</sst>
</file>

<file path=xl/styles.xml><?xml version="1.0" encoding="utf-8"?>
<styleSheet xmlns="http://schemas.openxmlformats.org/spreadsheetml/2006/main">
  <numFmts count="3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 _€_-;\-* #,##0\ _€_-;_-* &quot;-&quot;??\ _€_-;_-@_-"/>
    <numFmt numFmtId="175" formatCode="0.000"/>
    <numFmt numFmtId="176" formatCode="_-* #,##0.0\ _€_-;\-* #,##0.0\ _€_-;_-* &quot;-&quot;??\ _€_-;_-@_-"/>
    <numFmt numFmtId="177" formatCode="0.0%"/>
    <numFmt numFmtId="178" formatCode="#,##0&quot;   &quot;"/>
    <numFmt numFmtId="179" formatCode="#,##0&quot;  &quot;"/>
    <numFmt numFmtId="180" formatCode="#,##0&quot; euros&quot;"/>
    <numFmt numFmtId="181" formatCode="#,##0&quot; Euros&quot;"/>
    <numFmt numFmtId="182" formatCode="#,##0.0&quot;   &quot;"/>
    <numFmt numFmtId="183" formatCode="#,##0.0&quot; % &quot;"/>
    <numFmt numFmtId="184" formatCode="0.0&quot; %&quot;"/>
    <numFmt numFmtId="185" formatCode="&quot;Vrai&quot;;&quot;Vrai&quot;;&quot;Faux&quot;"/>
    <numFmt numFmtId="186" formatCode="&quot;Actif&quot;;&quot;Actif&quot;;&quot;Inactif&quot;"/>
  </numFmts>
  <fonts count="33">
    <font>
      <sz val="10"/>
      <name val="Arial"/>
      <family val="0"/>
    </font>
    <font>
      <sz val="8"/>
      <name val="Arial"/>
      <family val="0"/>
    </font>
    <font>
      <b/>
      <sz val="8"/>
      <color indexed="8"/>
      <name val="Univers 47 CondensedLight"/>
      <family val="2"/>
    </font>
    <font>
      <sz val="8"/>
      <color indexed="8"/>
      <name val="Univers 47 CondensedLight"/>
      <family val="2"/>
    </font>
    <font>
      <b/>
      <sz val="8"/>
      <color indexed="59"/>
      <name val="Univers 47 CondensedLight"/>
      <family val="2"/>
    </font>
    <font>
      <sz val="8"/>
      <color indexed="59"/>
      <name val="Univers 47 CondensedLight"/>
      <family val="2"/>
    </font>
    <font>
      <i/>
      <sz val="8"/>
      <color indexed="59"/>
      <name val="Univers 47 CondensedLight"/>
      <family val="2"/>
    </font>
    <font>
      <i/>
      <sz val="8"/>
      <name val="Arial"/>
      <family val="2"/>
    </font>
    <font>
      <b/>
      <sz val="9"/>
      <color indexed="8"/>
      <name val="Univers 47 CondensedLight"/>
      <family val="2"/>
    </font>
    <font>
      <i/>
      <sz val="8"/>
      <color indexed="8"/>
      <name val="Univers 47 CondensedLight"/>
      <family val="0"/>
    </font>
    <font>
      <b/>
      <sz val="9"/>
      <color indexed="59"/>
      <name val="Univers 47 CondensedLight"/>
      <family val="2"/>
    </font>
    <font>
      <b/>
      <sz val="11"/>
      <name val="Times New Roman"/>
      <family val="1"/>
    </font>
    <font>
      <sz val="10"/>
      <name val="Times New Roman"/>
      <family val="1"/>
    </font>
    <font>
      <b/>
      <sz val="10"/>
      <name val="Times New Roman"/>
      <family val="1"/>
    </font>
    <font>
      <sz val="8"/>
      <name val="Times New Roman"/>
      <family val="1"/>
    </font>
    <font>
      <u val="single"/>
      <sz val="10"/>
      <color indexed="12"/>
      <name val="MS Sans Serif"/>
      <family val="0"/>
    </font>
    <font>
      <u val="single"/>
      <sz val="10"/>
      <color indexed="36"/>
      <name val="MS Sans Serif"/>
      <family val="0"/>
    </font>
    <font>
      <b/>
      <sz val="10"/>
      <name val="CG Times (WN)"/>
      <family val="0"/>
    </font>
    <font>
      <sz val="10"/>
      <name val="CG Times (WN)"/>
      <family val="0"/>
    </font>
    <font>
      <b/>
      <sz val="9"/>
      <color indexed="62"/>
      <name val="Arial"/>
      <family val="2"/>
    </font>
    <font>
      <b/>
      <sz val="9"/>
      <name val="Arial"/>
      <family val="2"/>
    </font>
    <font>
      <b/>
      <sz val="8"/>
      <name val="Arial"/>
      <family val="2"/>
    </font>
    <font>
      <b/>
      <i/>
      <sz val="8"/>
      <name val="Arial"/>
      <family val="2"/>
    </font>
    <font>
      <b/>
      <sz val="9"/>
      <color indexed="8"/>
      <name val="Arial"/>
      <family val="2"/>
    </font>
    <font>
      <sz val="8"/>
      <color indexed="8"/>
      <name val="Arial"/>
      <family val="2"/>
    </font>
    <font>
      <b/>
      <sz val="8"/>
      <color indexed="8"/>
      <name val="Arial"/>
      <family val="2"/>
    </font>
    <font>
      <b/>
      <sz val="10"/>
      <color indexed="12"/>
      <name val="Arial"/>
      <family val="0"/>
    </font>
    <font>
      <sz val="9"/>
      <name val="Arial"/>
      <family val="0"/>
    </font>
    <font>
      <b/>
      <sz val="11"/>
      <color indexed="8"/>
      <name val="Arial"/>
      <family val="2"/>
    </font>
    <font>
      <i/>
      <sz val="9"/>
      <name val="Arial"/>
      <family val="2"/>
    </font>
    <font>
      <sz val="9"/>
      <color indexed="8"/>
      <name val="Arial"/>
      <family val="0"/>
    </font>
    <font>
      <sz val="9"/>
      <color indexed="39"/>
      <name val="Arial"/>
      <family val="0"/>
    </font>
    <font>
      <sz val="10"/>
      <color indexed="39"/>
      <name val="Arial"/>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3" fontId="3" fillId="0" borderId="0" xfId="0" applyNumberFormat="1" applyFont="1" applyBorder="1" applyAlignment="1">
      <alignment/>
    </xf>
    <xf numFmtId="174" fontId="3" fillId="0" borderId="0" xfId="17" applyNumberFormat="1" applyFont="1" applyBorder="1" applyAlignment="1">
      <alignment/>
    </xf>
    <xf numFmtId="0" fontId="3" fillId="0" borderId="0" xfId="0" applyFont="1" applyAlignment="1" quotePrefix="1">
      <alignment/>
    </xf>
    <xf numFmtId="0" fontId="4" fillId="0" borderId="0" xfId="0" applyFont="1" applyAlignment="1">
      <alignment/>
    </xf>
    <xf numFmtId="0" fontId="5" fillId="0" borderId="0" xfId="0" applyFont="1" applyAlignment="1">
      <alignment/>
    </xf>
    <xf numFmtId="0" fontId="5" fillId="0" borderId="1" xfId="0" applyFont="1" applyBorder="1" applyAlignment="1">
      <alignment/>
    </xf>
    <xf numFmtId="172" fontId="5" fillId="0" borderId="1" xfId="0" applyNumberFormat="1" applyFont="1" applyBorder="1" applyAlignment="1">
      <alignment horizontal="center"/>
    </xf>
    <xf numFmtId="173" fontId="5" fillId="0" borderId="1" xfId="0" applyNumberFormat="1" applyFont="1" applyBorder="1" applyAlignment="1">
      <alignment horizontal="center"/>
    </xf>
    <xf numFmtId="0" fontId="5" fillId="0" borderId="2" xfId="0" applyFont="1" applyBorder="1" applyAlignment="1">
      <alignment/>
    </xf>
    <xf numFmtId="172" fontId="5" fillId="0" borderId="2" xfId="0" applyNumberFormat="1" applyFont="1" applyBorder="1" applyAlignment="1">
      <alignment horizontal="center"/>
    </xf>
    <xf numFmtId="173" fontId="5" fillId="0" borderId="2" xfId="0" applyNumberFormat="1" applyFont="1" applyBorder="1" applyAlignment="1">
      <alignment horizontal="center"/>
    </xf>
    <xf numFmtId="0" fontId="6" fillId="0" borderId="2" xfId="0" applyFont="1" applyFill="1" applyBorder="1" applyAlignment="1">
      <alignment/>
    </xf>
    <xf numFmtId="0" fontId="5" fillId="0" borderId="0" xfId="0" applyFont="1" applyBorder="1" applyAlignment="1">
      <alignment/>
    </xf>
    <xf numFmtId="173" fontId="5" fillId="0" borderId="0" xfId="0" applyNumberFormat="1" applyFont="1" applyBorder="1" applyAlignment="1">
      <alignment/>
    </xf>
    <xf numFmtId="0" fontId="2" fillId="0" borderId="0" xfId="0" applyFont="1" applyFill="1" applyAlignment="1">
      <alignment/>
    </xf>
    <xf numFmtId="0" fontId="0" fillId="0" borderId="1" xfId="0" applyBorder="1" applyAlignment="1">
      <alignment/>
    </xf>
    <xf numFmtId="0" fontId="0" fillId="0" borderId="3" xfId="0" applyBorder="1" applyAlignment="1">
      <alignment/>
    </xf>
    <xf numFmtId="172" fontId="1" fillId="0" borderId="4" xfId="0" applyNumberFormat="1" applyFont="1" applyBorder="1" applyAlignment="1">
      <alignment/>
    </xf>
    <xf numFmtId="173" fontId="1" fillId="0" borderId="4" xfId="0" applyNumberFormat="1" applyFont="1" applyBorder="1" applyAlignment="1">
      <alignment/>
    </xf>
    <xf numFmtId="172" fontId="7" fillId="0" borderId="1" xfId="0" applyNumberFormat="1" applyFont="1" applyBorder="1" applyAlignment="1">
      <alignment horizontal="center"/>
    </xf>
    <xf numFmtId="172" fontId="1" fillId="0" borderId="5" xfId="0" applyNumberFormat="1" applyFont="1" applyBorder="1" applyAlignment="1">
      <alignment/>
    </xf>
    <xf numFmtId="173" fontId="1" fillId="0" borderId="5" xfId="0" applyNumberFormat="1" applyFont="1" applyBorder="1" applyAlignment="1">
      <alignment/>
    </xf>
    <xf numFmtId="172" fontId="7" fillId="0" borderId="2" xfId="0" applyNumberFormat="1" applyFont="1" applyBorder="1" applyAlignment="1">
      <alignment horizontal="center"/>
    </xf>
    <xf numFmtId="172" fontId="1" fillId="0" borderId="6" xfId="0" applyNumberFormat="1" applyFont="1" applyFill="1" applyBorder="1" applyAlignment="1">
      <alignment/>
    </xf>
    <xf numFmtId="173" fontId="1" fillId="0" borderId="6" xfId="0" applyNumberFormat="1" applyFont="1" applyFill="1" applyBorder="1" applyAlignment="1">
      <alignment/>
    </xf>
    <xf numFmtId="172" fontId="7" fillId="0" borderId="3" xfId="0" applyNumberFormat="1" applyFont="1" applyFill="1" applyBorder="1" applyAlignment="1">
      <alignment horizontal="center"/>
    </xf>
    <xf numFmtId="0" fontId="8" fillId="0" borderId="0" xfId="0" applyFont="1" applyAlignment="1">
      <alignment/>
    </xf>
    <xf numFmtId="0" fontId="2" fillId="2" borderId="4" xfId="0" applyFont="1" applyFill="1" applyBorder="1" applyAlignment="1">
      <alignment/>
    </xf>
    <xf numFmtId="0" fontId="2" fillId="2" borderId="7" xfId="0" applyFont="1" applyFill="1" applyBorder="1" applyAlignment="1">
      <alignment/>
    </xf>
    <xf numFmtId="0" fontId="2" fillId="2" borderId="0" xfId="0" applyFont="1" applyFill="1" applyBorder="1" applyAlignment="1">
      <alignment/>
    </xf>
    <xf numFmtId="0" fontId="3" fillId="2" borderId="5" xfId="0" applyFont="1" applyFill="1" applyBorder="1" applyAlignment="1">
      <alignment/>
    </xf>
    <xf numFmtId="0" fontId="2" fillId="2" borderId="8" xfId="0" applyFont="1" applyFill="1" applyBorder="1" applyAlignment="1">
      <alignment/>
    </xf>
    <xf numFmtId="0" fontId="3" fillId="2" borderId="0" xfId="0" applyFont="1" applyFill="1" applyBorder="1" applyAlignment="1">
      <alignment/>
    </xf>
    <xf numFmtId="0" fontId="3" fillId="2" borderId="0" xfId="0" applyFont="1" applyFill="1" applyAlignment="1">
      <alignment/>
    </xf>
    <xf numFmtId="0" fontId="3" fillId="2" borderId="6" xfId="0" applyFont="1" applyFill="1" applyBorder="1" applyAlignment="1">
      <alignment/>
    </xf>
    <xf numFmtId="0" fontId="2" fillId="2" borderId="9" xfId="0" applyFont="1" applyFill="1" applyBorder="1" applyAlignment="1">
      <alignment/>
    </xf>
    <xf numFmtId="0" fontId="3" fillId="2" borderId="10" xfId="0" applyFont="1" applyFill="1" applyBorder="1" applyAlignment="1">
      <alignment horizontal="center"/>
    </xf>
    <xf numFmtId="0" fontId="3" fillId="2" borderId="0" xfId="0" applyFont="1" applyFill="1" applyBorder="1" applyAlignment="1">
      <alignment horizontal="center"/>
    </xf>
    <xf numFmtId="0" fontId="2" fillId="2" borderId="1" xfId="0" applyFont="1" applyFill="1" applyBorder="1" applyAlignment="1">
      <alignment/>
    </xf>
    <xf numFmtId="3" fontId="2" fillId="2" borderId="3" xfId="0" applyNumberFormat="1" applyFont="1" applyFill="1" applyBorder="1" applyAlignment="1">
      <alignment horizontal="center"/>
    </xf>
    <xf numFmtId="0" fontId="2" fillId="2" borderId="0" xfId="0" applyFont="1" applyFill="1" applyBorder="1" applyAlignment="1">
      <alignment horizontal="center"/>
    </xf>
    <xf numFmtId="0" fontId="2" fillId="2" borderId="1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3" fontId="2" fillId="2" borderId="10" xfId="0" applyNumberFormat="1" applyFont="1" applyFill="1" applyBorder="1" applyAlignment="1">
      <alignment horizontal="center"/>
    </xf>
    <xf numFmtId="174" fontId="2" fillId="2" borderId="10" xfId="17" applyNumberFormat="1" applyFont="1" applyFill="1" applyBorder="1" applyAlignment="1">
      <alignment horizont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vertical="center"/>
    </xf>
    <xf numFmtId="0" fontId="3" fillId="2" borderId="4"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9" fillId="0" borderId="0" xfId="0" applyFont="1" applyAlignment="1">
      <alignment/>
    </xf>
    <xf numFmtId="0" fontId="3" fillId="2" borderId="7" xfId="0" applyFont="1" applyFill="1" applyBorder="1" applyAlignment="1">
      <alignment vertical="center"/>
    </xf>
    <xf numFmtId="0" fontId="2" fillId="2" borderId="5" xfId="0" applyFont="1" applyFill="1" applyBorder="1" applyAlignment="1">
      <alignment/>
    </xf>
    <xf numFmtId="0" fontId="2" fillId="2" borderId="5" xfId="0" applyFont="1" applyFill="1" applyBorder="1" applyAlignment="1">
      <alignment horizontal="left"/>
    </xf>
    <xf numFmtId="0" fontId="2" fillId="2" borderId="8" xfId="0" applyFont="1" applyFill="1" applyBorder="1" applyAlignment="1">
      <alignment horizontal="center"/>
    </xf>
    <xf numFmtId="0" fontId="2" fillId="2" borderId="6" xfId="0" applyFont="1" applyFill="1" applyBorder="1" applyAlignment="1">
      <alignment/>
    </xf>
    <xf numFmtId="0" fontId="2" fillId="2" borderId="9" xfId="0" applyFont="1" applyFill="1" applyBorder="1" applyAlignment="1">
      <alignment horizontal="center"/>
    </xf>
    <xf numFmtId="0" fontId="3" fillId="2" borderId="8" xfId="0" applyFont="1" applyFill="1" applyBorder="1" applyAlignment="1">
      <alignment/>
    </xf>
    <xf numFmtId="3" fontId="2" fillId="2" borderId="0" xfId="0" applyNumberFormat="1" applyFont="1" applyFill="1" applyBorder="1" applyAlignment="1">
      <alignment/>
    </xf>
    <xf numFmtId="3" fontId="2" fillId="2" borderId="0" xfId="0" applyNumberFormat="1" applyFont="1" applyFill="1" applyBorder="1" applyAlignment="1">
      <alignment horizontal="center"/>
    </xf>
    <xf numFmtId="0" fontId="2" fillId="2" borderId="15" xfId="0" applyFont="1" applyFill="1" applyBorder="1" applyAlignment="1">
      <alignment/>
    </xf>
    <xf numFmtId="0" fontId="2" fillId="2" borderId="5" xfId="0" applyFont="1" applyFill="1" applyBorder="1" applyAlignment="1">
      <alignment/>
    </xf>
    <xf numFmtId="0" fontId="2" fillId="2" borderId="8" xfId="0" applyFont="1" applyFill="1" applyBorder="1" applyAlignment="1">
      <alignment/>
    </xf>
    <xf numFmtId="0" fontId="3" fillId="2" borderId="5" xfId="0" applyFont="1" applyFill="1" applyBorder="1" applyAlignment="1">
      <alignment/>
    </xf>
    <xf numFmtId="0" fontId="3" fillId="2" borderId="0" xfId="0" applyFont="1" applyFill="1" applyBorder="1" applyAlignment="1">
      <alignment/>
    </xf>
    <xf numFmtId="0" fontId="3" fillId="2" borderId="8" xfId="0" applyFont="1" applyFill="1" applyBorder="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quotePrefix="1">
      <alignment horizontal="left"/>
    </xf>
    <xf numFmtId="0" fontId="14" fillId="0" borderId="0" xfId="0" applyFont="1" applyAlignment="1">
      <alignment/>
    </xf>
    <xf numFmtId="0" fontId="12" fillId="0" borderId="0" xfId="0" applyFont="1" applyBorder="1" applyAlignment="1">
      <alignment/>
    </xf>
    <xf numFmtId="0" fontId="17" fillId="0" borderId="0" xfId="0" applyFont="1" applyAlignment="1">
      <alignment horizontal="centerContinuous"/>
    </xf>
    <xf numFmtId="0" fontId="18" fillId="0" borderId="0" xfId="0" applyFont="1" applyAlignment="1">
      <alignment horizontal="centerContinuous"/>
    </xf>
    <xf numFmtId="0" fontId="18" fillId="0" borderId="0" xfId="0" applyFont="1" applyAlignment="1">
      <alignment/>
    </xf>
    <xf numFmtId="1" fontId="18" fillId="0" borderId="0" xfId="0" applyNumberFormat="1" applyFont="1" applyBorder="1" applyAlignment="1">
      <alignment horizontal="center"/>
    </xf>
    <xf numFmtId="184" fontId="18" fillId="0" borderId="0" xfId="0" applyNumberFormat="1" applyFont="1" applyBorder="1" applyAlignment="1">
      <alignment horizontal="center"/>
    </xf>
    <xf numFmtId="0" fontId="19" fillId="0" borderId="0" xfId="0" applyFont="1" applyAlignment="1">
      <alignment horizontal="left"/>
    </xf>
    <xf numFmtId="0" fontId="4" fillId="0" borderId="4" xfId="0" applyFont="1" applyBorder="1" applyAlignment="1">
      <alignment/>
    </xf>
    <xf numFmtId="0" fontId="4" fillId="0" borderId="10" xfId="0" applyFont="1" applyBorder="1" applyAlignment="1">
      <alignment/>
    </xf>
    <xf numFmtId="172" fontId="4" fillId="0" borderId="10" xfId="0" applyNumberFormat="1" applyFont="1" applyBorder="1" applyAlignment="1">
      <alignment horizontal="center"/>
    </xf>
    <xf numFmtId="173" fontId="4" fillId="0" borderId="10" xfId="0" applyNumberFormat="1" applyFont="1" applyBorder="1" applyAlignment="1">
      <alignment horizontal="center"/>
    </xf>
    <xf numFmtId="0" fontId="3" fillId="0" borderId="13"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3" fillId="0" borderId="15" xfId="0" applyFont="1" applyBorder="1" applyAlignment="1">
      <alignment horizontal="center"/>
    </xf>
    <xf numFmtId="0" fontId="3" fillId="0" borderId="9"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3" xfId="0" applyFont="1" applyBorder="1" applyAlignment="1">
      <alignment horizontal="center"/>
    </xf>
    <xf numFmtId="173" fontId="3" fillId="0" borderId="2" xfId="0" applyNumberFormat="1" applyFont="1" applyBorder="1" applyAlignment="1">
      <alignment horizontal="center"/>
    </xf>
    <xf numFmtId="172" fontId="3" fillId="0" borderId="2" xfId="0" applyNumberFormat="1" applyFont="1" applyBorder="1" applyAlignment="1">
      <alignment horizontal="center"/>
    </xf>
    <xf numFmtId="172" fontId="2" fillId="0" borderId="3" xfId="0" applyNumberFormat="1" applyFont="1" applyBorder="1" applyAlignment="1">
      <alignment horizontal="center"/>
    </xf>
    <xf numFmtId="172" fontId="3" fillId="0" borderId="8" xfId="0" applyNumberFormat="1" applyFont="1" applyBorder="1" applyAlignment="1">
      <alignment horizontal="center"/>
    </xf>
    <xf numFmtId="173" fontId="3" fillId="0" borderId="0" xfId="0" applyNumberFormat="1" applyFont="1" applyBorder="1" applyAlignment="1">
      <alignment horizontal="center"/>
    </xf>
    <xf numFmtId="0" fontId="2" fillId="0" borderId="15" xfId="0" applyFont="1" applyBorder="1" applyAlignment="1">
      <alignment horizontal="center"/>
    </xf>
    <xf numFmtId="172" fontId="2" fillId="0" borderId="9" xfId="0" applyNumberFormat="1" applyFont="1" applyBorder="1" applyAlignment="1">
      <alignment horizontal="center"/>
    </xf>
    <xf numFmtId="0" fontId="20" fillId="0" borderId="0" xfId="0" applyFont="1" applyAlignment="1">
      <alignment/>
    </xf>
    <xf numFmtId="0" fontId="20" fillId="0" borderId="14" xfId="0" applyFont="1" applyBorder="1" applyAlignment="1">
      <alignment horizontal="center" vertical="center"/>
    </xf>
    <xf numFmtId="0" fontId="22" fillId="0" borderId="7" xfId="0" applyFont="1" applyBorder="1" applyAlignment="1">
      <alignment horizontal="center" vertical="center"/>
    </xf>
    <xf numFmtId="0" fontId="21" fillId="0" borderId="5" xfId="0" applyFont="1" applyBorder="1" applyAlignment="1" applyProtection="1" quotePrefix="1">
      <alignment horizontal="center"/>
      <protection locked="0"/>
    </xf>
    <xf numFmtId="0" fontId="21" fillId="0" borderId="6" xfId="0" applyFont="1" applyBorder="1" applyAlignment="1" applyProtection="1" quotePrefix="1">
      <alignment horizontal="center"/>
      <protection locked="0"/>
    </xf>
    <xf numFmtId="172" fontId="0" fillId="0" borderId="0" xfId="0" applyNumberFormat="1" applyAlignment="1">
      <alignment/>
    </xf>
    <xf numFmtId="0" fontId="1" fillId="0" borderId="10" xfId="0" applyFont="1" applyBorder="1" applyAlignment="1">
      <alignment/>
    </xf>
    <xf numFmtId="0" fontId="1" fillId="0" borderId="10" xfId="0" applyFont="1" applyBorder="1" applyAlignment="1">
      <alignment horizontal="center" vertical="center" wrapText="1"/>
    </xf>
    <xf numFmtId="0" fontId="1" fillId="0" borderId="2" xfId="0" applyFont="1" applyBorder="1" applyAlignment="1">
      <alignment/>
    </xf>
    <xf numFmtId="0" fontId="21" fillId="0" borderId="10" xfId="0" applyFont="1" applyBorder="1" applyAlignment="1">
      <alignment/>
    </xf>
    <xf numFmtId="172" fontId="1" fillId="0" borderId="2" xfId="17" applyNumberFormat="1" applyFont="1" applyFill="1" applyBorder="1" applyAlignment="1">
      <alignment/>
    </xf>
    <xf numFmtId="172" fontId="21" fillId="0" borderId="10" xfId="17" applyNumberFormat="1" applyFont="1" applyBorder="1" applyAlignment="1">
      <alignment/>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xf>
    <xf numFmtId="0" fontId="3" fillId="0" borderId="2" xfId="0" applyFont="1" applyBorder="1" applyAlignment="1">
      <alignment/>
    </xf>
    <xf numFmtId="0" fontId="2" fillId="0" borderId="10" xfId="0" applyFont="1" applyBorder="1" applyAlignment="1">
      <alignment/>
    </xf>
    <xf numFmtId="173" fontId="2" fillId="0" borderId="12" xfId="0" applyNumberFormat="1" applyFont="1" applyBorder="1" applyAlignment="1">
      <alignment/>
    </xf>
    <xf numFmtId="173" fontId="2" fillId="0" borderId="14" xfId="0" applyNumberFormat="1" applyFont="1" applyBorder="1" applyAlignment="1">
      <alignment/>
    </xf>
    <xf numFmtId="0" fontId="3" fillId="0" borderId="11" xfId="0" applyFont="1" applyBorder="1" applyAlignment="1">
      <alignment horizontal="center" vertical="center" wrapText="1"/>
    </xf>
    <xf numFmtId="173" fontId="3" fillId="0" borderId="5" xfId="0" applyNumberFormat="1" applyFont="1" applyBorder="1" applyAlignment="1">
      <alignment/>
    </xf>
    <xf numFmtId="173" fontId="3" fillId="0" borderId="0" xfId="0" applyNumberFormat="1" applyFont="1" applyBorder="1" applyAlignment="1">
      <alignment/>
    </xf>
    <xf numFmtId="173" fontId="3" fillId="0" borderId="8" xfId="0" applyNumberFormat="1" applyFont="1" applyBorder="1" applyAlignment="1">
      <alignment/>
    </xf>
    <xf numFmtId="173" fontId="9" fillId="0" borderId="5" xfId="0" applyNumberFormat="1" applyFont="1" applyBorder="1" applyAlignment="1">
      <alignment/>
    </xf>
    <xf numFmtId="173" fontId="9" fillId="0" borderId="0" xfId="0" applyNumberFormat="1" applyFont="1" applyBorder="1" applyAlignment="1">
      <alignment/>
    </xf>
    <xf numFmtId="173" fontId="9" fillId="0" borderId="8" xfId="0" applyNumberFormat="1" applyFont="1" applyBorder="1" applyAlignment="1">
      <alignment/>
    </xf>
    <xf numFmtId="173" fontId="2" fillId="0" borderId="11" xfId="0" applyNumberFormat="1" applyFont="1" applyBorder="1" applyAlignment="1">
      <alignment/>
    </xf>
    <xf numFmtId="0" fontId="8" fillId="0" borderId="0" xfId="0"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3" fillId="0" borderId="0" xfId="0" applyFont="1" applyFill="1" applyAlignment="1">
      <alignment/>
    </xf>
    <xf numFmtId="0" fontId="3" fillId="0" borderId="8" xfId="0" applyFont="1" applyFill="1" applyBorder="1" applyAlignment="1">
      <alignment horizontal="center"/>
    </xf>
    <xf numFmtId="0" fontId="2" fillId="0" borderId="8" xfId="0" applyFont="1" applyFill="1" applyBorder="1" applyAlignment="1">
      <alignment horizontal="center"/>
    </xf>
    <xf numFmtId="0" fontId="3" fillId="0" borderId="0" xfId="0" applyFont="1" applyFill="1" applyAlignment="1">
      <alignment horizontal="center"/>
    </xf>
    <xf numFmtId="0" fontId="3" fillId="0" borderId="10" xfId="0" applyFont="1" applyFill="1" applyBorder="1" applyAlignment="1">
      <alignment horizontal="center"/>
    </xf>
    <xf numFmtId="3" fontId="2" fillId="0" borderId="10" xfId="0" applyNumberFormat="1" applyFont="1" applyFill="1" applyBorder="1" applyAlignment="1">
      <alignment horizontal="center"/>
    </xf>
    <xf numFmtId="0" fontId="2" fillId="2" borderId="6" xfId="0" applyFont="1" applyFill="1" applyBorder="1" applyAlignment="1">
      <alignment horizontal="left"/>
    </xf>
    <xf numFmtId="0" fontId="23" fillId="0" borderId="0" xfId="0" applyFont="1" applyAlignment="1">
      <alignment horizontal="left"/>
    </xf>
    <xf numFmtId="0" fontId="24" fillId="0" borderId="10" xfId="0" applyFont="1" applyBorder="1" applyAlignment="1">
      <alignment horizontal="center" vertical="center" wrapText="1"/>
    </xf>
    <xf numFmtId="0" fontId="24" fillId="0" borderId="14" xfId="0" applyFont="1" applyBorder="1" applyAlignment="1">
      <alignment horizontal="center" vertical="center" wrapText="1"/>
    </xf>
    <xf numFmtId="1" fontId="24" fillId="0" borderId="1" xfId="0" applyNumberFormat="1" applyFont="1" applyBorder="1" applyAlignment="1">
      <alignment horizontal="center"/>
    </xf>
    <xf numFmtId="184" fontId="24" fillId="0" borderId="7" xfId="0" applyNumberFormat="1" applyFont="1" applyBorder="1" applyAlignment="1">
      <alignment horizontal="center"/>
    </xf>
    <xf numFmtId="1" fontId="24" fillId="0" borderId="2" xfId="0" applyNumberFormat="1" applyFont="1" applyBorder="1" applyAlignment="1">
      <alignment horizontal="center"/>
    </xf>
    <xf numFmtId="184" fontId="24" fillId="0" borderId="8" xfId="0" applyNumberFormat="1" applyFont="1" applyBorder="1" applyAlignment="1">
      <alignment horizontal="center"/>
    </xf>
    <xf numFmtId="0" fontId="24" fillId="0" borderId="2" xfId="0" applyFont="1" applyBorder="1" applyAlignment="1">
      <alignment horizontal="center"/>
    </xf>
    <xf numFmtId="1" fontId="25" fillId="0" borderId="2" xfId="0" applyNumberFormat="1" applyFont="1" applyBorder="1" applyAlignment="1">
      <alignment horizontal="center"/>
    </xf>
    <xf numFmtId="184" fontId="25" fillId="0" borderId="8" xfId="0" applyNumberFormat="1" applyFont="1" applyBorder="1" applyAlignment="1">
      <alignment horizontal="center"/>
    </xf>
    <xf numFmtId="1" fontId="24" fillId="0" borderId="3" xfId="0" applyNumberFormat="1" applyFont="1" applyBorder="1" applyAlignment="1">
      <alignment horizontal="center"/>
    </xf>
    <xf numFmtId="184" fontId="24" fillId="0" borderId="9" xfId="0" applyNumberFormat="1" applyFont="1" applyBorder="1" applyAlignment="1">
      <alignment horizontal="center"/>
    </xf>
    <xf numFmtId="0" fontId="21" fillId="0" borderId="13" xfId="0" applyFont="1" applyBorder="1" applyAlignment="1">
      <alignment horizontal="center" vertical="center" wrapText="1"/>
    </xf>
    <xf numFmtId="0" fontId="21" fillId="0" borderId="7" xfId="0" applyFont="1" applyBorder="1" applyAlignment="1">
      <alignment horizontal="center" vertical="center" wrapText="1"/>
    </xf>
    <xf numFmtId="0" fontId="27" fillId="2" borderId="13" xfId="0" applyFont="1" applyFill="1" applyBorder="1" applyAlignment="1">
      <alignment/>
    </xf>
    <xf numFmtId="0" fontId="0" fillId="2" borderId="7" xfId="0" applyFill="1" applyBorder="1" applyAlignment="1">
      <alignment/>
    </xf>
    <xf numFmtId="0" fontId="27" fillId="2" borderId="5"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15"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30" fillId="2" borderId="15" xfId="0" applyFont="1" applyFill="1" applyBorder="1" applyAlignment="1">
      <alignment horizontal="left" vertical="center" wrapText="1"/>
    </xf>
    <xf numFmtId="0" fontId="30" fillId="2" borderId="9" xfId="0" applyFont="1" applyFill="1" applyBorder="1" applyAlignment="1">
      <alignment horizontal="left" vertical="center" wrapText="1"/>
    </xf>
    <xf numFmtId="0" fontId="27" fillId="2" borderId="5" xfId="0" applyFont="1" applyFill="1" applyBorder="1" applyAlignment="1">
      <alignment horizontal="left"/>
    </xf>
    <xf numFmtId="0" fontId="27" fillId="2" borderId="0" xfId="0" applyFont="1" applyFill="1" applyBorder="1" applyAlignment="1">
      <alignment horizontal="left"/>
    </xf>
    <xf numFmtId="0" fontId="27" fillId="2" borderId="8" xfId="0" applyFont="1" applyFill="1" applyBorder="1" applyAlignment="1">
      <alignment horizontal="left"/>
    </xf>
    <xf numFmtId="0" fontId="27" fillId="2" borderId="6" xfId="0" applyFont="1" applyFill="1" applyBorder="1" applyAlignment="1">
      <alignment horizontal="left"/>
    </xf>
    <xf numFmtId="0" fontId="27" fillId="2" borderId="15" xfId="0" applyFont="1" applyFill="1" applyBorder="1" applyAlignment="1">
      <alignment horizontal="left"/>
    </xf>
    <xf numFmtId="0" fontId="27" fillId="2" borderId="9" xfId="0" applyFont="1" applyFill="1" applyBorder="1" applyAlignment="1">
      <alignment horizontal="left"/>
    </xf>
    <xf numFmtId="0" fontId="28" fillId="3" borderId="11" xfId="0" applyFont="1" applyFill="1" applyBorder="1" applyAlignment="1">
      <alignment horizontal="center"/>
    </xf>
    <xf numFmtId="0" fontId="28" fillId="3" borderId="12" xfId="0" applyFont="1" applyFill="1" applyBorder="1" applyAlignment="1">
      <alignment horizontal="center"/>
    </xf>
    <xf numFmtId="0" fontId="28" fillId="3" borderId="14" xfId="0" applyFont="1" applyFill="1" applyBorder="1" applyAlignment="1">
      <alignment horizontal="center"/>
    </xf>
    <xf numFmtId="0" fontId="26" fillId="2" borderId="4" xfId="0" applyFont="1" applyFill="1" applyBorder="1" applyAlignment="1">
      <alignment vertical="center"/>
    </xf>
    <xf numFmtId="0" fontId="31" fillId="2" borderId="5"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8" xfId="0" applyFont="1" applyFill="1" applyBorder="1" applyAlignment="1">
      <alignment horizontal="left" vertical="center" wrapText="1"/>
    </xf>
    <xf numFmtId="0" fontId="31" fillId="2" borderId="5" xfId="0" applyFont="1" applyFill="1" applyBorder="1" applyAlignment="1">
      <alignment/>
    </xf>
    <xf numFmtId="0" fontId="31" fillId="2" borderId="0" xfId="0" applyFont="1" applyFill="1" applyBorder="1" applyAlignment="1">
      <alignment/>
    </xf>
    <xf numFmtId="0" fontId="32" fillId="2" borderId="8" xfId="0" applyFont="1" applyFill="1" applyBorder="1" applyAlignment="1">
      <alignment/>
    </xf>
    <xf numFmtId="0" fontId="31" fillId="2" borderId="6" xfId="0" applyFont="1" applyFill="1" applyBorder="1" applyAlignment="1">
      <alignment horizontal="left" vertical="center" wrapText="1"/>
    </xf>
    <xf numFmtId="0" fontId="31" fillId="2" borderId="15" xfId="0" applyFont="1" applyFill="1" applyBorder="1" applyAlignment="1">
      <alignment horizontal="left" vertical="center" wrapText="1"/>
    </xf>
    <xf numFmtId="0" fontId="31" fillId="2" borderId="9" xfId="0" applyFont="1" applyFill="1" applyBorder="1" applyAlignment="1">
      <alignment horizontal="left" vertical="center" wrapText="1"/>
    </xf>
    <xf numFmtId="172" fontId="4" fillId="0" borderId="0" xfId="0" applyNumberFormat="1" applyFont="1" applyBorder="1" applyAlignment="1">
      <alignment horizontal="center"/>
    </xf>
    <xf numFmtId="173" fontId="4" fillId="0" borderId="0" xfId="0" applyNumberFormat="1" applyFont="1" applyBorder="1" applyAlignment="1">
      <alignment horizontal="center"/>
    </xf>
    <xf numFmtId="0" fontId="4" fillId="0" borderId="0" xfId="0" applyFont="1" applyBorder="1" applyAlignment="1">
      <alignment/>
    </xf>
    <xf numFmtId="0" fontId="2" fillId="3" borderId="13" xfId="0" applyFont="1" applyFill="1" applyBorder="1" applyAlignment="1">
      <alignment vertical="center"/>
    </xf>
    <xf numFmtId="0" fontId="2" fillId="3" borderId="7" xfId="0" applyFont="1" applyFill="1" applyBorder="1" applyAlignment="1">
      <alignment vertical="center"/>
    </xf>
    <xf numFmtId="0" fontId="2" fillId="3" borderId="4"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3" borderId="14" xfId="0" applyFont="1" applyFill="1" applyBorder="1" applyAlignment="1">
      <alignment vertical="center"/>
    </xf>
    <xf numFmtId="0" fontId="7" fillId="0" borderId="0" xfId="0" applyFont="1" applyAlignment="1">
      <alignment/>
    </xf>
    <xf numFmtId="0" fontId="5" fillId="0" borderId="10" xfId="0" applyFont="1" applyBorder="1" applyAlignment="1">
      <alignment horizontal="center" vertical="center"/>
    </xf>
    <xf numFmtId="0" fontId="4" fillId="0" borderId="10"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4"/>
  <sheetViews>
    <sheetView tabSelected="1" workbookViewId="0" topLeftCell="A1">
      <selection activeCell="B35" sqref="B35"/>
    </sheetView>
  </sheetViews>
  <sheetFormatPr defaultColWidth="11.421875" defaultRowHeight="12.75"/>
  <cols>
    <col min="1" max="1" width="8.7109375" style="3" customWidth="1"/>
    <col min="2" max="4" width="12.7109375" style="3" customWidth="1"/>
    <col min="5" max="5" width="14.140625" style="3" customWidth="1"/>
    <col min="6" max="6" width="12.7109375" style="3" customWidth="1"/>
    <col min="7" max="16384" width="11.57421875" style="3" customWidth="1"/>
  </cols>
  <sheetData>
    <row r="1" s="1" customFormat="1" ht="12">
      <c r="A1" s="31" t="s">
        <v>1</v>
      </c>
    </row>
    <row r="2" s="1" customFormat="1" ht="11.25"/>
    <row r="3" spans="1:6" s="2" customFormat="1" ht="11.25">
      <c r="A3" s="103"/>
      <c r="B3" s="97" t="s">
        <v>106</v>
      </c>
      <c r="C3" s="103"/>
      <c r="D3" s="97" t="s">
        <v>106</v>
      </c>
      <c r="E3" s="103" t="s">
        <v>7</v>
      </c>
      <c r="F3" s="98" t="s">
        <v>7</v>
      </c>
    </row>
    <row r="4" spans="1:6" s="2" customFormat="1" ht="11.25">
      <c r="A4" s="104"/>
      <c r="B4" s="99" t="s">
        <v>104</v>
      </c>
      <c r="C4" s="104" t="s">
        <v>4</v>
      </c>
      <c r="D4" s="99" t="s">
        <v>105</v>
      </c>
      <c r="E4" s="104" t="s">
        <v>8</v>
      </c>
      <c r="F4" s="100" t="s">
        <v>8</v>
      </c>
    </row>
    <row r="5" spans="1:6" s="2" customFormat="1" ht="11.25">
      <c r="A5" s="104"/>
      <c r="B5" s="99" t="s">
        <v>2</v>
      </c>
      <c r="C5" s="104" t="s">
        <v>5</v>
      </c>
      <c r="D5" s="99" t="s">
        <v>2</v>
      </c>
      <c r="E5" s="104" t="s">
        <v>9</v>
      </c>
      <c r="F5" s="100" t="s">
        <v>10</v>
      </c>
    </row>
    <row r="6" spans="1:6" s="2" customFormat="1" ht="11.25">
      <c r="A6" s="105"/>
      <c r="B6" s="101" t="s">
        <v>3</v>
      </c>
      <c r="C6" s="105" t="s">
        <v>6</v>
      </c>
      <c r="D6" s="101" t="s">
        <v>3</v>
      </c>
      <c r="E6" s="105" t="s">
        <v>60</v>
      </c>
      <c r="F6" s="102" t="s">
        <v>60</v>
      </c>
    </row>
    <row r="7" spans="1:6" ht="12.75" customHeight="1">
      <c r="A7" s="103">
        <v>1980</v>
      </c>
      <c r="B7" s="97">
        <v>28.5</v>
      </c>
      <c r="C7" s="103">
        <v>6.4</v>
      </c>
      <c r="D7" s="97">
        <v>67.9</v>
      </c>
      <c r="E7" s="103"/>
      <c r="F7" s="98"/>
    </row>
    <row r="8" spans="1:6" ht="12.75" customHeight="1">
      <c r="A8" s="104">
        <v>1985</v>
      </c>
      <c r="B8" s="99">
        <v>50.7</v>
      </c>
      <c r="C8" s="104">
        <v>6.7</v>
      </c>
      <c r="D8" s="99">
        <v>78.8</v>
      </c>
      <c r="E8" s="108">
        <v>3</v>
      </c>
      <c r="F8" s="110">
        <v>2</v>
      </c>
    </row>
    <row r="9" spans="1:6" ht="12.75" customHeight="1">
      <c r="A9" s="104">
        <v>1990</v>
      </c>
      <c r="B9" s="111">
        <v>68</v>
      </c>
      <c r="C9" s="104">
        <v>6.6</v>
      </c>
      <c r="D9" s="99">
        <v>90.4</v>
      </c>
      <c r="E9" s="108">
        <v>2.8</v>
      </c>
      <c r="F9" s="110">
        <v>3.2</v>
      </c>
    </row>
    <row r="10" spans="1:6" ht="12.75" customHeight="1">
      <c r="A10" s="104">
        <v>1995</v>
      </c>
      <c r="B10" s="99">
        <v>91.3</v>
      </c>
      <c r="C10" s="104">
        <v>7.6</v>
      </c>
      <c r="D10" s="99">
        <v>111.1</v>
      </c>
      <c r="E10" s="108">
        <v>4.2</v>
      </c>
      <c r="F10" s="110">
        <v>1.2</v>
      </c>
    </row>
    <row r="11" spans="1:6" ht="12.75" customHeight="1">
      <c r="A11" s="104">
        <v>2000</v>
      </c>
      <c r="B11" s="99">
        <v>104.9</v>
      </c>
      <c r="C11" s="104">
        <v>7.3</v>
      </c>
      <c r="D11" s="99">
        <v>121.5</v>
      </c>
      <c r="E11" s="108">
        <v>1.8</v>
      </c>
      <c r="F11" s="110">
        <v>2.8</v>
      </c>
    </row>
    <row r="12" spans="1:6" ht="12.75" customHeight="1">
      <c r="A12" s="104">
        <v>2001</v>
      </c>
      <c r="B12" s="99">
        <v>107.3</v>
      </c>
      <c r="C12" s="104">
        <v>7.2</v>
      </c>
      <c r="D12" s="99">
        <v>121.9</v>
      </c>
      <c r="E12" s="108">
        <v>0.3</v>
      </c>
      <c r="F12" s="110">
        <v>1.9</v>
      </c>
    </row>
    <row r="13" spans="1:6" ht="12.75" customHeight="1">
      <c r="A13" s="104">
        <v>2002</v>
      </c>
      <c r="B13" s="99">
        <v>110.8</v>
      </c>
      <c r="C13" s="104">
        <v>7.2</v>
      </c>
      <c r="D13" s="99">
        <v>122.9</v>
      </c>
      <c r="E13" s="108">
        <v>0.8</v>
      </c>
      <c r="F13" s="110">
        <v>1</v>
      </c>
    </row>
    <row r="14" spans="1:6" ht="12.75" customHeight="1">
      <c r="A14" s="104">
        <v>2003</v>
      </c>
      <c r="B14" s="99">
        <v>113.1</v>
      </c>
      <c r="C14" s="104">
        <v>7.1</v>
      </c>
      <c r="D14" s="99">
        <v>123.1</v>
      </c>
      <c r="E14" s="108">
        <v>0.2</v>
      </c>
      <c r="F14" s="110">
        <v>1.1</v>
      </c>
    </row>
    <row r="15" spans="1:6" ht="12.75" customHeight="1">
      <c r="A15" s="104">
        <v>2004</v>
      </c>
      <c r="B15" s="99">
        <v>115.6</v>
      </c>
      <c r="C15" s="107">
        <v>7</v>
      </c>
      <c r="D15" s="99">
        <v>123.8</v>
      </c>
      <c r="E15" s="108">
        <v>0.6</v>
      </c>
      <c r="F15" s="110">
        <v>2.5</v>
      </c>
    </row>
    <row r="16" spans="1:6" ht="12.75" customHeight="1">
      <c r="A16" s="104">
        <v>2005</v>
      </c>
      <c r="B16" s="99">
        <v>117.5</v>
      </c>
      <c r="C16" s="104">
        <v>6.8</v>
      </c>
      <c r="D16" s="99">
        <v>123.4</v>
      </c>
      <c r="E16" s="108">
        <v>-0.3</v>
      </c>
      <c r="F16" s="110">
        <v>1.9</v>
      </c>
    </row>
    <row r="17" spans="1:6" ht="12.75" customHeight="1">
      <c r="A17" s="104">
        <v>2006</v>
      </c>
      <c r="B17" s="99">
        <v>122.1</v>
      </c>
      <c r="C17" s="104">
        <v>6.8</v>
      </c>
      <c r="D17" s="99">
        <v>125.1</v>
      </c>
      <c r="E17" s="108">
        <v>1.4</v>
      </c>
      <c r="F17" s="110">
        <v>2.2</v>
      </c>
    </row>
    <row r="18" spans="1:6" s="1" customFormat="1" ht="12.75" customHeight="1">
      <c r="A18" s="106">
        <v>2007</v>
      </c>
      <c r="B18" s="112">
        <v>125.3</v>
      </c>
      <c r="C18" s="106">
        <v>6.6</v>
      </c>
      <c r="D18" s="112">
        <v>125.3</v>
      </c>
      <c r="E18" s="109">
        <v>0.2</v>
      </c>
      <c r="F18" s="113">
        <v>2.2</v>
      </c>
    </row>
    <row r="19" ht="11.25">
      <c r="A19" s="64" t="s">
        <v>61</v>
      </c>
    </row>
    <row r="20" ht="11.25">
      <c r="A20" s="3" t="s">
        <v>57</v>
      </c>
    </row>
    <row r="21" ht="11.25">
      <c r="A21" s="3" t="s">
        <v>62</v>
      </c>
    </row>
    <row r="22" ht="11.25">
      <c r="A22" s="3" t="s">
        <v>58</v>
      </c>
    </row>
    <row r="23" ht="11.25">
      <c r="A23" s="3" t="s">
        <v>63</v>
      </c>
    </row>
    <row r="24" ht="11.25">
      <c r="A24" s="3" t="s">
        <v>59</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33"/>
  <sheetViews>
    <sheetView workbookViewId="0" topLeftCell="A1">
      <selection activeCell="C28" sqref="C28"/>
    </sheetView>
  </sheetViews>
  <sheetFormatPr defaultColWidth="11.421875" defaultRowHeight="12.75"/>
  <sheetData>
    <row r="1" ht="12.75">
      <c r="A1" s="114" t="s">
        <v>72</v>
      </c>
    </row>
    <row r="3" spans="1:4" ht="12.75">
      <c r="A3" s="20"/>
      <c r="B3" s="115" t="s">
        <v>73</v>
      </c>
      <c r="C3" s="115" t="s">
        <v>74</v>
      </c>
      <c r="D3" s="115" t="s">
        <v>5</v>
      </c>
    </row>
    <row r="4" spans="1:4" ht="24" customHeight="1">
      <c r="A4" s="21"/>
      <c r="B4" s="167" t="s">
        <v>147</v>
      </c>
      <c r="C4" s="168"/>
      <c r="D4" s="116" t="s">
        <v>75</v>
      </c>
    </row>
    <row r="5" spans="1:4" ht="12.75">
      <c r="A5" s="117" t="s">
        <v>76</v>
      </c>
      <c r="B5" s="22">
        <v>67.9</v>
      </c>
      <c r="C5" s="23">
        <v>1057.146</v>
      </c>
      <c r="D5" s="24">
        <v>6.429064045167097</v>
      </c>
    </row>
    <row r="6" spans="1:4" ht="12.75">
      <c r="A6" s="117" t="s">
        <v>77</v>
      </c>
      <c r="B6" s="25">
        <v>70.7</v>
      </c>
      <c r="C6" s="26">
        <v>1072.527</v>
      </c>
      <c r="D6" s="27">
        <v>6.586508411240077</v>
      </c>
    </row>
    <row r="7" spans="1:4" ht="12.75">
      <c r="A7" s="117" t="s">
        <v>78</v>
      </c>
      <c r="B7" s="25">
        <v>74.6</v>
      </c>
      <c r="C7" s="26">
        <v>1103.189</v>
      </c>
      <c r="D7" s="27">
        <v>6.76748508119582</v>
      </c>
    </row>
    <row r="8" spans="1:4" ht="12.75">
      <c r="A8" s="117" t="s">
        <v>79</v>
      </c>
      <c r="B8" s="25">
        <v>75.6</v>
      </c>
      <c r="C8" s="26">
        <v>1127.199</v>
      </c>
      <c r="D8" s="27">
        <v>6.70555400757344</v>
      </c>
    </row>
    <row r="9" spans="1:4" ht="12.75">
      <c r="A9" s="117" t="s">
        <v>80</v>
      </c>
      <c r="B9" s="25">
        <v>76.9</v>
      </c>
      <c r="C9" s="26">
        <v>1145.091</v>
      </c>
      <c r="D9" s="27">
        <v>6.7176863101286886</v>
      </c>
    </row>
    <row r="10" spans="1:4" ht="12.75">
      <c r="A10" s="117" t="s">
        <v>81</v>
      </c>
      <c r="B10" s="25">
        <v>78.8</v>
      </c>
      <c r="C10" s="26">
        <v>1168.215</v>
      </c>
      <c r="D10" s="27">
        <v>6.7433795879222105</v>
      </c>
    </row>
    <row r="11" spans="1:4" ht="12.75">
      <c r="A11" s="117" t="s">
        <v>82</v>
      </c>
      <c r="B11" s="25">
        <v>79.2</v>
      </c>
      <c r="C11" s="26">
        <v>1196.668</v>
      </c>
      <c r="D11" s="27">
        <v>6.617461665621126</v>
      </c>
    </row>
    <row r="12" spans="1:4" ht="12.75">
      <c r="A12" s="117" t="s">
        <v>83</v>
      </c>
      <c r="B12" s="25">
        <v>80</v>
      </c>
      <c r="C12" s="26">
        <v>1224.431</v>
      </c>
      <c r="D12" s="27">
        <v>6.526289762219341</v>
      </c>
    </row>
    <row r="13" spans="1:4" ht="12.75">
      <c r="A13" s="117" t="s">
        <v>84</v>
      </c>
      <c r="B13" s="25">
        <v>82.5</v>
      </c>
      <c r="C13" s="26">
        <v>1281.275</v>
      </c>
      <c r="D13" s="27">
        <v>6.437680281168298</v>
      </c>
    </row>
    <row r="14" spans="1:4" ht="12.75">
      <c r="A14" s="117" t="s">
        <v>85</v>
      </c>
      <c r="B14" s="25">
        <v>85.8</v>
      </c>
      <c r="C14" s="26">
        <v>1331.793</v>
      </c>
      <c r="D14" s="27">
        <v>6.44864474075907</v>
      </c>
    </row>
    <row r="15" spans="1:4" ht="12.75">
      <c r="A15" s="117" t="s">
        <v>86</v>
      </c>
      <c r="B15" s="25">
        <v>90.4</v>
      </c>
      <c r="C15" s="26">
        <v>1367.697</v>
      </c>
      <c r="D15" s="27">
        <v>6.610644342063952</v>
      </c>
    </row>
    <row r="16" spans="1:4" ht="12.75">
      <c r="A16" s="117" t="s">
        <v>87</v>
      </c>
      <c r="B16" s="25">
        <v>95.8</v>
      </c>
      <c r="C16" s="26">
        <v>1384.89</v>
      </c>
      <c r="D16" s="27">
        <v>6.915228224838607</v>
      </c>
    </row>
    <row r="17" spans="1:4" ht="12.75">
      <c r="A17" s="117" t="s">
        <v>88</v>
      </c>
      <c r="B17" s="25">
        <v>102.7</v>
      </c>
      <c r="C17" s="26">
        <v>1409.55</v>
      </c>
      <c r="D17" s="27">
        <v>7.283725585455927</v>
      </c>
    </row>
    <row r="18" spans="1:4" ht="12.75">
      <c r="A18" s="117" t="s">
        <v>89</v>
      </c>
      <c r="B18" s="25">
        <v>105.7</v>
      </c>
      <c r="C18" s="26">
        <v>1394.047</v>
      </c>
      <c r="D18" s="27">
        <v>7.578947368421052</v>
      </c>
    </row>
    <row r="19" spans="1:4" ht="12.75">
      <c r="A19" s="117" t="s">
        <v>90</v>
      </c>
      <c r="B19" s="25">
        <v>107.9</v>
      </c>
      <c r="C19" s="26">
        <v>1422.404</v>
      </c>
      <c r="D19" s="27">
        <v>7.587127077862892</v>
      </c>
    </row>
    <row r="20" spans="1:4" ht="12.75">
      <c r="A20" s="117" t="s">
        <v>91</v>
      </c>
      <c r="B20" s="25">
        <v>111.1</v>
      </c>
      <c r="C20" s="26">
        <v>1453.725</v>
      </c>
      <c r="D20" s="27">
        <v>7.636167097470219</v>
      </c>
    </row>
    <row r="21" spans="1:4" ht="12.75">
      <c r="A21" s="117" t="s">
        <v>92</v>
      </c>
      <c r="B21" s="25">
        <v>112.3</v>
      </c>
      <c r="C21" s="26">
        <v>1469.389</v>
      </c>
      <c r="D21" s="27">
        <v>7.631854477564871</v>
      </c>
    </row>
    <row r="22" spans="1:4" ht="12.75">
      <c r="A22" s="117" t="s">
        <v>93</v>
      </c>
      <c r="B22" s="25">
        <v>113.9</v>
      </c>
      <c r="C22" s="26">
        <v>1501.929</v>
      </c>
      <c r="D22" s="27">
        <v>7.5899220644588015</v>
      </c>
    </row>
    <row r="23" spans="1:4" ht="12.75">
      <c r="A23" s="117" t="s">
        <v>94</v>
      </c>
      <c r="B23" s="25">
        <v>116.6</v>
      </c>
      <c r="C23" s="26">
        <v>1554.094</v>
      </c>
      <c r="D23" s="27">
        <v>7.500806734293198</v>
      </c>
    </row>
    <row r="24" spans="1:4" ht="12.75">
      <c r="A24" s="117" t="s">
        <v>95</v>
      </c>
      <c r="B24" s="25">
        <v>119.6</v>
      </c>
      <c r="C24" s="26">
        <v>1604.397</v>
      </c>
      <c r="D24" s="27">
        <v>7.51595455511133</v>
      </c>
    </row>
    <row r="25" spans="1:4" ht="12.75">
      <c r="A25" s="117" t="s">
        <v>96</v>
      </c>
      <c r="B25" s="25">
        <v>121.5</v>
      </c>
      <c r="C25" s="26">
        <v>1668.962</v>
      </c>
      <c r="D25" s="27">
        <v>7.311574252892854</v>
      </c>
    </row>
    <row r="26" spans="1:4" ht="12.75">
      <c r="A26" s="117" t="s">
        <v>97</v>
      </c>
      <c r="B26" s="25">
        <v>121.9</v>
      </c>
      <c r="C26" s="26">
        <v>1699.912</v>
      </c>
      <c r="D26" s="27">
        <v>7.160281880064673</v>
      </c>
    </row>
    <row r="27" spans="1:4" ht="12.75">
      <c r="A27" s="117" t="s">
        <v>98</v>
      </c>
      <c r="B27" s="25">
        <v>122.9</v>
      </c>
      <c r="C27" s="26">
        <v>1717.361</v>
      </c>
      <c r="D27" s="27">
        <v>7.225442191065875</v>
      </c>
    </row>
    <row r="28" spans="1:4" ht="12.75">
      <c r="A28" s="117" t="s">
        <v>99</v>
      </c>
      <c r="B28" s="25">
        <v>123.1</v>
      </c>
      <c r="C28" s="26">
        <v>1736.036</v>
      </c>
      <c r="D28" s="27">
        <v>7.088399759646897</v>
      </c>
    </row>
    <row r="29" spans="1:4" ht="12.75">
      <c r="A29" s="117" t="s">
        <v>100</v>
      </c>
      <c r="B29" s="25">
        <v>123.8</v>
      </c>
      <c r="C29" s="26">
        <v>1778.921</v>
      </c>
      <c r="D29" s="27">
        <v>6.959274</v>
      </c>
    </row>
    <row r="30" spans="1:4" ht="12.75">
      <c r="A30" s="117" t="s">
        <v>101</v>
      </c>
      <c r="B30" s="25">
        <v>123.4</v>
      </c>
      <c r="C30" s="26">
        <v>1812.652</v>
      </c>
      <c r="D30" s="27">
        <v>6.807704</v>
      </c>
    </row>
    <row r="31" spans="1:4" ht="12.75">
      <c r="A31" s="117" t="s">
        <v>102</v>
      </c>
      <c r="B31" s="25">
        <v>125.1</v>
      </c>
      <c r="C31" s="26">
        <v>1851.999</v>
      </c>
      <c r="D31" s="27">
        <v>6.754863</v>
      </c>
    </row>
    <row r="32" spans="1:4" ht="12.75">
      <c r="A32" s="118" t="s">
        <v>103</v>
      </c>
      <c r="B32" s="28">
        <v>125.3</v>
      </c>
      <c r="C32" s="29">
        <v>1892.241</v>
      </c>
      <c r="D32" s="30">
        <v>6.621778</v>
      </c>
    </row>
    <row r="33" ht="12.75">
      <c r="A33" s="64" t="s">
        <v>61</v>
      </c>
    </row>
  </sheetData>
  <mergeCells count="1">
    <mergeCell ref="B4:C4"/>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K44"/>
  <sheetViews>
    <sheetView workbookViewId="0" topLeftCell="A1">
      <selection activeCell="A14" sqref="A14"/>
    </sheetView>
  </sheetViews>
  <sheetFormatPr defaultColWidth="11.421875" defaultRowHeight="12.75"/>
  <cols>
    <col min="1" max="1" width="36.7109375" style="0" customWidth="1"/>
  </cols>
  <sheetData>
    <row r="1" spans="1:10" ht="12.75">
      <c r="A1" s="114" t="s">
        <v>148</v>
      </c>
      <c r="B1" s="82"/>
      <c r="C1" s="82"/>
      <c r="D1" s="82"/>
      <c r="E1" s="82"/>
      <c r="F1" s="82"/>
      <c r="G1" s="82"/>
      <c r="H1" s="82"/>
      <c r="I1" s="82"/>
      <c r="J1" s="82"/>
    </row>
    <row r="2" spans="1:10" ht="14.25">
      <c r="A2" s="81"/>
      <c r="B2" s="82"/>
      <c r="C2" s="82"/>
      <c r="D2" s="82"/>
      <c r="E2" s="82"/>
      <c r="F2" s="82"/>
      <c r="G2" s="82"/>
      <c r="H2" s="82"/>
      <c r="I2" s="82"/>
      <c r="J2" s="82"/>
    </row>
    <row r="3" spans="1:2" ht="33.75">
      <c r="A3" s="120"/>
      <c r="B3" s="121" t="s">
        <v>150</v>
      </c>
    </row>
    <row r="4" spans="1:11" ht="12.75">
      <c r="A4" s="122" t="s">
        <v>123</v>
      </c>
      <c r="B4" s="124">
        <v>12.8</v>
      </c>
      <c r="K4" s="119">
        <f>G4/1000</f>
        <v>0</v>
      </c>
    </row>
    <row r="5" spans="1:11" ht="12.75">
      <c r="A5" s="122" t="s">
        <v>132</v>
      </c>
      <c r="B5" s="124">
        <v>23.1</v>
      </c>
      <c r="K5" s="119">
        <f aca="true" t="shared" si="0" ref="K5:K12">G5/1000</f>
        <v>0</v>
      </c>
    </row>
    <row r="6" spans="1:11" ht="12.75">
      <c r="A6" s="122" t="s">
        <v>149</v>
      </c>
      <c r="B6" s="124">
        <v>26.6</v>
      </c>
      <c r="K6" s="119">
        <f t="shared" si="0"/>
        <v>0</v>
      </c>
    </row>
    <row r="7" spans="1:11" ht="12.75">
      <c r="A7" s="122" t="s">
        <v>124</v>
      </c>
      <c r="B7" s="124">
        <v>15.7</v>
      </c>
      <c r="K7" s="119">
        <f t="shared" si="0"/>
        <v>0</v>
      </c>
    </row>
    <row r="8" spans="1:11" ht="12.75">
      <c r="A8" s="122" t="s">
        <v>125</v>
      </c>
      <c r="B8" s="124">
        <v>8.7</v>
      </c>
      <c r="K8" s="119">
        <f t="shared" si="0"/>
        <v>0</v>
      </c>
    </row>
    <row r="9" spans="1:11" ht="12.75">
      <c r="A9" s="122" t="s">
        <v>126</v>
      </c>
      <c r="B9" s="124">
        <v>23.1</v>
      </c>
      <c r="K9" s="119">
        <f t="shared" si="0"/>
        <v>0</v>
      </c>
    </row>
    <row r="10" spans="1:11" ht="12.75">
      <c r="A10" s="122" t="s">
        <v>129</v>
      </c>
      <c r="B10" s="124">
        <v>2.7</v>
      </c>
      <c r="K10" s="119">
        <f t="shared" si="0"/>
        <v>0</v>
      </c>
    </row>
    <row r="11" spans="1:11" ht="12.75">
      <c r="A11" s="122" t="s">
        <v>127</v>
      </c>
      <c r="B11" s="124">
        <v>12.6</v>
      </c>
      <c r="K11" s="119">
        <f t="shared" si="0"/>
        <v>0</v>
      </c>
    </row>
    <row r="12" spans="1:11" ht="12.75">
      <c r="A12" s="123" t="s">
        <v>128</v>
      </c>
      <c r="B12" s="125">
        <v>125.3</v>
      </c>
      <c r="K12" s="119">
        <f t="shared" si="0"/>
        <v>0</v>
      </c>
    </row>
    <row r="13" spans="1:10" ht="12.75">
      <c r="A13" s="86"/>
      <c r="J13" s="86"/>
    </row>
    <row r="14" spans="1:10" ht="12.75">
      <c r="A14" s="64" t="s">
        <v>61</v>
      </c>
      <c r="J14" s="82"/>
    </row>
    <row r="15" spans="1:10" ht="12.75">
      <c r="A15" s="82"/>
      <c r="J15" s="82"/>
    </row>
    <row r="16" spans="1:10" ht="12.75">
      <c r="A16" s="82"/>
      <c r="J16" s="82"/>
    </row>
    <row r="17" spans="1:10" ht="12.75">
      <c r="A17" s="82"/>
      <c r="B17" s="82"/>
      <c r="C17" s="82"/>
      <c r="D17" s="82"/>
      <c r="E17" s="82"/>
      <c r="F17" s="82"/>
      <c r="G17" s="82"/>
      <c r="H17" s="82"/>
      <c r="I17" s="82"/>
      <c r="J17" s="82"/>
    </row>
    <row r="18" spans="1:10" ht="12.75">
      <c r="A18" s="83"/>
      <c r="B18" s="82"/>
      <c r="C18" s="82"/>
      <c r="D18" s="82"/>
      <c r="E18" s="82"/>
      <c r="F18" s="82"/>
      <c r="G18" s="82"/>
      <c r="H18" s="82"/>
      <c r="I18" s="82"/>
      <c r="J18" s="82"/>
    </row>
    <row r="19" spans="1:10" ht="12.75">
      <c r="A19" s="84"/>
      <c r="B19" s="85"/>
      <c r="C19" s="85"/>
      <c r="D19" s="82"/>
      <c r="E19" s="82"/>
      <c r="F19" s="82"/>
      <c r="G19" s="82"/>
      <c r="H19" s="82"/>
      <c r="I19" s="82"/>
      <c r="J19" s="82"/>
    </row>
    <row r="20" spans="1:10" ht="12.75">
      <c r="A20" s="85"/>
      <c r="B20" s="85"/>
      <c r="C20" s="85"/>
      <c r="D20" s="82"/>
      <c r="E20" s="82"/>
      <c r="F20" s="82"/>
      <c r="G20" s="82"/>
      <c r="H20" s="82"/>
      <c r="I20" s="82"/>
      <c r="J20" s="82"/>
    </row>
    <row r="21" spans="1:10" ht="12.75">
      <c r="A21" s="83"/>
      <c r="B21" s="82"/>
      <c r="C21" s="82"/>
      <c r="D21" s="82"/>
      <c r="E21" s="82"/>
      <c r="F21" s="82"/>
      <c r="G21" s="82"/>
      <c r="H21" s="82"/>
      <c r="I21" s="82"/>
      <c r="J21" s="82"/>
    </row>
    <row r="22" spans="1:10" ht="12.75">
      <c r="A22" s="82"/>
      <c r="B22" s="82"/>
      <c r="C22" s="82"/>
      <c r="D22" s="82"/>
      <c r="E22" s="82"/>
      <c r="F22" s="82"/>
      <c r="G22" s="82"/>
      <c r="H22" s="82"/>
      <c r="I22" s="82"/>
      <c r="J22" s="82"/>
    </row>
    <row r="23" spans="1:10" ht="12.75">
      <c r="A23" s="82"/>
      <c r="B23" s="82"/>
      <c r="C23" s="82"/>
      <c r="D23" s="82"/>
      <c r="E23" s="82"/>
      <c r="F23" s="82"/>
      <c r="G23" s="82"/>
      <c r="H23" s="82"/>
      <c r="I23" s="82"/>
      <c r="J23" s="82"/>
    </row>
    <row r="24" spans="1:10" ht="12.75">
      <c r="A24" s="82"/>
      <c r="B24" s="82"/>
      <c r="C24" s="82"/>
      <c r="D24" s="82"/>
      <c r="E24" s="82"/>
      <c r="F24" s="82"/>
      <c r="G24" s="82"/>
      <c r="H24" s="82"/>
      <c r="I24" s="82"/>
      <c r="J24" s="82"/>
    </row>
    <row r="25" spans="1:10" ht="12.75">
      <c r="A25" s="82"/>
      <c r="B25" s="82"/>
      <c r="C25" s="82"/>
      <c r="D25" s="82"/>
      <c r="E25" s="82"/>
      <c r="F25" s="82"/>
      <c r="G25" s="82"/>
      <c r="H25" s="82"/>
      <c r="I25" s="82"/>
      <c r="J25" s="82"/>
    </row>
    <row r="26" spans="1:10" ht="12.75">
      <c r="A26" s="82"/>
      <c r="B26" s="82"/>
      <c r="C26" s="82"/>
      <c r="D26" s="82"/>
      <c r="E26" s="82"/>
      <c r="F26" s="82"/>
      <c r="G26" s="82"/>
      <c r="H26" s="82"/>
      <c r="I26" s="82"/>
      <c r="J26" s="82"/>
    </row>
    <row r="27" spans="1:10" ht="12.75">
      <c r="A27" s="82"/>
      <c r="B27" s="82"/>
      <c r="C27" s="82"/>
      <c r="D27" s="82"/>
      <c r="E27" s="82"/>
      <c r="F27" s="82"/>
      <c r="G27" s="82"/>
      <c r="H27" s="82"/>
      <c r="I27" s="82"/>
      <c r="J27" s="82"/>
    </row>
    <row r="28" spans="1:10" ht="12.75">
      <c r="A28" s="82"/>
      <c r="B28" s="82"/>
      <c r="C28" s="82"/>
      <c r="D28" s="82"/>
      <c r="E28" s="82"/>
      <c r="F28" s="82"/>
      <c r="G28" s="82"/>
      <c r="H28" s="82"/>
      <c r="I28" s="82"/>
      <c r="J28" s="82"/>
    </row>
    <row r="29" spans="1:10" ht="12.75">
      <c r="A29" s="82"/>
      <c r="B29" s="82"/>
      <c r="C29" s="82"/>
      <c r="D29" s="82"/>
      <c r="E29" s="82"/>
      <c r="F29" s="82"/>
      <c r="G29" s="82"/>
      <c r="H29" s="82"/>
      <c r="I29" s="82"/>
      <c r="J29" s="82"/>
    </row>
    <row r="30" spans="1:10" ht="12.75">
      <c r="A30" s="82"/>
      <c r="B30" s="82"/>
      <c r="C30" s="82"/>
      <c r="D30" s="82"/>
      <c r="E30" s="82"/>
      <c r="F30" s="82"/>
      <c r="G30" s="82"/>
      <c r="H30" s="82"/>
      <c r="I30" s="82"/>
      <c r="J30" s="82"/>
    </row>
    <row r="31" spans="1:10" ht="12.75">
      <c r="A31" s="82"/>
      <c r="B31" s="82"/>
      <c r="C31" s="82"/>
      <c r="D31" s="82"/>
      <c r="E31" s="82"/>
      <c r="F31" s="82"/>
      <c r="G31" s="82"/>
      <c r="H31" s="82"/>
      <c r="I31" s="82"/>
      <c r="J31" s="82"/>
    </row>
    <row r="32" spans="1:10" ht="12.75">
      <c r="A32" s="82"/>
      <c r="B32" s="82"/>
      <c r="C32" s="82"/>
      <c r="D32" s="82"/>
      <c r="E32" s="82"/>
      <c r="F32" s="82"/>
      <c r="G32" s="82"/>
      <c r="H32" s="82"/>
      <c r="I32" s="82"/>
      <c r="J32" s="82"/>
    </row>
    <row r="33" spans="1:10" ht="12.75">
      <c r="A33" s="82"/>
      <c r="B33" s="82"/>
      <c r="C33" s="82"/>
      <c r="D33" s="82"/>
      <c r="E33" s="82"/>
      <c r="F33" s="82"/>
      <c r="G33" s="82"/>
      <c r="H33" s="82"/>
      <c r="I33" s="82"/>
      <c r="J33" s="82"/>
    </row>
    <row r="34" spans="1:10" ht="12.75">
      <c r="A34" s="82"/>
      <c r="B34" s="82"/>
      <c r="C34" s="82"/>
      <c r="D34" s="82"/>
      <c r="E34" s="82"/>
      <c r="F34" s="82"/>
      <c r="G34" s="82"/>
      <c r="H34" s="82"/>
      <c r="I34" s="82"/>
      <c r="J34" s="82"/>
    </row>
    <row r="35" spans="1:10" ht="12.75">
      <c r="A35" s="82"/>
      <c r="B35" s="82"/>
      <c r="C35" s="82"/>
      <c r="D35" s="82"/>
      <c r="E35" s="82"/>
      <c r="F35" s="82"/>
      <c r="G35" s="82"/>
      <c r="H35" s="82"/>
      <c r="I35" s="82"/>
      <c r="J35" s="82"/>
    </row>
    <row r="36" spans="1:10" ht="12.75">
      <c r="A36" s="82"/>
      <c r="B36" s="82"/>
      <c r="C36" s="82"/>
      <c r="D36" s="82"/>
      <c r="E36" s="82"/>
      <c r="F36" s="82"/>
      <c r="G36" s="82"/>
      <c r="H36" s="82"/>
      <c r="I36" s="82"/>
      <c r="J36" s="82"/>
    </row>
    <row r="37" spans="1:10" ht="12.75">
      <c r="A37" s="82"/>
      <c r="B37" s="82"/>
      <c r="C37" s="82"/>
      <c r="D37" s="82"/>
      <c r="E37" s="82"/>
      <c r="F37" s="82"/>
      <c r="G37" s="82"/>
      <c r="H37" s="82"/>
      <c r="I37" s="82"/>
      <c r="J37" s="82"/>
    </row>
    <row r="38" spans="1:10" ht="12.75">
      <c r="A38" s="82"/>
      <c r="B38" s="82"/>
      <c r="C38" s="82"/>
      <c r="D38" s="82"/>
      <c r="E38" s="82"/>
      <c r="F38" s="82"/>
      <c r="G38" s="82"/>
      <c r="H38" s="82"/>
      <c r="I38" s="82"/>
      <c r="J38" s="82"/>
    </row>
    <row r="39" spans="1:10" ht="12.75">
      <c r="A39" s="82"/>
      <c r="B39" s="82"/>
      <c r="C39" s="82"/>
      <c r="D39" s="82"/>
      <c r="E39" s="82"/>
      <c r="F39" s="82"/>
      <c r="G39" s="82"/>
      <c r="H39" s="82"/>
      <c r="I39" s="82"/>
      <c r="J39" s="82"/>
    </row>
    <row r="40" spans="1:10" ht="12.75">
      <c r="A40" s="84" t="s">
        <v>130</v>
      </c>
      <c r="B40" s="82"/>
      <c r="C40" s="82"/>
      <c r="D40" s="82"/>
      <c r="E40" s="82"/>
      <c r="F40" s="82"/>
      <c r="G40" s="82"/>
      <c r="H40" s="82"/>
      <c r="I40" s="82"/>
      <c r="J40" s="82"/>
    </row>
    <row r="41" spans="1:10" ht="12.75">
      <c r="A41" s="84" t="s">
        <v>131</v>
      </c>
      <c r="B41" s="82"/>
      <c r="C41" s="82"/>
      <c r="D41" s="82"/>
      <c r="E41" s="82"/>
      <c r="F41" s="82"/>
      <c r="G41" s="82"/>
      <c r="H41" s="82"/>
      <c r="I41" s="82"/>
      <c r="J41" s="82"/>
    </row>
    <row r="42" spans="1:10" ht="12.75">
      <c r="A42" s="82"/>
      <c r="B42" s="82"/>
      <c r="C42" s="82"/>
      <c r="D42" s="82"/>
      <c r="E42" s="82"/>
      <c r="F42" s="82"/>
      <c r="G42" s="82"/>
      <c r="H42" s="82"/>
      <c r="I42" s="82"/>
      <c r="J42" s="82"/>
    </row>
    <row r="43" spans="1:10" ht="12.75">
      <c r="A43" s="82"/>
      <c r="B43" s="82"/>
      <c r="C43" s="82"/>
      <c r="D43" s="82"/>
      <c r="E43" s="82"/>
      <c r="F43" s="82"/>
      <c r="G43" s="82"/>
      <c r="H43" s="82"/>
      <c r="I43" s="82"/>
      <c r="J43" s="82"/>
    </row>
    <row r="44" spans="1:10" ht="12.75">
      <c r="A44" s="82"/>
      <c r="B44" s="82"/>
      <c r="C44" s="82"/>
      <c r="D44" s="82"/>
      <c r="E44" s="82"/>
      <c r="F44" s="82"/>
      <c r="G44" s="82"/>
      <c r="H44" s="82"/>
      <c r="I44" s="82"/>
      <c r="J44" s="82"/>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G11"/>
  <sheetViews>
    <sheetView workbookViewId="0" topLeftCell="A1">
      <selection activeCell="A17" sqref="A17"/>
    </sheetView>
  </sheetViews>
  <sheetFormatPr defaultColWidth="11.421875" defaultRowHeight="12.75"/>
  <cols>
    <col min="1" max="1" width="26.7109375" style="0" customWidth="1"/>
  </cols>
  <sheetData>
    <row r="1" spans="1:7" ht="12.75">
      <c r="A1" s="31" t="s">
        <v>111</v>
      </c>
      <c r="B1" s="1"/>
      <c r="C1" s="1"/>
      <c r="D1" s="1"/>
      <c r="E1" s="1"/>
      <c r="F1" s="1"/>
      <c r="G1" s="1"/>
    </row>
    <row r="2" spans="1:7" ht="12.75">
      <c r="A2" s="31"/>
      <c r="B2" s="1"/>
      <c r="C2" s="1"/>
      <c r="D2" s="1"/>
      <c r="E2" s="1"/>
      <c r="F2" s="1"/>
      <c r="G2" s="1"/>
    </row>
    <row r="3" spans="1:7" ht="27.75" customHeight="1">
      <c r="A3" s="128"/>
      <c r="B3" s="133" t="s">
        <v>112</v>
      </c>
      <c r="C3" s="126" t="s">
        <v>113</v>
      </c>
      <c r="D3" s="126" t="s">
        <v>114</v>
      </c>
      <c r="E3" s="126" t="s">
        <v>115</v>
      </c>
      <c r="F3" s="127" t="s">
        <v>116</v>
      </c>
      <c r="G3" s="2"/>
    </row>
    <row r="4" spans="1:7" ht="12.75">
      <c r="A4" s="129" t="s">
        <v>117</v>
      </c>
      <c r="B4" s="134">
        <v>50.2603943433072</v>
      </c>
      <c r="C4" s="135">
        <v>25.751796926466042</v>
      </c>
      <c r="D4" s="135">
        <v>76.01219126977324</v>
      </c>
      <c r="E4" s="135">
        <v>17.142138321944874</v>
      </c>
      <c r="F4" s="136">
        <v>6.84567040828189</v>
      </c>
      <c r="G4" s="3"/>
    </row>
    <row r="5" spans="1:7" ht="12.75">
      <c r="A5" s="129" t="s">
        <v>118</v>
      </c>
      <c r="B5" s="137">
        <v>46.72008460828337</v>
      </c>
      <c r="C5" s="138">
        <v>32.31206963561566</v>
      </c>
      <c r="D5" s="138">
        <v>79.03215424389903</v>
      </c>
      <c r="E5" s="138">
        <v>13.719920834545341</v>
      </c>
      <c r="F5" s="139">
        <v>7.247924921555639</v>
      </c>
      <c r="G5" s="3"/>
    </row>
    <row r="6" spans="1:7" ht="12.75">
      <c r="A6" s="129" t="s">
        <v>119</v>
      </c>
      <c r="B6" s="137">
        <v>51.26708496552112</v>
      </c>
      <c r="C6" s="138">
        <v>22.451812194896185</v>
      </c>
      <c r="D6" s="138">
        <v>73.71889716041731</v>
      </c>
      <c r="E6" s="138">
        <v>19.496306405284</v>
      </c>
      <c r="F6" s="139">
        <v>6.7847964342986975</v>
      </c>
      <c r="G6" s="3"/>
    </row>
    <row r="7" spans="1:7" ht="12.75">
      <c r="A7" s="129" t="s">
        <v>120</v>
      </c>
      <c r="B7" s="134">
        <v>56.805972685481386</v>
      </c>
      <c r="C7" s="135">
        <v>18.451353389040296</v>
      </c>
      <c r="D7" s="135">
        <v>75.25732607452167</v>
      </c>
      <c r="E7" s="135">
        <v>13.826650171708058</v>
      </c>
      <c r="F7" s="136">
        <v>10.916023753770263</v>
      </c>
      <c r="G7" s="3"/>
    </row>
    <row r="8" spans="1:7" ht="12.75">
      <c r="A8" s="129" t="s">
        <v>121</v>
      </c>
      <c r="B8" s="134">
        <v>47.37746980544297</v>
      </c>
      <c r="C8" s="135">
        <v>25.60108799449836</v>
      </c>
      <c r="D8" s="135">
        <v>72.97855779994133</v>
      </c>
      <c r="E8" s="135">
        <v>19.92999609428289</v>
      </c>
      <c r="F8" s="136">
        <v>7.09144610577579</v>
      </c>
      <c r="G8" s="3"/>
    </row>
    <row r="9" spans="1:7" ht="12.75">
      <c r="A9" s="130" t="s">
        <v>122</v>
      </c>
      <c r="B9" s="140">
        <v>52.64458726119118</v>
      </c>
      <c r="C9" s="131">
        <v>22.38680588523775</v>
      </c>
      <c r="D9" s="131">
        <v>75.03139314642891</v>
      </c>
      <c r="E9" s="131">
        <v>16.21287266931971</v>
      </c>
      <c r="F9" s="132">
        <v>8.755734184251368</v>
      </c>
      <c r="G9" s="1"/>
    </row>
    <row r="11" ht="12.75">
      <c r="A11" s="64" t="s">
        <v>61</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N4" sqref="N4"/>
    </sheetView>
  </sheetViews>
  <sheetFormatPr defaultColWidth="11.421875" defaultRowHeight="12.75"/>
  <cols>
    <col min="1" max="1" width="16.7109375" style="3" customWidth="1"/>
    <col min="2" max="2" width="6.7109375" style="1" customWidth="1"/>
    <col min="3" max="3" width="11.28125" style="3" customWidth="1"/>
    <col min="4" max="6" width="10.7109375" style="3" customWidth="1"/>
    <col min="7" max="10" width="8.7109375" style="3" customWidth="1"/>
    <col min="11" max="11" width="9.7109375" style="3" customWidth="1"/>
    <col min="12" max="12" width="1.7109375" style="3" customWidth="1"/>
    <col min="13" max="13" width="11.7109375" style="3" customWidth="1"/>
    <col min="14" max="14" width="15.7109375" style="3" customWidth="1"/>
    <col min="15" max="16384" width="11.57421875" style="3" customWidth="1"/>
  </cols>
  <sheetData>
    <row r="1" s="19" customFormat="1" ht="12">
      <c r="A1" s="141" t="s">
        <v>64</v>
      </c>
    </row>
    <row r="2" s="19" customFormat="1" ht="11.25"/>
    <row r="3" spans="1:14" s="1" customFormat="1" ht="15.75" customHeight="1">
      <c r="A3" s="32"/>
      <c r="B3" s="33"/>
      <c r="C3" s="202" t="s">
        <v>11</v>
      </c>
      <c r="D3" s="203"/>
      <c r="E3" s="204" t="s">
        <v>12</v>
      </c>
      <c r="F3" s="202"/>
      <c r="G3" s="203"/>
      <c r="H3" s="205" t="s">
        <v>13</v>
      </c>
      <c r="I3" s="206"/>
      <c r="J3" s="206"/>
      <c r="K3" s="207"/>
      <c r="L3" s="142"/>
      <c r="M3" s="19"/>
      <c r="N3" s="19"/>
    </row>
    <row r="4" spans="1:14" ht="15.75" customHeight="1">
      <c r="A4" s="35"/>
      <c r="B4" s="36"/>
      <c r="C4" s="65"/>
      <c r="D4" s="58"/>
      <c r="E4" s="59"/>
      <c r="F4" s="60" t="s">
        <v>14</v>
      </c>
      <c r="G4" s="61"/>
      <c r="H4" s="58"/>
      <c r="I4" s="62"/>
      <c r="J4" s="60" t="s">
        <v>15</v>
      </c>
      <c r="K4" s="63"/>
      <c r="L4" s="143"/>
      <c r="M4" s="144"/>
      <c r="N4" s="144"/>
    </row>
    <row r="5" spans="1:14" ht="36" customHeight="1">
      <c r="A5" s="39"/>
      <c r="B5" s="40"/>
      <c r="C5" s="56" t="s">
        <v>16</v>
      </c>
      <c r="D5" s="52" t="s">
        <v>67</v>
      </c>
      <c r="E5" s="53" t="s">
        <v>17</v>
      </c>
      <c r="F5" s="54" t="s">
        <v>66</v>
      </c>
      <c r="G5" s="55" t="s">
        <v>18</v>
      </c>
      <c r="H5" s="52" t="s">
        <v>19</v>
      </c>
      <c r="I5" s="56" t="s">
        <v>20</v>
      </c>
      <c r="J5" s="57" t="s">
        <v>21</v>
      </c>
      <c r="K5" s="54" t="s">
        <v>110</v>
      </c>
      <c r="L5" s="145"/>
      <c r="M5" s="144"/>
      <c r="N5" s="144"/>
    </row>
    <row r="6" spans="1:14" s="1" customFormat="1" ht="11.25">
      <c r="A6" s="32" t="s">
        <v>22</v>
      </c>
      <c r="B6" s="33"/>
      <c r="C6" s="43"/>
      <c r="D6" s="43"/>
      <c r="E6" s="43"/>
      <c r="F6" s="43"/>
      <c r="G6" s="43"/>
      <c r="H6" s="43"/>
      <c r="I6" s="43"/>
      <c r="J6" s="43"/>
      <c r="K6" s="43"/>
      <c r="L6" s="142"/>
      <c r="M6" s="19"/>
      <c r="N6" s="19"/>
    </row>
    <row r="7" spans="1:14" s="4" customFormat="1" ht="11.25">
      <c r="A7" s="154" t="s">
        <v>23</v>
      </c>
      <c r="B7" s="70">
        <v>2007</v>
      </c>
      <c r="C7" s="44">
        <v>4970</v>
      </c>
      <c r="D7" s="44">
        <v>5440</v>
      </c>
      <c r="E7" s="44">
        <v>7930</v>
      </c>
      <c r="F7" s="44">
        <v>10240</v>
      </c>
      <c r="G7" s="44">
        <v>10740</v>
      </c>
      <c r="H7" s="44">
        <v>13360</v>
      </c>
      <c r="I7" s="44">
        <v>13880</v>
      </c>
      <c r="J7" s="44">
        <v>9020</v>
      </c>
      <c r="K7" s="44">
        <v>8970</v>
      </c>
      <c r="L7" s="146"/>
      <c r="M7" s="147"/>
      <c r="N7" s="147"/>
    </row>
    <row r="8" spans="1:14" ht="15.75" customHeight="1">
      <c r="A8" s="75" t="s">
        <v>107</v>
      </c>
      <c r="B8" s="76"/>
      <c r="C8" s="77"/>
      <c r="D8" s="78"/>
      <c r="E8" s="78"/>
      <c r="F8" s="78"/>
      <c r="G8" s="78"/>
      <c r="H8" s="78"/>
      <c r="I8" s="78"/>
      <c r="J8" s="78"/>
      <c r="K8" s="79"/>
      <c r="L8" s="148"/>
      <c r="M8" s="46" t="s">
        <v>24</v>
      </c>
      <c r="N8" s="47" t="s">
        <v>68</v>
      </c>
    </row>
    <row r="9" spans="1:14" s="1" customFormat="1" ht="11.25">
      <c r="A9" s="66" t="s">
        <v>108</v>
      </c>
      <c r="B9" s="36"/>
      <c r="C9" s="66"/>
      <c r="D9" s="34"/>
      <c r="E9" s="34"/>
      <c r="F9" s="34"/>
      <c r="G9" s="34"/>
      <c r="H9" s="34"/>
      <c r="I9" s="34"/>
      <c r="J9" s="34"/>
      <c r="K9" s="36"/>
      <c r="L9" s="19"/>
      <c r="M9" s="47" t="s">
        <v>25</v>
      </c>
      <c r="N9" s="48" t="s">
        <v>26</v>
      </c>
    </row>
    <row r="10" spans="1:14" ht="11.25">
      <c r="A10" s="66" t="s">
        <v>109</v>
      </c>
      <c r="B10" s="36"/>
      <c r="C10" s="35"/>
      <c r="D10" s="37"/>
      <c r="E10" s="37"/>
      <c r="F10" s="37"/>
      <c r="G10" s="37"/>
      <c r="H10" s="37"/>
      <c r="I10" s="37"/>
      <c r="J10" s="37"/>
      <c r="K10" s="71"/>
      <c r="L10" s="144"/>
      <c r="M10" s="49" t="s">
        <v>27</v>
      </c>
      <c r="N10" s="49" t="s">
        <v>28</v>
      </c>
    </row>
    <row r="11" spans="1:14" ht="11.25">
      <c r="A11" s="35"/>
      <c r="B11" s="36"/>
      <c r="C11" s="41" t="s">
        <v>29</v>
      </c>
      <c r="D11" s="41" t="s">
        <v>30</v>
      </c>
      <c r="E11" s="41" t="s">
        <v>31</v>
      </c>
      <c r="F11" s="42"/>
      <c r="G11" s="41" t="s">
        <v>32</v>
      </c>
      <c r="H11" s="37"/>
      <c r="I11" s="37"/>
      <c r="J11" s="37"/>
      <c r="K11" s="71"/>
      <c r="L11" s="144"/>
      <c r="M11" s="41" t="s">
        <v>33</v>
      </c>
      <c r="N11" s="41" t="s">
        <v>34</v>
      </c>
    </row>
    <row r="12" spans="1:14" s="1" customFormat="1" ht="11.25">
      <c r="A12" s="66" t="s">
        <v>35</v>
      </c>
      <c r="B12" s="68">
        <v>2007</v>
      </c>
      <c r="C12" s="50">
        <f>C7*3</f>
        <v>14910</v>
      </c>
      <c r="D12" s="50">
        <f>D7*5</f>
        <v>27200</v>
      </c>
      <c r="E12" s="50">
        <f>E7*4</f>
        <v>31720</v>
      </c>
      <c r="F12" s="72"/>
      <c r="G12" s="50">
        <f>G7*2</f>
        <v>21480</v>
      </c>
      <c r="H12" s="34"/>
      <c r="I12" s="34"/>
      <c r="J12" s="34"/>
      <c r="K12" s="36"/>
      <c r="L12" s="19"/>
      <c r="M12" s="50">
        <f>SUM(C12:G12)</f>
        <v>95310</v>
      </c>
      <c r="N12" s="50">
        <f>G7+E7</f>
        <v>18670</v>
      </c>
    </row>
    <row r="13" spans="1:14" ht="11.25">
      <c r="A13" s="35"/>
      <c r="B13" s="36"/>
      <c r="C13" s="35"/>
      <c r="D13" s="37"/>
      <c r="E13" s="37"/>
      <c r="F13" s="37"/>
      <c r="G13" s="37"/>
      <c r="H13" s="37"/>
      <c r="I13" s="37"/>
      <c r="J13" s="37"/>
      <c r="K13" s="71"/>
      <c r="L13" s="144"/>
      <c r="M13" s="38"/>
      <c r="N13" s="38"/>
    </row>
    <row r="14" spans="1:14" ht="11.25">
      <c r="A14" s="35"/>
      <c r="B14" s="36"/>
      <c r="C14" s="41" t="s">
        <v>29</v>
      </c>
      <c r="D14" s="41" t="s">
        <v>30</v>
      </c>
      <c r="E14" s="41" t="s">
        <v>31</v>
      </c>
      <c r="F14" s="37"/>
      <c r="G14" s="41" t="s">
        <v>31</v>
      </c>
      <c r="H14" s="37"/>
      <c r="I14" s="37"/>
      <c r="J14" s="37"/>
      <c r="K14" s="71"/>
      <c r="L14" s="144"/>
      <c r="M14" s="41" t="s">
        <v>36</v>
      </c>
      <c r="N14" s="41" t="s">
        <v>37</v>
      </c>
    </row>
    <row r="15" spans="1:14" s="1" customFormat="1" ht="11.25">
      <c r="A15" s="66" t="s">
        <v>38</v>
      </c>
      <c r="B15" s="68">
        <v>2007</v>
      </c>
      <c r="C15" s="50">
        <f>C7*3</f>
        <v>14910</v>
      </c>
      <c r="D15" s="50">
        <f>D7*5</f>
        <v>27200</v>
      </c>
      <c r="E15" s="50">
        <f>E7*4</f>
        <v>31720</v>
      </c>
      <c r="F15" s="73"/>
      <c r="G15" s="50">
        <f>G7*4</f>
        <v>42960</v>
      </c>
      <c r="H15" s="34"/>
      <c r="I15" s="34"/>
      <c r="J15" s="34"/>
      <c r="K15" s="36"/>
      <c r="L15" s="19"/>
      <c r="M15" s="50">
        <f>SUM(C15:G15)</f>
        <v>116790</v>
      </c>
      <c r="N15" s="50">
        <f>E7</f>
        <v>7930</v>
      </c>
    </row>
    <row r="16" spans="1:14" ht="11.25">
      <c r="A16" s="35"/>
      <c r="B16" s="36"/>
      <c r="C16" s="35"/>
      <c r="D16" s="37"/>
      <c r="E16" s="37"/>
      <c r="F16" s="37"/>
      <c r="G16" s="37"/>
      <c r="H16" s="37"/>
      <c r="I16" s="37"/>
      <c r="J16" s="37"/>
      <c r="K16" s="71"/>
      <c r="L16" s="144"/>
      <c r="M16" s="38"/>
      <c r="N16" s="38"/>
    </row>
    <row r="17" spans="1:14" ht="11.25">
      <c r="A17" s="66" t="s">
        <v>65</v>
      </c>
      <c r="B17" s="36"/>
      <c r="C17" s="41" t="s">
        <v>29</v>
      </c>
      <c r="D17" s="41" t="s">
        <v>30</v>
      </c>
      <c r="E17" s="41" t="s">
        <v>31</v>
      </c>
      <c r="F17" s="41" t="s">
        <v>29</v>
      </c>
      <c r="G17" s="37"/>
      <c r="H17" s="37"/>
      <c r="I17" s="37"/>
      <c r="J17" s="37"/>
      <c r="K17" s="71"/>
      <c r="L17" s="144"/>
      <c r="M17" s="41" t="s">
        <v>39</v>
      </c>
      <c r="N17" s="41" t="s">
        <v>40</v>
      </c>
    </row>
    <row r="18" spans="1:14" s="4" customFormat="1" ht="11.25">
      <c r="A18" s="67" t="s">
        <v>41</v>
      </c>
      <c r="B18" s="68">
        <v>2007</v>
      </c>
      <c r="C18" s="50">
        <f>C7*3</f>
        <v>14910</v>
      </c>
      <c r="D18" s="50">
        <f>D7*5</f>
        <v>27200</v>
      </c>
      <c r="E18" s="50">
        <f>E7*4</f>
        <v>31720</v>
      </c>
      <c r="F18" s="50">
        <v>30730</v>
      </c>
      <c r="G18" s="45"/>
      <c r="H18" s="45"/>
      <c r="I18" s="45"/>
      <c r="J18" s="45"/>
      <c r="K18" s="68"/>
      <c r="L18" s="147"/>
      <c r="M18" s="50">
        <f>SUM(C18:J18)</f>
        <v>104560</v>
      </c>
      <c r="N18" s="50">
        <f>F7</f>
        <v>10240</v>
      </c>
    </row>
    <row r="19" spans="1:14" ht="11.25">
      <c r="A19" s="35"/>
      <c r="B19" s="36"/>
      <c r="C19" s="35"/>
      <c r="D19" s="37"/>
      <c r="E19" s="37"/>
      <c r="F19" s="37"/>
      <c r="G19" s="37"/>
      <c r="H19" s="37"/>
      <c r="I19" s="37"/>
      <c r="J19" s="37"/>
      <c r="K19" s="71"/>
      <c r="L19" s="144"/>
      <c r="M19" s="38"/>
      <c r="N19" s="38"/>
    </row>
    <row r="20" spans="1:14" ht="11.25">
      <c r="A20" s="35"/>
      <c r="B20" s="36"/>
      <c r="C20" s="41" t="s">
        <v>29</v>
      </c>
      <c r="D20" s="41" t="s">
        <v>30</v>
      </c>
      <c r="E20" s="41" t="s">
        <v>31</v>
      </c>
      <c r="F20" s="41" t="s">
        <v>29</v>
      </c>
      <c r="G20" s="37"/>
      <c r="H20" s="41" t="s">
        <v>32</v>
      </c>
      <c r="I20" s="37"/>
      <c r="J20" s="37"/>
      <c r="K20" s="71"/>
      <c r="L20" s="144"/>
      <c r="M20" s="41" t="s">
        <v>42</v>
      </c>
      <c r="N20" s="41" t="s">
        <v>43</v>
      </c>
    </row>
    <row r="21" spans="1:14" s="4" customFormat="1" ht="11.25">
      <c r="A21" s="67" t="s">
        <v>44</v>
      </c>
      <c r="B21" s="68">
        <v>2007</v>
      </c>
      <c r="C21" s="50">
        <f>C7*3</f>
        <v>14910</v>
      </c>
      <c r="D21" s="50">
        <f>D7*5</f>
        <v>27200</v>
      </c>
      <c r="E21" s="50">
        <f>E7*4</f>
        <v>31720</v>
      </c>
      <c r="F21" s="50">
        <v>30730</v>
      </c>
      <c r="G21" s="73"/>
      <c r="H21" s="50">
        <f>H7*2</f>
        <v>26720</v>
      </c>
      <c r="I21" s="45"/>
      <c r="J21" s="45"/>
      <c r="K21" s="68"/>
      <c r="L21" s="147"/>
      <c r="M21" s="50">
        <f>SUM(C21:H21)</f>
        <v>131280</v>
      </c>
      <c r="N21" s="50">
        <f>F7</f>
        <v>10240</v>
      </c>
    </row>
    <row r="22" spans="1:14" ht="11.25">
      <c r="A22" s="35"/>
      <c r="B22" s="36"/>
      <c r="C22" s="35"/>
      <c r="D22" s="37"/>
      <c r="E22" s="37"/>
      <c r="F22" s="37"/>
      <c r="G22" s="37"/>
      <c r="H22" s="37"/>
      <c r="I22" s="37"/>
      <c r="J22" s="37"/>
      <c r="K22" s="71"/>
      <c r="L22" s="144"/>
      <c r="M22" s="151"/>
      <c r="N22" s="151"/>
    </row>
    <row r="23" spans="1:14" ht="11.25">
      <c r="A23" s="35"/>
      <c r="B23" s="36"/>
      <c r="C23" s="35"/>
      <c r="D23" s="37"/>
      <c r="E23" s="37"/>
      <c r="F23" s="37"/>
      <c r="G23" s="37"/>
      <c r="H23" s="37"/>
      <c r="I23" s="37"/>
      <c r="J23" s="37"/>
      <c r="K23" s="71"/>
      <c r="L23" s="144"/>
      <c r="M23" s="144"/>
      <c r="N23" s="144"/>
    </row>
    <row r="24" spans="1:14" ht="11.25">
      <c r="A24" s="35"/>
      <c r="B24" s="36"/>
      <c r="C24" s="41" t="s">
        <v>46</v>
      </c>
      <c r="D24" s="41" t="s">
        <v>30</v>
      </c>
      <c r="E24" s="41" t="s">
        <v>31</v>
      </c>
      <c r="F24" s="41" t="s">
        <v>29</v>
      </c>
      <c r="G24" s="37"/>
      <c r="H24" s="37"/>
      <c r="I24" s="37"/>
      <c r="J24" s="41" t="s">
        <v>47</v>
      </c>
      <c r="K24" s="71"/>
      <c r="L24" s="144"/>
      <c r="M24" s="152" t="s">
        <v>42</v>
      </c>
      <c r="N24" s="144"/>
    </row>
    <row r="25" spans="1:14" s="4" customFormat="1" ht="11.25">
      <c r="A25" s="67" t="s">
        <v>45</v>
      </c>
      <c r="B25" s="68">
        <v>2007</v>
      </c>
      <c r="C25" s="50">
        <f>C7*3</f>
        <v>14910</v>
      </c>
      <c r="D25" s="50">
        <f>D7*5</f>
        <v>27200</v>
      </c>
      <c r="E25" s="50">
        <v>31720</v>
      </c>
      <c r="F25" s="50">
        <v>30730</v>
      </c>
      <c r="G25" s="45"/>
      <c r="H25" s="45"/>
      <c r="I25" s="45"/>
      <c r="J25" s="50">
        <f>J7*2</f>
        <v>18040</v>
      </c>
      <c r="K25" s="68"/>
      <c r="L25" s="147"/>
      <c r="M25" s="153">
        <f>J25+F25+E25+D25+C25</f>
        <v>122600</v>
      </c>
      <c r="N25" s="147"/>
    </row>
    <row r="26" spans="1:14" ht="11.25">
      <c r="A26" s="35"/>
      <c r="B26" s="36"/>
      <c r="C26" s="35"/>
      <c r="D26" s="37"/>
      <c r="E26" s="37"/>
      <c r="F26" s="37"/>
      <c r="G26" s="37"/>
      <c r="H26" s="37"/>
      <c r="I26" s="37"/>
      <c r="J26" s="37"/>
      <c r="K26" s="71"/>
      <c r="L26" s="144"/>
      <c r="M26" s="144"/>
      <c r="N26" s="144"/>
    </row>
    <row r="27" spans="1:14" ht="11.25">
      <c r="A27" s="35"/>
      <c r="B27" s="36"/>
      <c r="C27" s="35"/>
      <c r="D27" s="37"/>
      <c r="E27" s="37"/>
      <c r="F27" s="37"/>
      <c r="G27" s="37"/>
      <c r="H27" s="37"/>
      <c r="I27" s="37"/>
      <c r="J27" s="37"/>
      <c r="K27" s="71"/>
      <c r="L27" s="144"/>
      <c r="M27" s="144"/>
      <c r="N27" s="144"/>
    </row>
    <row r="28" spans="1:14" ht="11.25">
      <c r="A28" s="35"/>
      <c r="B28" s="36"/>
      <c r="C28" s="41" t="s">
        <v>46</v>
      </c>
      <c r="D28" s="41" t="s">
        <v>30</v>
      </c>
      <c r="E28" s="41" t="s">
        <v>31</v>
      </c>
      <c r="F28" s="41" t="s">
        <v>29</v>
      </c>
      <c r="G28" s="37"/>
      <c r="H28" s="37"/>
      <c r="I28" s="37"/>
      <c r="J28" s="37"/>
      <c r="K28" s="41" t="s">
        <v>29</v>
      </c>
      <c r="L28" s="149"/>
      <c r="M28" s="41" t="s">
        <v>48</v>
      </c>
      <c r="N28" s="41" t="s">
        <v>49</v>
      </c>
    </row>
    <row r="29" spans="1:14" s="1" customFormat="1" ht="11.25">
      <c r="A29" s="69" t="s">
        <v>50</v>
      </c>
      <c r="B29" s="70">
        <v>2007</v>
      </c>
      <c r="C29" s="50">
        <f>C7*3</f>
        <v>14910</v>
      </c>
      <c r="D29" s="50">
        <f>D7*5</f>
        <v>27200</v>
      </c>
      <c r="E29" s="50">
        <f>E7*4</f>
        <v>31720</v>
      </c>
      <c r="F29" s="50">
        <v>30730</v>
      </c>
      <c r="G29" s="74"/>
      <c r="H29" s="74"/>
      <c r="I29" s="74"/>
      <c r="J29" s="74"/>
      <c r="K29" s="50">
        <v>26920</v>
      </c>
      <c r="L29" s="150"/>
      <c r="M29" s="51">
        <f>SUM(C29:K29)</f>
        <v>131480</v>
      </c>
      <c r="N29" s="51">
        <f>K7</f>
        <v>8970</v>
      </c>
    </row>
    <row r="30" spans="3:14" ht="11.25">
      <c r="C30" s="5"/>
      <c r="D30" s="5"/>
      <c r="E30" s="5"/>
      <c r="F30" s="5"/>
      <c r="K30" s="5"/>
      <c r="L30" s="143"/>
      <c r="M30" s="6"/>
      <c r="N30" s="6"/>
    </row>
    <row r="31" spans="1:12" ht="11.25">
      <c r="A31" s="64" t="s">
        <v>61</v>
      </c>
      <c r="L31" s="144"/>
    </row>
    <row r="32" ht="11.25">
      <c r="A32" s="1" t="s">
        <v>154</v>
      </c>
    </row>
    <row r="33" ht="11.25">
      <c r="A33" s="3" t="s">
        <v>153</v>
      </c>
    </row>
    <row r="34" ht="11.25">
      <c r="A34" s="7" t="s">
        <v>69</v>
      </c>
    </row>
    <row r="35" ht="11.25">
      <c r="A35" s="3" t="s">
        <v>51</v>
      </c>
    </row>
    <row r="36" ht="11.25">
      <c r="A36" s="3" t="s">
        <v>151</v>
      </c>
    </row>
    <row r="37" ht="11.25">
      <c r="A37" s="3" t="s">
        <v>152</v>
      </c>
    </row>
    <row r="43" ht="11.25">
      <c r="A43" s="7"/>
    </row>
    <row r="44" ht="11.25">
      <c r="A44" s="7"/>
    </row>
    <row r="45" ht="11.25">
      <c r="A45" s="7"/>
    </row>
    <row r="46" ht="11.25">
      <c r="A46" s="7"/>
    </row>
  </sheetData>
  <printOptions/>
  <pageMargins left="0.75" right="0.75" top="1" bottom="1" header="0.4921259845" footer="0.4921259845"/>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dimension ref="A1:J20"/>
  <sheetViews>
    <sheetView workbookViewId="0" topLeftCell="A1">
      <selection activeCell="G12" sqref="G12"/>
    </sheetView>
  </sheetViews>
  <sheetFormatPr defaultColWidth="11.421875" defaultRowHeight="12.75"/>
  <cols>
    <col min="1" max="1" width="24.7109375" style="0" customWidth="1"/>
  </cols>
  <sheetData>
    <row r="1" spans="1:10" ht="12.75">
      <c r="A1" s="155" t="s">
        <v>155</v>
      </c>
      <c r="B1" s="87"/>
      <c r="C1" s="87"/>
      <c r="D1" s="87"/>
      <c r="E1" s="87"/>
      <c r="F1" s="87"/>
      <c r="G1" s="87"/>
      <c r="H1" s="88"/>
      <c r="I1" s="88"/>
      <c r="J1" s="89"/>
    </row>
    <row r="2" spans="1:10" ht="12.75">
      <c r="A2" s="92"/>
      <c r="B2" s="87"/>
      <c r="C2" s="87"/>
      <c r="D2" s="87"/>
      <c r="E2" s="87"/>
      <c r="F2" s="87"/>
      <c r="G2" s="87"/>
      <c r="H2" s="88"/>
      <c r="I2" s="88"/>
      <c r="J2" s="89"/>
    </row>
    <row r="3" spans="1:10" ht="15.75" customHeight="1">
      <c r="A3" s="156" t="s">
        <v>133</v>
      </c>
      <c r="B3" s="157" t="s">
        <v>156</v>
      </c>
      <c r="C3" s="89"/>
      <c r="D3" s="89"/>
      <c r="E3" s="89"/>
      <c r="F3" s="89"/>
      <c r="G3" s="89"/>
      <c r="H3" s="89"/>
      <c r="I3" s="89"/>
      <c r="J3" s="89"/>
    </row>
    <row r="4" spans="1:10" ht="12.75">
      <c r="A4" s="158" t="s">
        <v>146</v>
      </c>
      <c r="B4" s="159">
        <v>7.1</v>
      </c>
      <c r="C4" s="89"/>
      <c r="G4" s="89"/>
      <c r="H4" s="89"/>
      <c r="I4" s="89"/>
      <c r="J4" s="89"/>
    </row>
    <row r="5" spans="1:10" ht="12.75">
      <c r="A5" s="160" t="s">
        <v>138</v>
      </c>
      <c r="B5" s="161">
        <v>6.4</v>
      </c>
      <c r="C5" s="89"/>
      <c r="D5" s="89"/>
      <c r="E5" s="89"/>
      <c r="F5" s="89"/>
      <c r="G5" s="89"/>
      <c r="H5" s="89"/>
      <c r="I5" s="89"/>
      <c r="J5" s="89"/>
    </row>
    <row r="6" spans="1:10" ht="12.75">
      <c r="A6" s="160" t="s">
        <v>139</v>
      </c>
      <c r="B6" s="161">
        <v>6.2</v>
      </c>
      <c r="C6" s="89"/>
      <c r="D6" s="89"/>
      <c r="E6" s="89"/>
      <c r="F6" s="89"/>
      <c r="G6" s="89"/>
      <c r="H6" s="89"/>
      <c r="I6" s="89"/>
      <c r="J6" s="89"/>
    </row>
    <row r="7" spans="1:10" ht="12.75">
      <c r="A7" s="160" t="s">
        <v>137</v>
      </c>
      <c r="B7" s="161">
        <v>6</v>
      </c>
      <c r="C7" s="89"/>
      <c r="D7" s="89"/>
      <c r="E7" s="89"/>
      <c r="F7" s="89"/>
      <c r="G7" s="89"/>
      <c r="H7" s="89"/>
      <c r="I7" s="89"/>
      <c r="J7" s="89"/>
    </row>
    <row r="8" spans="1:10" ht="12.75">
      <c r="A8" s="162" t="s">
        <v>142</v>
      </c>
      <c r="B8" s="161">
        <v>6</v>
      </c>
      <c r="C8" s="89"/>
      <c r="D8" s="89"/>
      <c r="E8" s="89"/>
      <c r="F8" s="89"/>
      <c r="G8" s="89"/>
      <c r="H8" s="89"/>
      <c r="I8" s="89"/>
      <c r="J8" s="89"/>
    </row>
    <row r="9" spans="1:10" ht="12.75">
      <c r="A9" s="163" t="s">
        <v>143</v>
      </c>
      <c r="B9" s="164">
        <v>5.8</v>
      </c>
      <c r="C9" s="89"/>
      <c r="D9" s="89"/>
      <c r="E9" s="89"/>
      <c r="F9" s="89"/>
      <c r="G9" s="89"/>
      <c r="H9" s="89"/>
      <c r="I9" s="89"/>
      <c r="J9" s="89"/>
    </row>
    <row r="10" spans="1:10" ht="12.75">
      <c r="A10" s="160" t="s">
        <v>140</v>
      </c>
      <c r="B10" s="161">
        <v>5.8</v>
      </c>
      <c r="C10" s="89"/>
      <c r="D10" s="89"/>
      <c r="E10" s="89"/>
      <c r="F10" s="89"/>
      <c r="G10" s="89"/>
      <c r="H10" s="89"/>
      <c r="I10" s="89"/>
      <c r="J10" s="89"/>
    </row>
    <row r="11" spans="1:10" ht="12.75">
      <c r="A11" s="160" t="s">
        <v>141</v>
      </c>
      <c r="B11" s="161">
        <v>5.1</v>
      </c>
      <c r="C11" s="89"/>
      <c r="D11" s="89"/>
      <c r="E11" s="89"/>
      <c r="F11" s="89"/>
      <c r="G11" s="89"/>
      <c r="H11" s="89"/>
      <c r="I11" s="89"/>
      <c r="J11" s="89"/>
    </row>
    <row r="12" spans="1:10" ht="12.75">
      <c r="A12" s="160" t="s">
        <v>144</v>
      </c>
      <c r="B12" s="161">
        <v>5</v>
      </c>
      <c r="C12" s="89"/>
      <c r="D12" s="89"/>
      <c r="E12" s="89"/>
      <c r="F12" s="89"/>
      <c r="G12" s="89"/>
      <c r="H12" s="89"/>
      <c r="I12" s="89"/>
      <c r="J12" s="89"/>
    </row>
    <row r="13" spans="1:10" ht="12.75">
      <c r="A13" s="160" t="s">
        <v>135</v>
      </c>
      <c r="B13" s="161">
        <v>4.9</v>
      </c>
      <c r="C13" s="89"/>
      <c r="D13" s="89"/>
      <c r="E13" s="89"/>
      <c r="F13" s="89"/>
      <c r="G13" s="89"/>
      <c r="H13" s="89"/>
      <c r="I13" s="89"/>
      <c r="J13" s="89"/>
    </row>
    <row r="14" spans="1:10" ht="12.75">
      <c r="A14" s="160" t="s">
        <v>134</v>
      </c>
      <c r="B14" s="161">
        <v>4.7</v>
      </c>
      <c r="C14" s="89"/>
      <c r="D14" s="89"/>
      <c r="E14" s="89"/>
      <c r="F14" s="89"/>
      <c r="G14" s="89"/>
      <c r="H14" s="89"/>
      <c r="I14" s="89"/>
      <c r="J14" s="89"/>
    </row>
    <row r="15" spans="1:10" ht="12.75">
      <c r="A15" s="165" t="s">
        <v>136</v>
      </c>
      <c r="B15" s="166">
        <v>4.6</v>
      </c>
      <c r="C15" s="89"/>
      <c r="D15" s="89"/>
      <c r="E15" s="89"/>
      <c r="F15" s="89"/>
      <c r="G15" s="89"/>
      <c r="H15" s="89"/>
      <c r="I15" s="89"/>
      <c r="J15" s="89"/>
    </row>
    <row r="16" spans="1:10" ht="12.75">
      <c r="A16" s="90"/>
      <c r="B16" s="91"/>
      <c r="C16" s="89"/>
      <c r="D16" s="89"/>
      <c r="E16" s="89"/>
      <c r="F16" s="89"/>
      <c r="G16" s="89"/>
      <c r="H16" s="89"/>
      <c r="I16" s="89"/>
      <c r="J16" s="89"/>
    </row>
    <row r="17" spans="1:10" ht="12.75">
      <c r="A17" s="208" t="s">
        <v>145</v>
      </c>
      <c r="C17" s="89"/>
      <c r="D17" s="89"/>
      <c r="E17" s="89"/>
      <c r="F17" s="89"/>
      <c r="G17" s="89"/>
      <c r="H17" s="89"/>
      <c r="I17" s="89"/>
      <c r="J17" s="89"/>
    </row>
    <row r="18" spans="3:10" ht="12.75">
      <c r="C18" s="89"/>
      <c r="D18" s="89"/>
      <c r="E18" s="89"/>
      <c r="F18" s="89"/>
      <c r="G18" s="89"/>
      <c r="H18" s="89"/>
      <c r="I18" s="89"/>
      <c r="J18" s="89"/>
    </row>
    <row r="19" spans="3:10" ht="12.75">
      <c r="C19" s="89"/>
      <c r="D19" s="89"/>
      <c r="E19" s="89"/>
      <c r="F19" s="89"/>
      <c r="G19" s="89"/>
      <c r="H19" s="89"/>
      <c r="I19" s="89"/>
      <c r="J19" s="89"/>
    </row>
    <row r="20" spans="3:10" ht="12.75">
      <c r="C20" s="89"/>
      <c r="D20" s="89"/>
      <c r="E20" s="89"/>
      <c r="F20" s="89"/>
      <c r="G20" s="89"/>
      <c r="H20" s="89"/>
      <c r="I20" s="89"/>
      <c r="J20" s="89"/>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
  <sheetViews>
    <sheetView workbookViewId="0" topLeftCell="A1">
      <selection activeCell="F31" sqref="F31"/>
    </sheetView>
  </sheetViews>
  <sheetFormatPr defaultColWidth="11.421875" defaultRowHeight="12.75"/>
  <cols>
    <col min="1" max="1" width="30.7109375" style="9" customWidth="1"/>
    <col min="2" max="2" width="7.7109375" style="9" customWidth="1"/>
    <col min="3" max="3" width="8.28125" style="9" customWidth="1"/>
    <col min="4" max="16384" width="11.57421875" style="9" customWidth="1"/>
  </cols>
  <sheetData>
    <row r="1" s="8" customFormat="1" ht="12">
      <c r="A1" s="80" t="s">
        <v>71</v>
      </c>
    </row>
    <row r="2" s="8" customFormat="1" ht="12">
      <c r="A2" s="80"/>
    </row>
    <row r="3" spans="1:3" s="8" customFormat="1" ht="15.75" customHeight="1">
      <c r="A3" s="93"/>
      <c r="B3" s="209">
        <v>1980</v>
      </c>
      <c r="C3" s="210">
        <v>2007</v>
      </c>
    </row>
    <row r="4" spans="1:3" ht="12.75" customHeight="1">
      <c r="A4" s="10" t="s">
        <v>157</v>
      </c>
      <c r="B4" s="11">
        <v>61</v>
      </c>
      <c r="C4" s="12">
        <v>55</v>
      </c>
    </row>
    <row r="5" spans="1:3" ht="12.75" customHeight="1">
      <c r="A5" s="13" t="s">
        <v>52</v>
      </c>
      <c r="B5" s="14">
        <v>14.2</v>
      </c>
      <c r="C5" s="15">
        <v>22.8</v>
      </c>
    </row>
    <row r="6" spans="1:3" ht="12.75" customHeight="1">
      <c r="A6" s="13" t="s">
        <v>53</v>
      </c>
      <c r="B6" s="14">
        <v>10.8</v>
      </c>
      <c r="C6" s="15">
        <v>7.7</v>
      </c>
    </row>
    <row r="7" spans="1:3" ht="12.75" customHeight="1">
      <c r="A7" s="13" t="s">
        <v>54</v>
      </c>
      <c r="B7" s="14">
        <v>8.5</v>
      </c>
      <c r="C7" s="15">
        <v>7</v>
      </c>
    </row>
    <row r="8" spans="1:3" ht="12.75" customHeight="1">
      <c r="A8" s="13" t="s">
        <v>55</v>
      </c>
      <c r="B8" s="14">
        <v>5.5</v>
      </c>
      <c r="C8" s="15">
        <v>6.5</v>
      </c>
    </row>
    <row r="9" spans="1:3" ht="12.75" customHeight="1">
      <c r="A9" s="13" t="s">
        <v>56</v>
      </c>
      <c r="B9" s="14">
        <v>0</v>
      </c>
      <c r="C9" s="15">
        <v>1</v>
      </c>
    </row>
    <row r="10" spans="1:3" ht="12.75" customHeight="1">
      <c r="A10" s="94" t="s">
        <v>0</v>
      </c>
      <c r="B10" s="95">
        <v>100</v>
      </c>
      <c r="C10" s="96">
        <f>SUM(C4:C9)</f>
        <v>100</v>
      </c>
    </row>
    <row r="11" spans="1:3" ht="12.75" customHeight="1">
      <c r="A11" s="201"/>
      <c r="B11" s="199"/>
      <c r="C11" s="200"/>
    </row>
    <row r="12" spans="1:3" ht="11.25">
      <c r="A12" s="16" t="s">
        <v>61</v>
      </c>
      <c r="B12" s="17"/>
      <c r="C12" s="18"/>
    </row>
    <row r="13" ht="11.25">
      <c r="A13" s="9" t="s">
        <v>70</v>
      </c>
    </row>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5"/>
  <sheetViews>
    <sheetView workbookViewId="0" topLeftCell="A1">
      <selection activeCell="J23" sqref="J23"/>
    </sheetView>
  </sheetViews>
  <sheetFormatPr defaultColWidth="11.421875" defaultRowHeight="12.75"/>
  <cols>
    <col min="1" max="9" width="10.7109375" style="0" customWidth="1"/>
  </cols>
  <sheetData>
    <row r="1" spans="1:8" ht="15">
      <c r="A1" s="186" t="s">
        <v>158</v>
      </c>
      <c r="B1" s="187"/>
      <c r="C1" s="187"/>
      <c r="D1" s="187"/>
      <c r="E1" s="187"/>
      <c r="F1" s="187"/>
      <c r="G1" s="187"/>
      <c r="H1" s="188"/>
    </row>
    <row r="2" spans="1:8" ht="15.75" customHeight="1">
      <c r="A2" s="189" t="s">
        <v>159</v>
      </c>
      <c r="B2" s="169"/>
      <c r="C2" s="169"/>
      <c r="D2" s="169"/>
      <c r="E2" s="169"/>
      <c r="F2" s="169"/>
      <c r="G2" s="169"/>
      <c r="H2" s="170"/>
    </row>
    <row r="3" spans="1:8" ht="25.5" customHeight="1">
      <c r="A3" s="171" t="s">
        <v>181</v>
      </c>
      <c r="B3" s="172"/>
      <c r="C3" s="172"/>
      <c r="D3" s="172"/>
      <c r="E3" s="172"/>
      <c r="F3" s="172"/>
      <c r="G3" s="172"/>
      <c r="H3" s="173"/>
    </row>
    <row r="4" spans="1:8" ht="64.5" customHeight="1">
      <c r="A4" s="171" t="s">
        <v>160</v>
      </c>
      <c r="B4" s="172"/>
      <c r="C4" s="172"/>
      <c r="D4" s="172"/>
      <c r="E4" s="172"/>
      <c r="F4" s="172"/>
      <c r="G4" s="172"/>
      <c r="H4" s="173"/>
    </row>
    <row r="5" spans="1:8" ht="30" customHeight="1">
      <c r="A5" s="171" t="s">
        <v>161</v>
      </c>
      <c r="B5" s="172"/>
      <c r="C5" s="172"/>
      <c r="D5" s="172"/>
      <c r="E5" s="172"/>
      <c r="F5" s="172"/>
      <c r="G5" s="172"/>
      <c r="H5" s="173"/>
    </row>
    <row r="6" spans="1:8" ht="49.5" customHeight="1">
      <c r="A6" s="177" t="s">
        <v>162</v>
      </c>
      <c r="B6" s="178"/>
      <c r="C6" s="178"/>
      <c r="D6" s="178"/>
      <c r="E6" s="178"/>
      <c r="F6" s="178"/>
      <c r="G6" s="178"/>
      <c r="H6" s="179"/>
    </row>
    <row r="7" spans="1:8" ht="39.75" customHeight="1">
      <c r="A7" s="190" t="s">
        <v>163</v>
      </c>
      <c r="B7" s="191"/>
      <c r="C7" s="191"/>
      <c r="D7" s="191"/>
      <c r="E7" s="191"/>
      <c r="F7" s="191"/>
      <c r="G7" s="191"/>
      <c r="H7" s="192"/>
    </row>
    <row r="8" spans="1:8" ht="12.75">
      <c r="A8" s="193" t="s">
        <v>164</v>
      </c>
      <c r="B8" s="194"/>
      <c r="C8" s="194"/>
      <c r="D8" s="194"/>
      <c r="E8" s="194"/>
      <c r="F8" s="194"/>
      <c r="G8" s="194"/>
      <c r="H8" s="195"/>
    </row>
    <row r="9" spans="1:8" ht="12.75">
      <c r="A9" s="193" t="s">
        <v>165</v>
      </c>
      <c r="B9" s="194"/>
      <c r="C9" s="194"/>
      <c r="D9" s="194"/>
      <c r="E9" s="194"/>
      <c r="F9" s="194"/>
      <c r="G9" s="194"/>
      <c r="H9" s="195"/>
    </row>
    <row r="10" spans="1:8" ht="12.75">
      <c r="A10" s="193" t="s">
        <v>166</v>
      </c>
      <c r="B10" s="194"/>
      <c r="C10" s="194"/>
      <c r="D10" s="194"/>
      <c r="E10" s="194"/>
      <c r="F10" s="194"/>
      <c r="G10" s="194"/>
      <c r="H10" s="195"/>
    </row>
    <row r="11" spans="1:8" ht="12.75">
      <c r="A11" s="193" t="s">
        <v>167</v>
      </c>
      <c r="B11" s="194"/>
      <c r="C11" s="194"/>
      <c r="D11" s="194"/>
      <c r="E11" s="194"/>
      <c r="F11" s="194"/>
      <c r="G11" s="194"/>
      <c r="H11" s="195"/>
    </row>
    <row r="12" spans="1:8" ht="15.75" customHeight="1">
      <c r="A12" s="190" t="s">
        <v>168</v>
      </c>
      <c r="B12" s="191"/>
      <c r="C12" s="191"/>
      <c r="D12" s="191"/>
      <c r="E12" s="191"/>
      <c r="F12" s="191"/>
      <c r="G12" s="191"/>
      <c r="H12" s="192"/>
    </row>
    <row r="13" spans="1:8" ht="39.75" customHeight="1">
      <c r="A13" s="190" t="s">
        <v>169</v>
      </c>
      <c r="B13" s="191"/>
      <c r="C13" s="191"/>
      <c r="D13" s="191"/>
      <c r="E13" s="191"/>
      <c r="F13" s="191"/>
      <c r="G13" s="191"/>
      <c r="H13" s="192"/>
    </row>
    <row r="14" spans="1:8" ht="39.75" customHeight="1">
      <c r="A14" s="196" t="s">
        <v>170</v>
      </c>
      <c r="B14" s="197"/>
      <c r="C14" s="197"/>
      <c r="D14" s="197"/>
      <c r="E14" s="197"/>
      <c r="F14" s="197"/>
      <c r="G14" s="197"/>
      <c r="H14" s="198"/>
    </row>
    <row r="15" spans="1:8" ht="15.75" customHeight="1">
      <c r="A15" s="189" t="s">
        <v>171</v>
      </c>
      <c r="B15" s="169"/>
      <c r="C15" s="169"/>
      <c r="D15" s="169"/>
      <c r="E15" s="169"/>
      <c r="F15" s="169"/>
      <c r="G15" s="169"/>
      <c r="H15" s="170"/>
    </row>
    <row r="16" spans="1:8" ht="30" customHeight="1">
      <c r="A16" s="171" t="s">
        <v>172</v>
      </c>
      <c r="B16" s="172"/>
      <c r="C16" s="172"/>
      <c r="D16" s="172"/>
      <c r="E16" s="172"/>
      <c r="F16" s="172"/>
      <c r="G16" s="172"/>
      <c r="H16" s="173"/>
    </row>
    <row r="17" spans="1:8" ht="39.75" customHeight="1">
      <c r="A17" s="171" t="s">
        <v>173</v>
      </c>
      <c r="B17" s="172"/>
      <c r="C17" s="172"/>
      <c r="D17" s="172"/>
      <c r="E17" s="172"/>
      <c r="F17" s="172"/>
      <c r="G17" s="172"/>
      <c r="H17" s="173"/>
    </row>
    <row r="18" spans="1:8" ht="25.5" customHeight="1">
      <c r="A18" s="171" t="s">
        <v>174</v>
      </c>
      <c r="B18" s="172"/>
      <c r="C18" s="172"/>
      <c r="D18" s="172"/>
      <c r="E18" s="172"/>
      <c r="F18" s="172"/>
      <c r="G18" s="172"/>
      <c r="H18" s="173"/>
    </row>
    <row r="19" spans="1:8" ht="25.5" customHeight="1">
      <c r="A19" s="171" t="s">
        <v>175</v>
      </c>
      <c r="B19" s="172"/>
      <c r="C19" s="172"/>
      <c r="D19" s="172"/>
      <c r="E19" s="172"/>
      <c r="F19" s="172"/>
      <c r="G19" s="172"/>
      <c r="H19" s="173"/>
    </row>
    <row r="20" spans="1:8" ht="12.75" customHeight="1">
      <c r="A20" s="180" t="s">
        <v>176</v>
      </c>
      <c r="B20" s="181"/>
      <c r="C20" s="181"/>
      <c r="D20" s="181"/>
      <c r="E20" s="181"/>
      <c r="F20" s="181"/>
      <c r="G20" s="181"/>
      <c r="H20" s="182"/>
    </row>
    <row r="21" spans="1:8" ht="12.75" customHeight="1">
      <c r="A21" s="183" t="s">
        <v>177</v>
      </c>
      <c r="B21" s="184"/>
      <c r="C21" s="184"/>
      <c r="D21" s="184"/>
      <c r="E21" s="184"/>
      <c r="F21" s="184"/>
      <c r="G21" s="184"/>
      <c r="H21" s="185"/>
    </row>
    <row r="22" spans="1:8" ht="15.75" customHeight="1">
      <c r="A22" s="189" t="s">
        <v>178</v>
      </c>
      <c r="B22" s="169"/>
      <c r="C22" s="169"/>
      <c r="D22" s="169"/>
      <c r="E22" s="169"/>
      <c r="F22" s="169"/>
      <c r="G22" s="169"/>
      <c r="H22" s="170"/>
    </row>
    <row r="23" spans="1:8" ht="49.5" customHeight="1">
      <c r="A23" s="174" t="s">
        <v>182</v>
      </c>
      <c r="B23" s="175"/>
      <c r="C23" s="175"/>
      <c r="D23" s="175"/>
      <c r="E23" s="175"/>
      <c r="F23" s="175"/>
      <c r="G23" s="175"/>
      <c r="H23" s="176"/>
    </row>
    <row r="24" spans="1:8" ht="15.75" customHeight="1">
      <c r="A24" s="189" t="s">
        <v>179</v>
      </c>
      <c r="B24" s="169"/>
      <c r="C24" s="169"/>
      <c r="D24" s="169"/>
      <c r="E24" s="169"/>
      <c r="F24" s="169"/>
      <c r="G24" s="169"/>
      <c r="H24" s="170"/>
    </row>
    <row r="25" spans="1:8" ht="84.75" customHeight="1">
      <c r="A25" s="174" t="s">
        <v>180</v>
      </c>
      <c r="B25" s="175"/>
      <c r="C25" s="175"/>
      <c r="D25" s="175"/>
      <c r="E25" s="175"/>
      <c r="F25" s="175"/>
      <c r="G25" s="175"/>
      <c r="H25" s="176"/>
    </row>
  </sheetData>
  <mergeCells count="17">
    <mergeCell ref="A1:H1"/>
    <mergeCell ref="A21:H21"/>
    <mergeCell ref="A23:H23"/>
    <mergeCell ref="A25:H25"/>
    <mergeCell ref="A12:H12"/>
    <mergeCell ref="A17:H17"/>
    <mergeCell ref="A18:H18"/>
    <mergeCell ref="A19:H19"/>
    <mergeCell ref="A20:H20"/>
    <mergeCell ref="A7:H7"/>
    <mergeCell ref="A13:H13"/>
    <mergeCell ref="A14:H14"/>
    <mergeCell ref="A16:H16"/>
    <mergeCell ref="A3:H3"/>
    <mergeCell ref="A4:H4"/>
    <mergeCell ref="A5:H5"/>
    <mergeCell ref="A6:H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jeljouma</dc:creator>
  <cp:keywords/>
  <dc:description/>
  <cp:lastModifiedBy>M45444</cp:lastModifiedBy>
  <cp:lastPrinted>2008-12-22T14:55:28Z</cp:lastPrinted>
  <dcterms:created xsi:type="dcterms:W3CDTF">2008-10-22T08:49:12Z</dcterms:created>
  <dcterms:modified xsi:type="dcterms:W3CDTF">2009-05-27T11:32:17Z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