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 yWindow="315" windowWidth="14460" windowHeight="13725" tabRatio="798" activeTab="8"/>
  </bookViews>
  <sheets>
    <sheet name="PG_1" sheetId="47" r:id="rId1"/>
    <sheet name="TAB_1" sheetId="17" r:id="rId2"/>
    <sheet name="TAB_2" sheetId="18" r:id="rId3"/>
    <sheet name="TAB_3" sheetId="45" r:id="rId4"/>
    <sheet name="PG_2" sheetId="48" r:id="rId5"/>
    <sheet name="TAB_4" sheetId="19" r:id="rId6"/>
    <sheet name="TAB_5" sheetId="1" r:id="rId7"/>
    <sheet name="TAB_5a" sheetId="2" r:id="rId8"/>
    <sheet name="TAB_5b" sheetId="3" r:id="rId9"/>
    <sheet name="TAB_6" sheetId="20" r:id="rId10"/>
    <sheet name="TAB_7" sheetId="21" r:id="rId11"/>
    <sheet name="TAB_8" sheetId="4" r:id="rId12"/>
    <sheet name="TAB_8-a" sheetId="5" r:id="rId13"/>
    <sheet name="TAB_8-b" sheetId="6" r:id="rId14"/>
    <sheet name="TAB_8c" sheetId="12" r:id="rId15"/>
    <sheet name="TAB_9" sheetId="22" r:id="rId16"/>
    <sheet name="TAB_10" sheetId="46" r:id="rId17"/>
    <sheet name="TAB_11" sheetId="13" r:id="rId18"/>
    <sheet name="PG_3" sheetId="49" r:id="rId19"/>
    <sheet name="TAB_12" sheetId="23" r:id="rId20"/>
    <sheet name="TAB_13" sheetId="14" r:id="rId21"/>
    <sheet name="TAB_14" sheetId="15" r:id="rId22"/>
    <sheet name="TAB_15" sheetId="16" r:id="rId23"/>
    <sheet name="TAB_16" sheetId="8" r:id="rId24"/>
    <sheet name="TAB_17" sheetId="24" r:id="rId25"/>
    <sheet name="TAB_18" sheetId="9" r:id="rId26"/>
    <sheet name="TAB_19" sheetId="10" r:id="rId27"/>
    <sheet name="PG_4" sheetId="50" r:id="rId28"/>
    <sheet name="TAB_20-a" sheetId="25" r:id="rId29"/>
    <sheet name="TAB_20-b" sheetId="26" r:id="rId30"/>
    <sheet name="TAB_21" sheetId="27" r:id="rId31"/>
    <sheet name="TAB_22-a" sheetId="28" r:id="rId32"/>
    <sheet name="TAB_22-b" sheetId="30" r:id="rId33"/>
    <sheet name="TAB_22-c" sheetId="31" r:id="rId34"/>
    <sheet name="TAB_22-d" sheetId="32" r:id="rId35"/>
    <sheet name="TAB_22-e" sheetId="33" r:id="rId36"/>
    <sheet name="TAB_23" sheetId="34" r:id="rId37"/>
    <sheet name="TAB_24" sheetId="35" r:id="rId38"/>
    <sheet name="PG_5" sheetId="51" r:id="rId39"/>
    <sheet name="TAB_25-a" sheetId="43" r:id="rId40"/>
    <sheet name="TAB_25-b" sheetId="44" r:id="rId41"/>
    <sheet name="PG_6" sheetId="52" r:id="rId42"/>
    <sheet name="TAB_26" sheetId="37" r:id="rId43"/>
    <sheet name="TAB_27" sheetId="38" r:id="rId44"/>
    <sheet name="TAB_28" sheetId="39" r:id="rId45"/>
    <sheet name="TAB_29" sheetId="41" r:id="rId46"/>
    <sheet name="TAB_30" sheetId="42"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BD1" localSheetId="0">'[1]Intercalaire 1'!$A$1:$C$62</definedName>
    <definedName name="_BD1" localSheetId="4">'[1]Intercalaire 1'!$A$1:$C$62</definedName>
    <definedName name="_BD1" localSheetId="18">'[1]Intercalaire 1'!$A$1:$C$62</definedName>
    <definedName name="_BD1" localSheetId="27">'[1]Intercalaire 1'!$A$1:$C$62</definedName>
    <definedName name="_BD1" localSheetId="38">'[2]Intercalaire 1'!$A$1:$C$62</definedName>
    <definedName name="_BD1" localSheetId="41">'[2]Intercalaire 1'!$A$1:$C$62</definedName>
    <definedName name="_BD1" localSheetId="42">[3]astra_digital!$A$1:$C$62</definedName>
    <definedName name="_BD1" localSheetId="45">[3]astra_digital!$A$1:$C$62</definedName>
    <definedName name="_BD1" localSheetId="3">[3]astra_digital!$A$1:$C$62</definedName>
    <definedName name="_BD1">[4]astra_digital!$A$1:$C$62</definedName>
    <definedName name="_CPT1" localSheetId="0">[5]CPT1!$A$1:$B$211</definedName>
    <definedName name="_CPT1" localSheetId="4">[5]CPT1!$A$1:$B$211</definedName>
    <definedName name="_CPT1" localSheetId="18">[5]CPT1!$A$1:$B$211</definedName>
    <definedName name="_CPT1" localSheetId="27">[5]CPT1!$A$1:$B$211</definedName>
    <definedName name="_CPT1" localSheetId="38">[6]CPT1!$A$1:$B$211</definedName>
    <definedName name="_CPT1" localSheetId="41">[6]CPT1!$A$1:$B$211</definedName>
    <definedName name="_CPT1" localSheetId="42">[7]CPT1!$A$1:$B$211</definedName>
    <definedName name="_CPT1" localSheetId="45">[7]CPT1!$A$1:$B$211</definedName>
    <definedName name="_CPT1" localSheetId="3">[7]CPT1!$A$1:$B$211</definedName>
    <definedName name="_CPT1">[8]CPT1!$A$1:$B$211</definedName>
    <definedName name="_xlnm._FilterDatabase" localSheetId="17" hidden="1">TAB_11!$A$7:$F$140</definedName>
    <definedName name="_xlnm._FilterDatabase" localSheetId="20" hidden="1">TAB_13!$A$8:$AF$90</definedName>
    <definedName name="_xlnm._FilterDatabase" localSheetId="21" hidden="1">TAB_14!$A$8:$AG$108</definedName>
    <definedName name="_xlnm._FilterDatabase" localSheetId="22" hidden="1">TAB_15!$A$8:$AG$127</definedName>
    <definedName name="_xlnm._FilterDatabase" localSheetId="23" hidden="1">TAB_16!$A$8:$AI$144</definedName>
    <definedName name="_xlnm._FilterDatabase" localSheetId="28" hidden="1">'TAB_20-a'!$A$7:$G$8</definedName>
    <definedName name="_xlnm._FilterDatabase" localSheetId="42" hidden="1">TAB_26!$A$6:$AH$85</definedName>
    <definedName name="_xlnm._FilterDatabase" localSheetId="6" hidden="1">TAB_5!$A$8:$I$127</definedName>
    <definedName name="_xlnm._FilterDatabase" localSheetId="11" hidden="1">TAB_8!$A$7:$H$140</definedName>
    <definedName name="_xlnm._FilterDatabase" localSheetId="12" hidden="1">'TAB_8-a'!$A$8:$V$141</definedName>
    <definedName name="_FRM1" localSheetId="0">'[1]Intercalaire 1'!#REF!</definedName>
    <definedName name="_FRM1" localSheetId="4">'[1]Intercalaire 1'!#REF!</definedName>
    <definedName name="_FRM1" localSheetId="18">'[1]Intercalaire 1'!#REF!</definedName>
    <definedName name="_FRM1" localSheetId="27">'[1]Intercalaire 1'!#REF!</definedName>
    <definedName name="_FRM1" localSheetId="38">'[2]Intercalaire 1'!#REF!</definedName>
    <definedName name="_FRM1" localSheetId="41">'[2]Intercalaire 1'!#REF!</definedName>
    <definedName name="_FRM1" localSheetId="42">'[3]Tab 1'!#REF!</definedName>
    <definedName name="_FRM1" localSheetId="45">'[3]Tab 1'!#REF!</definedName>
    <definedName name="_FRM1" localSheetId="3">'[3]Tab 1'!#REF!</definedName>
    <definedName name="_FRM1">'[4]Tab 1'!#REF!</definedName>
    <definedName name="_FRM2" localSheetId="0">[9]NBT7!#REF!</definedName>
    <definedName name="_FRM2" localSheetId="4">[9]NBT7!#REF!</definedName>
    <definedName name="_FRM2" localSheetId="18">[9]NBT7!#REF!</definedName>
    <definedName name="_FRM2" localSheetId="27">[9]NBT7!#REF!</definedName>
    <definedName name="_FRM2" localSheetId="38">[9]NBT7!#REF!</definedName>
    <definedName name="_FRM2" localSheetId="41">[9]NBT7!#REF!</definedName>
    <definedName name="_FRM2" localSheetId="42">[10]NBT7!#REF!</definedName>
    <definedName name="_FRM2" localSheetId="45">[10]NBT7!#REF!</definedName>
    <definedName name="_FRM2" localSheetId="3">[10]NBT7!#REF!</definedName>
    <definedName name="_FRM2">[11]NBT7!#REF!</definedName>
    <definedName name="_IMP1" localSheetId="0">'[12]NBT4 92-93'!$A$1:$V$33</definedName>
    <definedName name="_IMP1" localSheetId="4">'[12]NBT4 92-93'!$A$1:$V$33</definedName>
    <definedName name="_IMP1" localSheetId="18">'[12]NBT4 92-93'!$A$1:$V$33</definedName>
    <definedName name="_IMP1" localSheetId="27">'[12]NBT4 92-93'!$A$1:$V$33</definedName>
    <definedName name="_IMP1" localSheetId="38">'[12]NBT4 92-93'!$A$1:$V$33</definedName>
    <definedName name="_IMP1" localSheetId="41">'[12]NBT4 92-93'!$A$1:$V$33</definedName>
    <definedName name="_IMP1" localSheetId="42">'[13]NBT4 92-93'!$A$1:$V$33</definedName>
    <definedName name="_IMP1" localSheetId="45">'[13]NBT4 92-93'!$A$1:$V$33</definedName>
    <definedName name="_IMP1" localSheetId="3">'[13]NBT4 92-93'!$A$1:$V$33</definedName>
    <definedName name="_IMP1">'[14]NBT4 92-93'!$A$1:$V$33</definedName>
    <definedName name="_IMP2" localSheetId="0">'[12]NBT4 92-93'!$A$35:$V$85</definedName>
    <definedName name="_IMP2" localSheetId="4">'[12]NBT4 92-93'!$A$35:$V$85</definedName>
    <definedName name="_IMP2" localSheetId="18">'[12]NBT4 92-93'!$A$35:$V$85</definedName>
    <definedName name="_IMP2" localSheetId="27">'[12]NBT4 92-93'!$A$35:$V$85</definedName>
    <definedName name="_IMP2" localSheetId="38">'[12]NBT4 92-93'!$A$35:$V$85</definedName>
    <definedName name="_IMP2" localSheetId="41">'[12]NBT4 92-93'!$A$35:$V$85</definedName>
    <definedName name="_IMP2" localSheetId="42">'[13]NBT4 92-93'!$A$35:$V$85</definedName>
    <definedName name="_IMP2" localSheetId="45">'[13]NBT4 92-93'!$A$35:$V$85</definedName>
    <definedName name="_IMP2" localSheetId="3">'[13]NBT4 92-93'!$A$35:$V$85</definedName>
    <definedName name="_IMP2">'[14]NBT4 92-93'!$A$35:$V$85</definedName>
    <definedName name="_lib1" localSheetId="0">[15]libdisc!$A$2:$B$16</definedName>
    <definedName name="_lib1" localSheetId="4">[15]libdisc!$A$2:$B$16</definedName>
    <definedName name="_lib1" localSheetId="18">[15]libdisc!$A$2:$B$16</definedName>
    <definedName name="_lib1" localSheetId="27">[15]libdisc!$A$2:$B$16</definedName>
    <definedName name="_lib1" localSheetId="38">[15]libdisc!$A$2:$B$16</definedName>
    <definedName name="_lib1" localSheetId="41">[15]libdisc!$A$2:$B$16</definedName>
    <definedName name="_lib1" localSheetId="42">[15]libdisc!$A$2:$B$16</definedName>
    <definedName name="_lib1" localSheetId="3">[15]libdisc!$A$2:$B$16</definedName>
    <definedName name="_lib1">[16]libdisc!$A$2:$B$16</definedName>
    <definedName name="_mcf1" localSheetId="0">#REF!</definedName>
    <definedName name="_mcf1" localSheetId="4">#REF!</definedName>
    <definedName name="_mcf1" localSheetId="18">#REF!</definedName>
    <definedName name="_mcf1" localSheetId="27">#REF!</definedName>
    <definedName name="_mcf1" localSheetId="38">#REF!</definedName>
    <definedName name="_mcf1" localSheetId="41">#REF!</definedName>
    <definedName name="_mcf1" localSheetId="42">#REF!</definedName>
    <definedName name="_mcf1" localSheetId="45">#REF!</definedName>
    <definedName name="_mcf1" localSheetId="3">#REF!</definedName>
    <definedName name="_mcf1">#REF!</definedName>
    <definedName name="_mcf2" localSheetId="0">#REF!</definedName>
    <definedName name="_mcf2" localSheetId="4">#REF!</definedName>
    <definedName name="_mcf2" localSheetId="18">#REF!</definedName>
    <definedName name="_mcf2" localSheetId="27">#REF!</definedName>
    <definedName name="_mcf2" localSheetId="38">#REF!</definedName>
    <definedName name="_mcf2" localSheetId="41">#REF!</definedName>
    <definedName name="_mcf2" localSheetId="42">#REF!</definedName>
    <definedName name="_mcf2" localSheetId="45">#REF!</definedName>
    <definedName name="_mcf2" localSheetId="3">#REF!</definedName>
    <definedName name="_mcf2">#REF!</definedName>
    <definedName name="_mcf3" localSheetId="0">#REF!</definedName>
    <definedName name="_mcf3" localSheetId="4">#REF!</definedName>
    <definedName name="_mcf3" localSheetId="18">#REF!</definedName>
    <definedName name="_mcf3" localSheetId="27">#REF!</definedName>
    <definedName name="_mcf3" localSheetId="38">#REF!</definedName>
    <definedName name="_mcf3" localSheetId="41">#REF!</definedName>
    <definedName name="_mcf3" localSheetId="42">#REF!</definedName>
    <definedName name="_mcf3" localSheetId="45">#REF!</definedName>
    <definedName name="_mcf3" localSheetId="3">#REF!</definedName>
    <definedName name="_mcf3">#REF!</definedName>
    <definedName name="_pr92" localSheetId="0">'[1]Intercalaire 1'!#REF!</definedName>
    <definedName name="_pr92" localSheetId="4">'[1]Intercalaire 1'!#REF!</definedName>
    <definedName name="_pr92" localSheetId="18">'[1]Intercalaire 1'!#REF!</definedName>
    <definedName name="_pr92" localSheetId="27">'[1]Intercalaire 1'!#REF!</definedName>
    <definedName name="_pr92" localSheetId="38">'[2]Intercalaire 1'!#REF!</definedName>
    <definedName name="_pr92" localSheetId="41">'[2]Intercalaire 1'!#REF!</definedName>
    <definedName name="_pr92" localSheetId="42">[3]astra_digital!#REF!</definedName>
    <definedName name="_pr92" localSheetId="45">[3]astra_digital!#REF!</definedName>
    <definedName name="_pr92" localSheetId="3">[3]astra_digital!#REF!</definedName>
    <definedName name="_pr92">[4]astra_digital!#REF!</definedName>
    <definedName name="_tab1" localSheetId="0">#REF!</definedName>
    <definedName name="_tab1" localSheetId="4">#REF!</definedName>
    <definedName name="_tab1" localSheetId="18">#REF!</definedName>
    <definedName name="_tab1" localSheetId="27">#REF!</definedName>
    <definedName name="_tab1" localSheetId="38">#REF!</definedName>
    <definedName name="_tab1" localSheetId="41">#REF!</definedName>
    <definedName name="_tab1" localSheetId="42">#REF!</definedName>
    <definedName name="_tab1" localSheetId="45">#REF!</definedName>
    <definedName name="_tab1" localSheetId="3">#REF!</definedName>
    <definedName name="_tab1">#REF!</definedName>
    <definedName name="_tab2" localSheetId="0">#REF!</definedName>
    <definedName name="_tab2" localSheetId="4">#REF!</definedName>
    <definedName name="_tab2" localSheetId="18">#REF!</definedName>
    <definedName name="_tab2" localSheetId="27">#REF!</definedName>
    <definedName name="_tab2" localSheetId="38">#REF!</definedName>
    <definedName name="_tab2" localSheetId="41">#REF!</definedName>
    <definedName name="_tab2" localSheetId="42">#REF!</definedName>
    <definedName name="_tab2" localSheetId="45">#REF!</definedName>
    <definedName name="_tab2" localSheetId="3">#REF!</definedName>
    <definedName name="_tab2">#REF!</definedName>
    <definedName name="_tab3">#REF!</definedName>
    <definedName name="_tab7" localSheetId="0">#REF!</definedName>
    <definedName name="_tab7" localSheetId="4">#REF!</definedName>
    <definedName name="_tab7" localSheetId="18">#REF!</definedName>
    <definedName name="_tab7" localSheetId="27">#REF!</definedName>
    <definedName name="_tab7" localSheetId="38">#REF!</definedName>
    <definedName name="_tab7" localSheetId="41">#REF!</definedName>
    <definedName name="_tab7" localSheetId="42">#REF!</definedName>
    <definedName name="_tab7" localSheetId="45">#REF!</definedName>
    <definedName name="_tab7" localSheetId="3">#REF!</definedName>
    <definedName name="_tab7">#REF!</definedName>
    <definedName name="_tab8" localSheetId="0">#REF!</definedName>
    <definedName name="_tab8" localSheetId="4">#REF!</definedName>
    <definedName name="_tab8" localSheetId="18">#REF!</definedName>
    <definedName name="_tab8" localSheetId="27">#REF!</definedName>
    <definedName name="_tab8" localSheetId="38">#REF!</definedName>
    <definedName name="_tab8" localSheetId="41">#REF!</definedName>
    <definedName name="_tab8" localSheetId="42">#REF!</definedName>
    <definedName name="_tab8" localSheetId="45">#REF!</definedName>
    <definedName name="_tab8" localSheetId="3">#REF!</definedName>
    <definedName name="_tab8">#REF!</definedName>
    <definedName name="_tab9" localSheetId="0">#REF!</definedName>
    <definedName name="_tab9" localSheetId="4">#REF!</definedName>
    <definedName name="_tab9" localSheetId="18">#REF!</definedName>
    <definedName name="_tab9" localSheetId="27">#REF!</definedName>
    <definedName name="_tab9" localSheetId="38">#REF!</definedName>
    <definedName name="_tab9" localSheetId="41">#REF!</definedName>
    <definedName name="_tab9" localSheetId="42">#REF!</definedName>
    <definedName name="_tab9" localSheetId="45">#REF!</definedName>
    <definedName name="_tab9" localSheetId="3">#REF!</definedName>
    <definedName name="_tab9">#REF!</definedName>
    <definedName name="aa" localSheetId="0">'[1]Intercalaire 1'!#REF!</definedName>
    <definedName name="aa" localSheetId="4">'[1]Intercalaire 1'!#REF!</definedName>
    <definedName name="aa" localSheetId="18">'[1]Intercalaire 1'!#REF!</definedName>
    <definedName name="aa" localSheetId="27">'[1]Intercalaire 1'!#REF!</definedName>
    <definedName name="aa" localSheetId="38">'[2]Intercalaire 1'!#REF!</definedName>
    <definedName name="aa" localSheetId="41">'[2]Intercalaire 1'!#REF!</definedName>
    <definedName name="aa" localSheetId="42">[3]astra_digital!#REF!</definedName>
    <definedName name="aa" localSheetId="45">[3]astra_digital!#REF!</definedName>
    <definedName name="aa" localSheetId="3">[3]astra_digital!#REF!</definedName>
    <definedName name="aa">[4]astra_digital!#REF!</definedName>
    <definedName name="ab" localSheetId="0">'[1]Intercalaire 1'!#REF!</definedName>
    <definedName name="ab" localSheetId="4">'[1]Intercalaire 1'!#REF!</definedName>
    <definedName name="ab" localSheetId="18">'[1]Intercalaire 1'!#REF!</definedName>
    <definedName name="ab" localSheetId="27">'[1]Intercalaire 1'!#REF!</definedName>
    <definedName name="ab" localSheetId="38">'[2]Intercalaire 1'!#REF!</definedName>
    <definedName name="ab" localSheetId="41">'[2]Intercalaire 1'!#REF!</definedName>
    <definedName name="ab" localSheetId="42">[3]astra_digital!#REF!</definedName>
    <definedName name="ab" localSheetId="45">[3]astra_digital!#REF!</definedName>
    <definedName name="ab" localSheetId="3">[3]astra_digital!#REF!</definedName>
    <definedName name="ab">[4]astra_digital!#REF!</definedName>
    <definedName name="an">"donnee99!$B$1"</definedName>
    <definedName name="an_27">"gd98!$B$1"</definedName>
    <definedName name="azdf" localSheetId="0">#REF!</definedName>
    <definedName name="azdf" localSheetId="4">#REF!</definedName>
    <definedName name="azdf" localSheetId="18">#REF!</definedName>
    <definedName name="azdf" localSheetId="27">#REF!</definedName>
    <definedName name="azdf" localSheetId="38">#REF!</definedName>
    <definedName name="azdf" localSheetId="41">#REF!</definedName>
    <definedName name="azdf" localSheetId="45">#REF!</definedName>
    <definedName name="azdf" localSheetId="3">#REF!</definedName>
    <definedName name="azdf">#REF!</definedName>
    <definedName name="_xlnm.Database" localSheetId="0">#REF!</definedName>
    <definedName name="_xlnm.Database" localSheetId="4">#REF!</definedName>
    <definedName name="_xlnm.Database" localSheetId="18">#REF!</definedName>
    <definedName name="_xlnm.Database" localSheetId="27">#REF!</definedName>
    <definedName name="_xlnm.Database" localSheetId="38">#REF!</definedName>
    <definedName name="_xlnm.Database" localSheetId="41">#REF!</definedName>
    <definedName name="_xlnm.Database" localSheetId="42">'[17]TAB I'!#REF!</definedName>
    <definedName name="_xlnm.Database" localSheetId="45">#REF!</definedName>
    <definedName name="_xlnm.Database" localSheetId="3">'[17]TAB I'!#REF!</definedName>
    <definedName name="_xlnm.Database">#REF!</definedName>
    <definedName name="bb" localSheetId="0">'[1]Intercalaire 1'!#REF!</definedName>
    <definedName name="bb" localSheetId="4">'[1]Intercalaire 1'!#REF!</definedName>
    <definedName name="bb" localSheetId="18">'[1]Intercalaire 1'!#REF!</definedName>
    <definedName name="bb" localSheetId="27">'[1]Intercalaire 1'!#REF!</definedName>
    <definedName name="bb" localSheetId="38">'[2]Intercalaire 1'!#REF!</definedName>
    <definedName name="bb" localSheetId="41">'[2]Intercalaire 1'!#REF!</definedName>
    <definedName name="bb" localSheetId="42">[3]astra_digital!#REF!</definedName>
    <definedName name="bb" localSheetId="45">[3]astra_digital!#REF!</definedName>
    <definedName name="bb" localSheetId="3">[3]astra_digital!#REF!</definedName>
    <definedName name="bb">[4]astra_digital!#REF!</definedName>
    <definedName name="bbb" localSheetId="45">'[18]Tableau de données'!$A$2:$B$32</definedName>
    <definedName name="bbb">'[19]Tableau de données'!$A$2:$B$32</definedName>
    <definedName name="bbcc" localSheetId="45">[20]Feuil1!$A$2:$C$45</definedName>
    <definedName name="bbcc">[21]Feuil1!$A$2:$C$45</definedName>
    <definedName name="BCL_REC" localSheetId="0">'[1]Intercalaire 1'!#REF!</definedName>
    <definedName name="BCL_REC" localSheetId="4">'[1]Intercalaire 1'!#REF!</definedName>
    <definedName name="BCL_REC" localSheetId="18">'[1]Intercalaire 1'!#REF!</definedName>
    <definedName name="BCL_REC" localSheetId="27">'[1]Intercalaire 1'!#REF!</definedName>
    <definedName name="BCL_REC" localSheetId="38">'[2]Intercalaire 1'!#REF!</definedName>
    <definedName name="BCL_REC" localSheetId="41">'[2]Intercalaire 1'!#REF!</definedName>
    <definedName name="BCL_REC" localSheetId="42">'[3]Tab 1'!#REF!</definedName>
    <definedName name="BCL_REC" localSheetId="45">'[3]Tab 1'!#REF!</definedName>
    <definedName name="BCL_REC" localSheetId="3">'[3]Tab 1'!#REF!</definedName>
    <definedName name="BCL_REC">'[4]Tab 1'!#REF!</definedName>
    <definedName name="bd" localSheetId="0">'[1]Intercalaire 1'!$A$1:$C$45</definedName>
    <definedName name="bd" localSheetId="4">'[1]Intercalaire 1'!$A$1:$C$45</definedName>
    <definedName name="bd" localSheetId="18">'[1]Intercalaire 1'!$A$1:$C$45</definedName>
    <definedName name="bd" localSheetId="27">'[1]Intercalaire 1'!$A$1:$C$45</definedName>
    <definedName name="bd" localSheetId="38">'[2]Intercalaire 1'!$A$1:$C$45</definedName>
    <definedName name="bd" localSheetId="41">'[2]Intercalaire 1'!$A$1:$C$45</definedName>
    <definedName name="bd" localSheetId="42">'[3]#REF'!$A$1:$C$45</definedName>
    <definedName name="bd" localSheetId="45">'[3]#REF'!$A$1:$C$45</definedName>
    <definedName name="bd" localSheetId="3">'[3]#REF'!$A$1:$C$45</definedName>
    <definedName name="bd">'[4]#REF'!$A$1:$C$45</definedName>
    <definedName name="bdd" localSheetId="0">[22]GDISC98!$A$1:$N$191</definedName>
    <definedName name="bdd" localSheetId="4">[22]GDISC98!$A$1:$N$191</definedName>
    <definedName name="bdd" localSheetId="18">[22]GDISC98!$A$1:$N$191</definedName>
    <definedName name="bdd" localSheetId="27">[22]GDISC98!$A$1:$N$191</definedName>
    <definedName name="bdd" localSheetId="38">[22]GDISC98!$A$1:$N$191</definedName>
    <definedName name="bdd" localSheetId="41">[22]GDISC98!$A$1:$N$191</definedName>
    <definedName name="bdd" localSheetId="42">#REF!</definedName>
    <definedName name="bdd" localSheetId="45">#REF!</definedName>
    <definedName name="bdd" localSheetId="3">#REF!</definedName>
    <definedName name="bdd">[22]GDISC98!$A$1:$N$191</definedName>
    <definedName name="cb" localSheetId="0">'[1]Intercalaire 1'!#REF!</definedName>
    <definedName name="cb" localSheetId="4">'[1]Intercalaire 1'!#REF!</definedName>
    <definedName name="cb" localSheetId="18">'[1]Intercalaire 1'!#REF!</definedName>
    <definedName name="cb" localSheetId="27">'[1]Intercalaire 1'!#REF!</definedName>
    <definedName name="cb" localSheetId="38">'[2]Intercalaire 1'!#REF!</definedName>
    <definedName name="cb" localSheetId="41">'[2]Intercalaire 1'!#REF!</definedName>
    <definedName name="cb" localSheetId="42">[3]astra_digital!#REF!</definedName>
    <definedName name="cb" localSheetId="45">[3]astra_digital!#REF!</definedName>
    <definedName name="cb" localSheetId="3">[3]astra_digital!#REF!</definedName>
    <definedName name="cb">[4]astra_digital!#REF!</definedName>
    <definedName name="cc" localSheetId="0">#REF!</definedName>
    <definedName name="cc" localSheetId="4">#REF!</definedName>
    <definedName name="cc" localSheetId="18">#REF!</definedName>
    <definedName name="cc" localSheetId="27">#REF!</definedName>
    <definedName name="cc" localSheetId="38">#REF!</definedName>
    <definedName name="cc" localSheetId="41">#REF!</definedName>
    <definedName name="cc" localSheetId="42">#REF!</definedName>
    <definedName name="cc" localSheetId="45">#REF!</definedName>
    <definedName name="cc" localSheetId="3">#REF!</definedName>
    <definedName name="cc">#REF!</definedName>
    <definedName name="clecr" localSheetId="0">'[1]Intercalaire 1'!$A$36:$D$1883</definedName>
    <definedName name="clecr" localSheetId="4">'[1]Intercalaire 1'!$A$36:$D$1883</definedName>
    <definedName name="clecr" localSheetId="18">'[1]Intercalaire 1'!$A$36:$D$1883</definedName>
    <definedName name="clecr" localSheetId="27">'[1]Intercalaire 1'!$A$36:$D$1883</definedName>
    <definedName name="clecr" localSheetId="38">'[2]Intercalaire 1'!$A$36:$D$1883</definedName>
    <definedName name="clecr" localSheetId="41">'[2]Intercalaire 1'!$A$36:$D$1883</definedName>
    <definedName name="clecr" localSheetId="42">[23]NAISCRDR!$A$36:$D$1883</definedName>
    <definedName name="clecr" localSheetId="45">[23]NAISCRDR!$A$36:$D$1883</definedName>
    <definedName name="clecr" localSheetId="3">[23]NAISCRDR!$A$36:$D$1883</definedName>
    <definedName name="clecr">[21]NAISCRDR!$A$36:$D$1883</definedName>
    <definedName name="clecr_27">#REF!</definedName>
    <definedName name="cledr" localSheetId="0">'[1]Intercalaire 1'!$A$36:$E$1883</definedName>
    <definedName name="cledr" localSheetId="4">'[1]Intercalaire 1'!$A$36:$E$1883</definedName>
    <definedName name="cledr" localSheetId="18">'[1]Intercalaire 1'!$A$36:$E$1883</definedName>
    <definedName name="cledr" localSheetId="27">'[1]Intercalaire 1'!$A$36:$E$1883</definedName>
    <definedName name="cledr" localSheetId="38">'[2]Intercalaire 1'!$A$36:$E$1883</definedName>
    <definedName name="cledr" localSheetId="41">'[2]Intercalaire 1'!$A$36:$E$1883</definedName>
    <definedName name="cledr" localSheetId="42">[23]NAISCRDR!$A$36:$E$1883</definedName>
    <definedName name="cledr" localSheetId="45">[23]NAISCRDR!$A$36:$E$1883</definedName>
    <definedName name="cledr" localSheetId="3">[23]NAISCRDR!$A$36:$E$1883</definedName>
    <definedName name="cledr">[21]NAISCRDR!$A$36:$E$1883</definedName>
    <definedName name="cledr_27">#REF!</definedName>
    <definedName name="CPT1_25">#REF!</definedName>
    <definedName name="DATE" localSheetId="0">'[12]NBT4 92-93'!$V$3</definedName>
    <definedName name="DATE" localSheetId="4">'[12]NBT4 92-93'!$V$3</definedName>
    <definedName name="DATE" localSheetId="18">'[12]NBT4 92-93'!$V$3</definedName>
    <definedName name="DATE" localSheetId="27">'[12]NBT4 92-93'!$V$3</definedName>
    <definedName name="DATE" localSheetId="38">'[12]NBT4 92-93'!$V$3</definedName>
    <definedName name="DATE" localSheetId="41">'[12]NBT4 92-93'!$V$3</definedName>
    <definedName name="DATE" localSheetId="42">'[13]NBT4 92-93'!$V$3</definedName>
    <definedName name="DATE" localSheetId="45">'[13]NBT4 92-93'!$V$3</definedName>
    <definedName name="DATE" localSheetId="3">'[13]NBT4 92-93'!$V$3</definedName>
    <definedName name="DATE">'[14]NBT4 92-93'!$V$3</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0">#REF!</definedName>
    <definedName name="Effectifs_en_Activité" localSheetId="4">#REF!</definedName>
    <definedName name="Effectifs_en_Activité" localSheetId="18">#REF!</definedName>
    <definedName name="Effectifs_en_Activité" localSheetId="27">#REF!</definedName>
    <definedName name="Effectifs_en_Activité" localSheetId="38">#REF!</definedName>
    <definedName name="Effectifs_en_Activité" localSheetId="41">#REF!</definedName>
    <definedName name="Effectifs_en_Activité" localSheetId="42">#REF!</definedName>
    <definedName name="Effectifs_en_Activité" localSheetId="45">#REF!</definedName>
    <definedName name="Effectifs_en_Activité" localSheetId="3">#REF!</definedName>
    <definedName name="Effectifs_en_Activité">#REF!</definedName>
    <definedName name="Enseigndec2000" localSheetId="0">'[1]Intercalaire 1'!#REF!</definedName>
    <definedName name="Enseigndec2000" localSheetId="4">'[1]Intercalaire 1'!#REF!</definedName>
    <definedName name="Enseigndec2000" localSheetId="18">'[1]Intercalaire 1'!#REF!</definedName>
    <definedName name="Enseigndec2000" localSheetId="27">'[1]Intercalaire 1'!#REF!</definedName>
    <definedName name="Enseigndec2000" localSheetId="38">'[2]Intercalaire 1'!#REF!</definedName>
    <definedName name="Enseigndec2000" localSheetId="41">'[2]Intercalaire 1'!#REF!</definedName>
    <definedName name="Enseigndec2000" localSheetId="42">'[24]Intercalaire 1'!#REF!</definedName>
    <definedName name="Enseigndec2000" localSheetId="45">'[24]Intercalaire 1'!#REF!</definedName>
    <definedName name="Enseigndec2000" localSheetId="3">'[24]Intercalaire 1'!#REF!</definedName>
    <definedName name="Enseigndec2000">'[25]Intercalaire 1'!#REF!</definedName>
    <definedName name="enseigntotaldec2000" localSheetId="0">'[1]Intercalaire 1'!#REF!</definedName>
    <definedName name="enseigntotaldec2000" localSheetId="4">'[1]Intercalaire 1'!#REF!</definedName>
    <definedName name="enseigntotaldec2000" localSheetId="18">'[1]Intercalaire 1'!#REF!</definedName>
    <definedName name="enseigntotaldec2000" localSheetId="27">'[1]Intercalaire 1'!#REF!</definedName>
    <definedName name="enseigntotaldec2000" localSheetId="38">'[2]Intercalaire 1'!#REF!</definedName>
    <definedName name="enseigntotaldec2000" localSheetId="41">'[2]Intercalaire 1'!#REF!</definedName>
    <definedName name="enseigntotaldec2000" localSheetId="42">'[24]Intercalaire 1'!#REF!</definedName>
    <definedName name="enseigntotaldec2000" localSheetId="45">'[24]Intercalaire 1'!#REF!</definedName>
    <definedName name="enseigntotaldec2000" localSheetId="3">'[24]Intercalaire 1'!#REF!</definedName>
    <definedName name="enseigntotaldec2000">'[25]Intercalaire 1'!#REF!</definedName>
    <definedName name="erhgherh">#REF!</definedName>
    <definedName name="Excel_BuiltIn_Database">NA()</definedName>
    <definedName name="Excel_BuiltIn_Database_14">#REF!</definedName>
    <definedName name="Excel_BuiltIn_Database_15">#REF!</definedName>
    <definedName name="Excel_BuiltIn_Database_16">#REF!</definedName>
    <definedName name="Excel_BuiltIn_Database_17">#REF!</definedName>
    <definedName name="Excel_BuiltIn_Database_18">#REF!</definedName>
    <definedName name="Excel_BuiltIn_Database_19">#REF!</definedName>
    <definedName name="Excel_BuiltIn_Database_21">#REF!</definedName>
    <definedName name="Excel_BuiltIn_Database_23">'[26]non candidats'!#REF!</definedName>
    <definedName name="Excel_BuiltIn_Database_24">#REF!</definedName>
    <definedName name="Excel_BuiltIn_Database_25">#REF!</definedName>
    <definedName name="Excel_BuiltIn_Database_27">#REF!</definedName>
    <definedName name="Excel_BuiltIn_Database_6">'[26]tableau qualifications'!#REF!</definedName>
    <definedName name="Excel_BuiltIn_Database_7">#REF!</definedName>
    <definedName name="FORMAT" localSheetId="0">'[1]Intercalaire 1'!#REF!</definedName>
    <definedName name="FORMAT" localSheetId="4">'[1]Intercalaire 1'!#REF!</definedName>
    <definedName name="FORMAT" localSheetId="18">'[1]Intercalaire 1'!#REF!</definedName>
    <definedName name="FORMAT" localSheetId="27">'[1]Intercalaire 1'!#REF!</definedName>
    <definedName name="FORMAT" localSheetId="38">'[2]Intercalaire 1'!#REF!</definedName>
    <definedName name="FORMAT" localSheetId="41">'[2]Intercalaire 1'!#REF!</definedName>
    <definedName name="FORMAT" localSheetId="42">'[3]Tab 1'!#REF!</definedName>
    <definedName name="FORMAT" localSheetId="45">'[3]Tab 1'!#REF!</definedName>
    <definedName name="FORMAT" localSheetId="3">'[3]Tab 1'!#REF!</definedName>
    <definedName name="FORMAT">'[4]Tab 1'!#REF!</definedName>
    <definedName name="FORMAT2" localSheetId="0">'[1]Intercalaire 1'!#REF!</definedName>
    <definedName name="FORMAT2" localSheetId="4">'[1]Intercalaire 1'!#REF!</definedName>
    <definedName name="FORMAT2" localSheetId="18">'[1]Intercalaire 1'!#REF!</definedName>
    <definedName name="FORMAT2" localSheetId="27">'[1]Intercalaire 1'!#REF!</definedName>
    <definedName name="FORMAT2" localSheetId="38">'[2]Intercalaire 1'!#REF!</definedName>
    <definedName name="FORMAT2" localSheetId="41">'[2]Intercalaire 1'!#REF!</definedName>
    <definedName name="FORMAT2" localSheetId="42">'[3]Tab 1'!#REF!</definedName>
    <definedName name="FORMAT2" localSheetId="45">'[3]Tab 1'!#REF!</definedName>
    <definedName name="FORMAT2" localSheetId="3">'[3]Tab 1'!#REF!</definedName>
    <definedName name="FORMAT2">'[4]Tab 1'!#REF!</definedName>
    <definedName name="gd98_cum_mcf" localSheetId="0">[27]gd98!$A$11:$O$251</definedName>
    <definedName name="gd98_cum_mcf" localSheetId="4">[27]gd98!$A$11:$O$251</definedName>
    <definedName name="gd98_cum_mcf" localSheetId="18">[27]gd98!$A$11:$O$251</definedName>
    <definedName name="gd98_cum_mcf" localSheetId="27">[27]gd98!$A$11:$O$251</definedName>
    <definedName name="gd98_cum_mcf" localSheetId="38">[28]gd98!$A$11:$O$251</definedName>
    <definedName name="gd98_cum_mcf" localSheetId="41">[28]gd98!$A$11:$O$251</definedName>
    <definedName name="gd98_cum_mcf" localSheetId="42">[29]gd98!$A$11:$O$251</definedName>
    <definedName name="gd98_cum_mcf" localSheetId="45">[29]gd98!$A$11:$O$251</definedName>
    <definedName name="gd98_cum_mcf" localSheetId="3">[29]gd98!$A$11:$O$251</definedName>
    <definedName name="gd98_cum_mcf">[30]gd98!$A$11:$O$251</definedName>
    <definedName name="gd98_cum_pr" localSheetId="0">[27]gd98!$A$11:$N$251</definedName>
    <definedName name="gd98_cum_pr" localSheetId="4">[27]gd98!$A$11:$N$251</definedName>
    <definedName name="gd98_cum_pr" localSheetId="18">[27]gd98!$A$11:$N$251</definedName>
    <definedName name="gd98_cum_pr" localSheetId="27">[27]gd98!$A$11:$N$251</definedName>
    <definedName name="gd98_cum_pr" localSheetId="38">[28]gd98!$A$11:$N$251</definedName>
    <definedName name="gd98_cum_pr" localSheetId="41">[28]gd98!$A$11:$N$251</definedName>
    <definedName name="gd98_cum_pr" localSheetId="42">[29]gd98!$A$11:$N$251</definedName>
    <definedName name="gd98_cum_pr" localSheetId="45">[29]gd98!$A$11:$N$251</definedName>
    <definedName name="gd98_cum_pr" localSheetId="3">[29]gd98!$A$11:$N$251</definedName>
    <definedName name="gd98_cum_pr">[30]gd98!$A$11:$N$251</definedName>
    <definedName name="gd98_cum_tot" localSheetId="0">[27]gd98!$A$11:$P$251</definedName>
    <definedName name="gd98_cum_tot" localSheetId="4">[27]gd98!$A$11:$P$251</definedName>
    <definedName name="gd98_cum_tot" localSheetId="18">[27]gd98!$A$11:$P$251</definedName>
    <definedName name="gd98_cum_tot" localSheetId="27">[27]gd98!$A$11:$P$251</definedName>
    <definedName name="gd98_cum_tot" localSheetId="38">[28]gd98!$A$11:$P$251</definedName>
    <definedName name="gd98_cum_tot" localSheetId="41">[28]gd98!$A$11:$P$251</definedName>
    <definedName name="gd98_cum_tot" localSheetId="42">[29]gd98!$A$11:$P$251</definedName>
    <definedName name="gd98_cum_tot" localSheetId="45">[29]gd98!$A$11:$P$251</definedName>
    <definedName name="gd98_cum_tot" localSheetId="3">[29]gd98!$A$11:$P$251</definedName>
    <definedName name="gd98_cum_tot">[30]gd98!$A$11:$P$251</definedName>
    <definedName name="gd98_eff_moyen" localSheetId="0">[27]gd98!$A$11:$Q$251</definedName>
    <definedName name="gd98_eff_moyen" localSheetId="4">[27]gd98!$A$11:$Q$251</definedName>
    <definedName name="gd98_eff_moyen" localSheetId="18">[27]gd98!$A$11:$Q$251</definedName>
    <definedName name="gd98_eff_moyen" localSheetId="27">[27]gd98!$A$11:$Q$251</definedName>
    <definedName name="gd98_eff_moyen" localSheetId="38">[28]gd98!$A$11:$Q$251</definedName>
    <definedName name="gd98_eff_moyen" localSheetId="41">[28]gd98!$A$11:$Q$251</definedName>
    <definedName name="gd98_eff_moyen" localSheetId="42">[29]gd98!$A$11:$Q$251</definedName>
    <definedName name="gd98_eff_moyen" localSheetId="45">[29]gd98!$A$11:$Q$251</definedName>
    <definedName name="gd98_eff_moyen" localSheetId="3">[29]gd98!$A$11:$Q$251</definedName>
    <definedName name="gd98_eff_moyen">[30]gd98!$A$11:$Q$251</definedName>
    <definedName name="gd98_mcf_tot" localSheetId="0">[27]gd98!$A$11:$I$251</definedName>
    <definedName name="gd98_mcf_tot" localSheetId="4">[27]gd98!$A$11:$I$251</definedName>
    <definedName name="gd98_mcf_tot" localSheetId="18">[27]gd98!$A$11:$I$251</definedName>
    <definedName name="gd98_mcf_tot" localSheetId="27">[27]gd98!$A$11:$I$251</definedName>
    <definedName name="gd98_mcf_tot" localSheetId="38">[28]gd98!$A$11:$I$251</definedName>
    <definedName name="gd98_mcf_tot" localSheetId="41">[28]gd98!$A$11:$I$251</definedName>
    <definedName name="gd98_mcf_tot" localSheetId="42">[29]gd98!$A$11:$I$251</definedName>
    <definedName name="gd98_mcf_tot" localSheetId="45">[29]gd98!$A$11:$I$251</definedName>
    <definedName name="gd98_mcf_tot" localSheetId="3">[29]gd98!$A$11:$I$251</definedName>
    <definedName name="gd98_mcf_tot">[30]gd98!$A$11:$I$251</definedName>
    <definedName name="gd98_median_mcf" localSheetId="0">[27]gd98!$A$11:$X$252</definedName>
    <definedName name="gd98_median_mcf" localSheetId="4">[27]gd98!$A$11:$X$252</definedName>
    <definedName name="gd98_median_mcf" localSheetId="18">[27]gd98!$A$11:$X$252</definedName>
    <definedName name="gd98_median_mcf" localSheetId="27">[27]gd98!$A$11:$X$252</definedName>
    <definedName name="gd98_median_mcf" localSheetId="38">[28]gd98!$A$11:$X$252</definedName>
    <definedName name="gd98_median_mcf" localSheetId="41">[28]gd98!$A$11:$X$252</definedName>
    <definedName name="gd98_median_mcf" localSheetId="42">[29]gd98!$A$11:$X$252</definedName>
    <definedName name="gd98_median_mcf" localSheetId="45">[29]gd98!$A$11:$X$252</definedName>
    <definedName name="gd98_median_mcf" localSheetId="3">[29]gd98!$A$11:$X$252</definedName>
    <definedName name="gd98_median_mcf">[30]gd98!$A$11:$X$252</definedName>
    <definedName name="gd98_median_pr" localSheetId="0">[27]gd98!$A$11:$U$252</definedName>
    <definedName name="gd98_median_pr" localSheetId="4">[27]gd98!$A$11:$U$252</definedName>
    <definedName name="gd98_median_pr" localSheetId="18">[27]gd98!$A$11:$U$252</definedName>
    <definedName name="gd98_median_pr" localSheetId="27">[27]gd98!$A$11:$U$252</definedName>
    <definedName name="gd98_median_pr" localSheetId="38">[28]gd98!$A$11:$U$252</definedName>
    <definedName name="gd98_median_pr" localSheetId="41">[28]gd98!$A$11:$U$252</definedName>
    <definedName name="gd98_median_pr" localSheetId="42">[29]gd98!$A$11:$U$252</definedName>
    <definedName name="gd98_median_pr" localSheetId="45">[29]gd98!$A$11:$U$252</definedName>
    <definedName name="gd98_median_pr" localSheetId="3">[29]gd98!$A$11:$U$252</definedName>
    <definedName name="gd98_median_pr">[30]gd98!$A$11:$U$252</definedName>
    <definedName name="gd98_median_tot" localSheetId="0">[27]gd98!$A$11:$AA$252</definedName>
    <definedName name="gd98_median_tot" localSheetId="4">[27]gd98!$A$11:$AA$252</definedName>
    <definedName name="gd98_median_tot" localSheetId="18">[27]gd98!$A$11:$AA$252</definedName>
    <definedName name="gd98_median_tot" localSheetId="27">[27]gd98!$A$11:$AA$252</definedName>
    <definedName name="gd98_median_tot" localSheetId="38">[28]gd98!$A$11:$AA$252</definedName>
    <definedName name="gd98_median_tot" localSheetId="41">[28]gd98!$A$11:$AA$252</definedName>
    <definedName name="gd98_median_tot" localSheetId="42">[29]gd98!$A$11:$AA$252</definedName>
    <definedName name="gd98_median_tot" localSheetId="45">[29]gd98!$A$11:$AA$252</definedName>
    <definedName name="gd98_median_tot" localSheetId="3">[29]gd98!$A$11:$AA$252</definedName>
    <definedName name="gd98_median_tot">[30]gd98!$A$11:$AA$252</definedName>
    <definedName name="gd98_pr_tot" localSheetId="0">[27]gd98!$A$11:$F$251</definedName>
    <definedName name="gd98_pr_tot" localSheetId="4">[27]gd98!$A$11:$F$251</definedName>
    <definedName name="gd98_pr_tot" localSheetId="18">[27]gd98!$A$11:$F$251</definedName>
    <definedName name="gd98_pr_tot" localSheetId="27">[27]gd98!$A$11:$F$251</definedName>
    <definedName name="gd98_pr_tot" localSheetId="38">[28]gd98!$A$11:$F$251</definedName>
    <definedName name="gd98_pr_tot" localSheetId="41">[28]gd98!$A$11:$F$251</definedName>
    <definedName name="gd98_pr_tot" localSheetId="42">[29]gd98!$A$11:$F$251</definedName>
    <definedName name="gd98_pr_tot" localSheetId="45">[29]gd98!$A$11:$F$251</definedName>
    <definedName name="gd98_pr_tot" localSheetId="3">[29]gd98!$A$11:$F$251</definedName>
    <definedName name="gd98_pr_tot">[30]gd98!$A$11:$F$251</definedName>
    <definedName name="gd98_tot_tot" localSheetId="0">[27]gd98!$A$11:$L$251</definedName>
    <definedName name="gd98_tot_tot" localSheetId="4">[27]gd98!$A$11:$L$251</definedName>
    <definedName name="gd98_tot_tot" localSheetId="18">[27]gd98!$A$11:$L$251</definedName>
    <definedName name="gd98_tot_tot" localSheetId="27">[27]gd98!$A$11:$L$251</definedName>
    <definedName name="gd98_tot_tot" localSheetId="38">[28]gd98!$A$11:$L$251</definedName>
    <definedName name="gd98_tot_tot" localSheetId="41">[28]gd98!$A$11:$L$251</definedName>
    <definedName name="gd98_tot_tot" localSheetId="42">[29]gd98!$A$11:$L$251</definedName>
    <definedName name="gd98_tot_tot" localSheetId="45">[29]gd98!$A$11:$L$251</definedName>
    <definedName name="gd98_tot_tot" localSheetId="3">[29]gd98!$A$11:$L$251</definedName>
    <definedName name="gd98_tot_tot">[30]gd98!$A$11:$L$251</definedName>
    <definedName name="gp98_cum_mcf" localSheetId="0">#REF!</definedName>
    <definedName name="gp98_cum_mcf" localSheetId="4">#REF!</definedName>
    <definedName name="gp98_cum_mcf" localSheetId="18">#REF!</definedName>
    <definedName name="gp98_cum_mcf" localSheetId="27">#REF!</definedName>
    <definedName name="gp98_cum_mcf" localSheetId="38">#REF!</definedName>
    <definedName name="gp98_cum_mcf" localSheetId="41">#REF!</definedName>
    <definedName name="gp98_cum_mcf" localSheetId="42">#REF!</definedName>
    <definedName name="gp98_cum_mcf" localSheetId="45">#REF!</definedName>
    <definedName name="gp98_cum_mcf" localSheetId="3">#REF!</definedName>
    <definedName name="gp98_cum_mcf">#REF!</definedName>
    <definedName name="gp98_cum_mcf_19">#REF!</definedName>
    <definedName name="gp98_cum_mcf_21">#REF!</definedName>
    <definedName name="gp98_cum_mcf_23">#REF!</definedName>
    <definedName name="gp98_cum_mcf_25">#REF!</definedName>
    <definedName name="gp98_cum_mcf_27">#REF!</definedName>
    <definedName name="gp98_cum_mcf_6">#REF!</definedName>
    <definedName name="gp98_cum_pr" localSheetId="0">#REF!</definedName>
    <definedName name="gp98_cum_pr" localSheetId="4">#REF!</definedName>
    <definedName name="gp98_cum_pr" localSheetId="18">#REF!</definedName>
    <definedName name="gp98_cum_pr" localSheetId="27">#REF!</definedName>
    <definedName name="gp98_cum_pr" localSheetId="38">#REF!</definedName>
    <definedName name="gp98_cum_pr" localSheetId="41">#REF!</definedName>
    <definedName name="gp98_cum_pr" localSheetId="42">#REF!</definedName>
    <definedName name="gp98_cum_pr" localSheetId="45">#REF!</definedName>
    <definedName name="gp98_cum_pr" localSheetId="3">#REF!</definedName>
    <definedName name="gp98_cum_pr">#REF!</definedName>
    <definedName name="gp98_cum_pr_19">#REF!</definedName>
    <definedName name="gp98_cum_pr_21">#REF!</definedName>
    <definedName name="gp98_cum_pr_23">#REF!</definedName>
    <definedName name="gp98_cum_pr_25">#REF!</definedName>
    <definedName name="gp98_cum_pr_27">#REF!</definedName>
    <definedName name="gp98_cum_pr_6">#REF!</definedName>
    <definedName name="gp98_cum_tot" localSheetId="0">#REF!</definedName>
    <definedName name="gp98_cum_tot" localSheetId="4">#REF!</definedName>
    <definedName name="gp98_cum_tot" localSheetId="18">#REF!</definedName>
    <definedName name="gp98_cum_tot" localSheetId="27">#REF!</definedName>
    <definedName name="gp98_cum_tot" localSheetId="38">#REF!</definedName>
    <definedName name="gp98_cum_tot" localSheetId="41">#REF!</definedName>
    <definedName name="gp98_cum_tot" localSheetId="42">#REF!</definedName>
    <definedName name="gp98_cum_tot" localSheetId="45">#REF!</definedName>
    <definedName name="gp98_cum_tot" localSheetId="3">#REF!</definedName>
    <definedName name="gp98_cum_tot">#REF!</definedName>
    <definedName name="gp98_cum_tot_19">#REF!</definedName>
    <definedName name="gp98_cum_tot_21">#REF!</definedName>
    <definedName name="gp98_cum_tot_23">#REF!</definedName>
    <definedName name="gp98_cum_tot_25">#REF!</definedName>
    <definedName name="gp98_cum_tot_27">#REF!</definedName>
    <definedName name="gp98_cum_tot_6">#REF!</definedName>
    <definedName name="gp98_eff_moyen" localSheetId="0">#REF!</definedName>
    <definedName name="gp98_eff_moyen" localSheetId="4">#REF!</definedName>
    <definedName name="gp98_eff_moyen" localSheetId="18">#REF!</definedName>
    <definedName name="gp98_eff_moyen" localSheetId="27">#REF!</definedName>
    <definedName name="gp98_eff_moyen" localSheetId="38">#REF!</definedName>
    <definedName name="gp98_eff_moyen" localSheetId="41">#REF!</definedName>
    <definedName name="gp98_eff_moyen" localSheetId="42">#REF!</definedName>
    <definedName name="gp98_eff_moyen" localSheetId="45">#REF!</definedName>
    <definedName name="gp98_eff_moyen" localSheetId="3">#REF!</definedName>
    <definedName name="gp98_eff_moyen">#REF!</definedName>
    <definedName name="gp98_eff_moyen_19">#REF!</definedName>
    <definedName name="gp98_eff_moyen_21">#REF!</definedName>
    <definedName name="gp98_eff_moyen_23">#REF!</definedName>
    <definedName name="gp98_eff_moyen_25">#REF!</definedName>
    <definedName name="gp98_eff_moyen_27">#REF!</definedName>
    <definedName name="gp98_eff_moyen_6">#REF!</definedName>
    <definedName name="gp98_mcf_tot" localSheetId="0">#REF!</definedName>
    <definedName name="gp98_mcf_tot" localSheetId="4">#REF!</definedName>
    <definedName name="gp98_mcf_tot" localSheetId="18">#REF!</definedName>
    <definedName name="gp98_mcf_tot" localSheetId="27">#REF!</definedName>
    <definedName name="gp98_mcf_tot" localSheetId="38">#REF!</definedName>
    <definedName name="gp98_mcf_tot" localSheetId="41">#REF!</definedName>
    <definedName name="gp98_mcf_tot" localSheetId="42">#REF!</definedName>
    <definedName name="gp98_mcf_tot" localSheetId="45">#REF!</definedName>
    <definedName name="gp98_mcf_tot" localSheetId="3">#REF!</definedName>
    <definedName name="gp98_mcf_tot">#REF!</definedName>
    <definedName name="gp98_mcf_tot_19">#REF!</definedName>
    <definedName name="gp98_mcf_tot_21">#REF!</definedName>
    <definedName name="gp98_mcf_tot_23">#REF!</definedName>
    <definedName name="gp98_mcf_tot_25">#REF!</definedName>
    <definedName name="gp98_mcf_tot_27">#REF!</definedName>
    <definedName name="gp98_mcf_tot_6">#REF!</definedName>
    <definedName name="gp98_median_mcf" localSheetId="0">#REF!</definedName>
    <definedName name="gp98_median_mcf" localSheetId="4">#REF!</definedName>
    <definedName name="gp98_median_mcf" localSheetId="18">#REF!</definedName>
    <definedName name="gp98_median_mcf" localSheetId="27">#REF!</definedName>
    <definedName name="gp98_median_mcf" localSheetId="38">#REF!</definedName>
    <definedName name="gp98_median_mcf" localSheetId="41">#REF!</definedName>
    <definedName name="gp98_median_mcf" localSheetId="42">#REF!</definedName>
    <definedName name="gp98_median_mcf" localSheetId="45">#REF!</definedName>
    <definedName name="gp98_median_mcf" localSheetId="3">#REF!</definedName>
    <definedName name="gp98_median_mcf">#REF!</definedName>
    <definedName name="gp98_median_mcf_19">#REF!</definedName>
    <definedName name="gp98_median_mcf_21">#REF!</definedName>
    <definedName name="gp98_median_mcf_23">#REF!</definedName>
    <definedName name="gp98_median_mcf_25">#REF!</definedName>
    <definedName name="gp98_median_mcf_27">#REF!</definedName>
    <definedName name="gp98_median_mcf_6">#REF!</definedName>
    <definedName name="gp98_median_pr" localSheetId="0">#REF!</definedName>
    <definedName name="gp98_median_pr" localSheetId="4">#REF!</definedName>
    <definedName name="gp98_median_pr" localSheetId="18">#REF!</definedName>
    <definedName name="gp98_median_pr" localSheetId="27">#REF!</definedName>
    <definedName name="gp98_median_pr" localSheetId="38">#REF!</definedName>
    <definedName name="gp98_median_pr" localSheetId="41">#REF!</definedName>
    <definedName name="gp98_median_pr" localSheetId="42">#REF!</definedName>
    <definedName name="gp98_median_pr" localSheetId="45">#REF!</definedName>
    <definedName name="gp98_median_pr" localSheetId="3">#REF!</definedName>
    <definedName name="gp98_median_pr">#REF!</definedName>
    <definedName name="gp98_median_pr_19">#REF!</definedName>
    <definedName name="gp98_median_pr_21">#REF!</definedName>
    <definedName name="gp98_median_pr_23">#REF!</definedName>
    <definedName name="gp98_median_pr_25">#REF!</definedName>
    <definedName name="gp98_median_pr_27">#REF!</definedName>
    <definedName name="gp98_median_pr_6">#REF!</definedName>
    <definedName name="gp98_median_tot" localSheetId="0">#REF!</definedName>
    <definedName name="gp98_median_tot" localSheetId="4">#REF!</definedName>
    <definedName name="gp98_median_tot" localSheetId="18">#REF!</definedName>
    <definedName name="gp98_median_tot" localSheetId="27">#REF!</definedName>
    <definedName name="gp98_median_tot" localSheetId="38">#REF!</definedName>
    <definedName name="gp98_median_tot" localSheetId="41">#REF!</definedName>
    <definedName name="gp98_median_tot" localSheetId="42">#REF!</definedName>
    <definedName name="gp98_median_tot" localSheetId="45">#REF!</definedName>
    <definedName name="gp98_median_tot" localSheetId="3">#REF!</definedName>
    <definedName name="gp98_median_tot">#REF!</definedName>
    <definedName name="gp98_median_tot_19">#REF!</definedName>
    <definedName name="gp98_median_tot_21">#REF!</definedName>
    <definedName name="gp98_median_tot_23">#REF!</definedName>
    <definedName name="gp98_median_tot_25">#REF!</definedName>
    <definedName name="gp98_median_tot_27">#REF!</definedName>
    <definedName name="gp98_median_tot_6">#REF!</definedName>
    <definedName name="gp98_pr_tot" localSheetId="0">#REF!</definedName>
    <definedName name="gp98_pr_tot" localSheetId="4">#REF!</definedName>
    <definedName name="gp98_pr_tot" localSheetId="18">#REF!</definedName>
    <definedName name="gp98_pr_tot" localSheetId="27">#REF!</definedName>
    <definedName name="gp98_pr_tot" localSheetId="38">#REF!</definedName>
    <definedName name="gp98_pr_tot" localSheetId="41">#REF!</definedName>
    <definedName name="gp98_pr_tot" localSheetId="42">#REF!</definedName>
    <definedName name="gp98_pr_tot" localSheetId="45">#REF!</definedName>
    <definedName name="gp98_pr_tot" localSheetId="3">#REF!</definedName>
    <definedName name="gp98_pr_tot">#REF!</definedName>
    <definedName name="gp98_pr_tot_19">#REF!</definedName>
    <definedName name="gp98_pr_tot_21">#REF!</definedName>
    <definedName name="gp98_pr_tot_23">#REF!</definedName>
    <definedName name="gp98_pr_tot_25">#REF!</definedName>
    <definedName name="gp98_pr_tot_27">#REF!</definedName>
    <definedName name="gp98_pr_tot_6">#REF!</definedName>
    <definedName name="gp98_tot_tot" localSheetId="0">#REF!</definedName>
    <definedName name="gp98_tot_tot" localSheetId="4">#REF!</definedName>
    <definedName name="gp98_tot_tot" localSheetId="18">#REF!</definedName>
    <definedName name="gp98_tot_tot" localSheetId="27">#REF!</definedName>
    <definedName name="gp98_tot_tot" localSheetId="38">#REF!</definedName>
    <definedName name="gp98_tot_tot" localSheetId="41">#REF!</definedName>
    <definedName name="gp98_tot_tot" localSheetId="42">#REF!</definedName>
    <definedName name="gp98_tot_tot" localSheetId="45">#REF!</definedName>
    <definedName name="gp98_tot_tot" localSheetId="3">#REF!</definedName>
    <definedName name="gp98_tot_tot">#REF!</definedName>
    <definedName name="gp98_tot_tot_19">#REF!</definedName>
    <definedName name="gp98_tot_tot_21">#REF!</definedName>
    <definedName name="gp98_tot_tot_23">#REF!</definedName>
    <definedName name="gp98_tot_tot_25">#REF!</definedName>
    <definedName name="gp98_tot_tot_27">#REF!</definedName>
    <definedName name="gp98_tot_tot_6">#REF!</definedName>
    <definedName name="groupe" localSheetId="0">'[1]Intercalaire 1'!$A$1:$C$62</definedName>
    <definedName name="groupe" localSheetId="4">'[1]Intercalaire 1'!$A$1:$C$62</definedName>
    <definedName name="groupe" localSheetId="18">'[1]Intercalaire 1'!$A$1:$C$62</definedName>
    <definedName name="groupe" localSheetId="27">'[1]Intercalaire 1'!$A$1:$C$62</definedName>
    <definedName name="groupe" localSheetId="38">'[2]Intercalaire 1'!$A$1:$C$62</definedName>
    <definedName name="groupe" localSheetId="41">'[2]Intercalaire 1'!$A$1:$C$62</definedName>
    <definedName name="groupe" localSheetId="42">[3]astra_digital!$A$1:$C$62</definedName>
    <definedName name="groupe" localSheetId="45">[3]astra_digital!$A$1:$C$62</definedName>
    <definedName name="groupe" localSheetId="3">[3]astra_digital!$A$1:$C$62</definedName>
    <definedName name="groupe">[4]astra_digital!$A$1:$C$62</definedName>
    <definedName name="IMP" localSheetId="0">'[1]Intercalaire 1'!#REF!</definedName>
    <definedName name="IMP" localSheetId="4">'[1]Intercalaire 1'!#REF!</definedName>
    <definedName name="IMP" localSheetId="18">'[1]Intercalaire 1'!#REF!</definedName>
    <definedName name="IMP" localSheetId="27">'[1]Intercalaire 1'!#REF!</definedName>
    <definedName name="IMP" localSheetId="38">'[2]Intercalaire 1'!#REF!</definedName>
    <definedName name="IMP" localSheetId="41">'[2]Intercalaire 1'!#REF!</definedName>
    <definedName name="IMP" localSheetId="42">'[3]Tab 3'!#REF!</definedName>
    <definedName name="IMP" localSheetId="45">'[3]Tab 3'!#REF!</definedName>
    <definedName name="IMP" localSheetId="3">'[3]Tab 3'!#REF!</definedName>
    <definedName name="IMP">'[4]Tab 3'!#REF!</definedName>
    <definedName name="_xlnm.Print_Titles" localSheetId="17">TAB_11!$7:$7</definedName>
    <definedName name="_xlnm.Print_Titles" localSheetId="20">TAB_13!$8:$9</definedName>
    <definedName name="_xlnm.Print_Titles" localSheetId="21">TAB_14!$7:$9</definedName>
    <definedName name="_xlnm.Print_Titles" localSheetId="22">TAB_15!$7:$10</definedName>
    <definedName name="_xlnm.Print_Titles" localSheetId="23">TAB_16!$7:$8</definedName>
    <definedName name="_xlnm.Print_Titles" localSheetId="42">TAB_26!$6:$8</definedName>
    <definedName name="_xlnm.Print_Titles" localSheetId="45">TAB_29!$7:$8</definedName>
    <definedName name="_xlnm.Print_Titles" localSheetId="46">TAB_30!$4:$6</definedName>
    <definedName name="_xlnm.Print_Titles" localSheetId="6">TAB_5!$7:$9</definedName>
    <definedName name="_xlnm.Print_Titles" localSheetId="7">TAB_5a!$7:$9</definedName>
    <definedName name="_xlnm.Print_Titles" localSheetId="8">TAB_5b!$7:$8</definedName>
    <definedName name="_xlnm.Print_Titles" localSheetId="11">TAB_8!$7:$7</definedName>
    <definedName name="_xlnm.Print_Titles" localSheetId="12">'TAB_8-a'!$7:$8</definedName>
    <definedName name="_xlnm.Print_Titles" localSheetId="13">'TAB_8-b'!$7:$8</definedName>
    <definedName name="_xlnm.Print_Titles" localSheetId="14">TAB_8c!$7:$8</definedName>
    <definedName name="lib_section" localSheetId="0">'[1]Intercalaire 1'!$A$2:$B$43</definedName>
    <definedName name="lib_section" localSheetId="4">'[1]Intercalaire 1'!$A$2:$B$43</definedName>
    <definedName name="lib_section" localSheetId="18">'[1]Intercalaire 1'!$A$2:$B$43</definedName>
    <definedName name="lib_section" localSheetId="27">'[1]Intercalaire 1'!$A$2:$B$43</definedName>
    <definedName name="lib_section" localSheetId="38">'[2]Intercalaire 1'!$A$2:$B$43</definedName>
    <definedName name="lib_section" localSheetId="41">'[2]Intercalaire 1'!$A$2:$B$43</definedName>
    <definedName name="lib_section" localSheetId="42">[23]Section!$A$2:$B$43</definedName>
    <definedName name="lib_section" localSheetId="45">[23]Section!$A$2:$B$43</definedName>
    <definedName name="lib_section" localSheetId="3">[23]Section!$A$2:$B$43</definedName>
    <definedName name="lib_section">[21]Section!$A$2:$B$43</definedName>
    <definedName name="lib_section_27">#REF!</definedName>
    <definedName name="Medecine" localSheetId="0">'[1]Intercalaire 1'!#REF!</definedName>
    <definedName name="Medecine" localSheetId="4">'[1]Intercalaire 1'!#REF!</definedName>
    <definedName name="Medecine" localSheetId="18">'[1]Intercalaire 1'!#REF!</definedName>
    <definedName name="Medecine" localSheetId="27">'[1]Intercalaire 1'!#REF!</definedName>
    <definedName name="Medecine" localSheetId="38">'[2]Intercalaire 1'!#REF!</definedName>
    <definedName name="Medecine" localSheetId="41">'[2]Intercalaire 1'!#REF!</definedName>
    <definedName name="Medecine" localSheetId="42">[3]astra_digital!#REF!</definedName>
    <definedName name="Medecine" localSheetId="45">[3]astra_digital!#REF!</definedName>
    <definedName name="Medecine" localSheetId="3">[3]astra_digital!#REF!</definedName>
    <definedName name="Medecine">[4]astra_digital!#REF!</definedName>
    <definedName name="Médecine" localSheetId="0">'[1]Intercalaire 1'!#REF!</definedName>
    <definedName name="Médecine" localSheetId="4">'[1]Intercalaire 1'!#REF!</definedName>
    <definedName name="Médecine" localSheetId="18">'[1]Intercalaire 1'!#REF!</definedName>
    <definedName name="Médecine" localSheetId="27">'[1]Intercalaire 1'!#REF!</definedName>
    <definedName name="Médecine" localSheetId="38">'[2]Intercalaire 1'!#REF!</definedName>
    <definedName name="Médecine" localSheetId="41">'[2]Intercalaire 1'!#REF!</definedName>
    <definedName name="Médecine" localSheetId="42">[3]astra_digital!#REF!</definedName>
    <definedName name="Médecine" localSheetId="45">[3]astra_digital!#REF!</definedName>
    <definedName name="Médecine" localSheetId="3">[3]astra_digital!#REF!</definedName>
    <definedName name="Médecine">[4]astra_digital!#REF!</definedName>
    <definedName name="moy" localSheetId="0">#REF!</definedName>
    <definedName name="moy" localSheetId="4">#REF!</definedName>
    <definedName name="moy" localSheetId="18">#REF!</definedName>
    <definedName name="moy" localSheetId="27">#REF!</definedName>
    <definedName name="moy" localSheetId="38">#REF!</definedName>
    <definedName name="moy" localSheetId="41">#REF!</definedName>
    <definedName name="moy" localSheetId="42">#REF!</definedName>
    <definedName name="moy" localSheetId="45">#REF!</definedName>
    <definedName name="moy" localSheetId="3">#REF!</definedName>
    <definedName name="moy">#REF!</definedName>
    <definedName name="nnn" localSheetId="45">[20]Feuil1!$A$2:$B$45</definedName>
    <definedName name="nnn">[21]Feuil1!$A$2:$B$45</definedName>
    <definedName name="Odonto" localSheetId="0">'[1]Intercalaire 1'!#REF!</definedName>
    <definedName name="Odonto" localSheetId="4">'[1]Intercalaire 1'!#REF!</definedName>
    <definedName name="Odonto" localSheetId="18">'[1]Intercalaire 1'!#REF!</definedName>
    <definedName name="Odonto" localSheetId="27">'[1]Intercalaire 1'!#REF!</definedName>
    <definedName name="Odonto" localSheetId="38">'[2]Intercalaire 1'!#REF!</definedName>
    <definedName name="Odonto" localSheetId="41">'[2]Intercalaire 1'!#REF!</definedName>
    <definedName name="Odonto" localSheetId="42">[3]astra_digital!#REF!</definedName>
    <definedName name="Odonto" localSheetId="45">[3]astra_digital!#REF!</definedName>
    <definedName name="Odonto" localSheetId="3">[3]astra_digital!#REF!</definedName>
    <definedName name="Odonto">[4]astra_digital!#REF!</definedName>
    <definedName name="Odontologie" localSheetId="0">'[1]Intercalaire 1'!#REF!</definedName>
    <definedName name="Odontologie" localSheetId="4">'[1]Intercalaire 1'!#REF!</definedName>
    <definedName name="Odontologie" localSheetId="18">'[1]Intercalaire 1'!#REF!</definedName>
    <definedName name="Odontologie" localSheetId="27">'[1]Intercalaire 1'!#REF!</definedName>
    <definedName name="Odontologie" localSheetId="38">'[2]Intercalaire 1'!#REF!</definedName>
    <definedName name="Odontologie" localSheetId="41">'[2]Intercalaire 1'!#REF!</definedName>
    <definedName name="Odontologie" localSheetId="42">[3]astra_digital!#REF!</definedName>
    <definedName name="Odontologie" localSheetId="45">[3]astra_digital!#REF!</definedName>
    <definedName name="Odontologie" localSheetId="3">[3]astra_digital!#REF!</definedName>
    <definedName name="Odontologie">[4]astra_digital!#REF!</definedName>
    <definedName name="p">#REF!</definedName>
    <definedName name="Pharma" localSheetId="0">'[1]Intercalaire 1'!#REF!</definedName>
    <definedName name="Pharma" localSheetId="4">'[1]Intercalaire 1'!#REF!</definedName>
    <definedName name="Pharma" localSheetId="18">'[1]Intercalaire 1'!#REF!</definedName>
    <definedName name="Pharma" localSheetId="27">'[1]Intercalaire 1'!#REF!</definedName>
    <definedName name="Pharma" localSheetId="38">'[2]Intercalaire 1'!#REF!</definedName>
    <definedName name="Pharma" localSheetId="41">'[2]Intercalaire 1'!#REF!</definedName>
    <definedName name="Pharma" localSheetId="42">[3]astra_digital!#REF!</definedName>
    <definedName name="Pharma" localSheetId="45">[3]astra_digital!#REF!</definedName>
    <definedName name="Pharma" localSheetId="3">[3]astra_digital!#REF!</definedName>
    <definedName name="Pharma">[4]astra_digital!#REF!</definedName>
    <definedName name="Pharmacie" localSheetId="0">'[1]Intercalaire 1'!#REF!</definedName>
    <definedName name="Pharmacie" localSheetId="4">'[1]Intercalaire 1'!#REF!</definedName>
    <definedName name="Pharmacie" localSheetId="18">'[1]Intercalaire 1'!#REF!</definedName>
    <definedName name="Pharmacie" localSheetId="27">'[1]Intercalaire 1'!#REF!</definedName>
    <definedName name="Pharmacie" localSheetId="38">'[2]Intercalaire 1'!#REF!</definedName>
    <definedName name="Pharmacie" localSheetId="41">'[2]Intercalaire 1'!#REF!</definedName>
    <definedName name="Pharmacie" localSheetId="42">[3]astra_digital!#REF!</definedName>
    <definedName name="Pharmacie" localSheetId="45">[3]astra_digital!#REF!</definedName>
    <definedName name="Pharmacie" localSheetId="3">[3]astra_digital!#REF!</definedName>
    <definedName name="Pharmacie">[4]astra_digital!#REF!</definedName>
    <definedName name="PRINCIPAL" localSheetId="0">'[1]Intercalaire 1'!#REF!</definedName>
    <definedName name="PRINCIPAL" localSheetId="4">'[1]Intercalaire 1'!#REF!</definedName>
    <definedName name="PRINCIPAL" localSheetId="18">'[1]Intercalaire 1'!#REF!</definedName>
    <definedName name="PRINCIPAL" localSheetId="27">'[1]Intercalaire 1'!#REF!</definedName>
    <definedName name="PRINCIPAL" localSheetId="38">'[2]Intercalaire 1'!#REF!</definedName>
    <definedName name="PRINCIPAL" localSheetId="41">'[2]Intercalaire 1'!#REF!</definedName>
    <definedName name="PRINCIPAL" localSheetId="42">'[3]Tab 1'!#REF!</definedName>
    <definedName name="PRINCIPAL" localSheetId="45">'[3]Tab 1'!#REF!</definedName>
    <definedName name="PRINCIPAL" localSheetId="3">'[3]Tab 1'!#REF!</definedName>
    <definedName name="PRINCIPAL">'[4]Tab 1'!#REF!</definedName>
    <definedName name="qual06" localSheetId="0">[31]Feuil2!$A$1:$E$8035</definedName>
    <definedName name="qual06" localSheetId="4">[31]Feuil2!$A$1:$E$8035</definedName>
    <definedName name="qual06" localSheetId="18">[31]Feuil2!$A$1:$E$8035</definedName>
    <definedName name="qual06" localSheetId="27">[31]Feuil2!$A$1:$E$8035</definedName>
    <definedName name="qual06" localSheetId="38">[32]Feuil2!$A$1:$E$8035</definedName>
    <definedName name="qual06" localSheetId="41">[32]Feuil2!$A$1:$E$8035</definedName>
    <definedName name="qual06" localSheetId="42">[33]Feuil2!$A$1:$E$8035</definedName>
    <definedName name="qual06" localSheetId="45">[33]Feuil2!$A$1:$E$8035</definedName>
    <definedName name="qual06" localSheetId="3">[33]Feuil2!$A$1:$E$8035</definedName>
    <definedName name="qual06">[34]Feuil2!$A$1:$E$8035</definedName>
    <definedName name="qual06_25">#REF!</definedName>
    <definedName name="qualif06" localSheetId="0">[31]Feuil2!$A$1:$E$8035</definedName>
    <definedName name="qualif06" localSheetId="4">[31]Feuil2!$A$1:$E$8035</definedName>
    <definedName name="qualif06" localSheetId="18">[31]Feuil2!$A$1:$E$8035</definedName>
    <definedName name="qualif06" localSheetId="27">[31]Feuil2!$A$1:$E$8035</definedName>
    <definedName name="qualif06" localSheetId="38">[32]Feuil2!$A$1:$E$8035</definedName>
    <definedName name="qualif06" localSheetId="41">[32]Feuil2!$A$1:$E$8035</definedName>
    <definedName name="qualif06" localSheetId="42">[33]Feuil2!$A$1:$E$8035</definedName>
    <definedName name="qualif06" localSheetId="45">[33]Feuil2!$A$1:$E$8035</definedName>
    <definedName name="qualif06" localSheetId="3">[33]Feuil2!$A$1:$E$8035</definedName>
    <definedName name="qualif06">[34]Feuil2!$A$1:$E$8035</definedName>
    <definedName name="qualif06_25">#REF!</definedName>
    <definedName name="Sciences" localSheetId="0">'[1]Intercalaire 1'!#REF!</definedName>
    <definedName name="Sciences" localSheetId="4">'[1]Intercalaire 1'!#REF!</definedName>
    <definedName name="Sciences" localSheetId="18">'[1]Intercalaire 1'!#REF!</definedName>
    <definedName name="Sciences" localSheetId="27">'[1]Intercalaire 1'!#REF!</definedName>
    <definedName name="Sciences" localSheetId="38">'[2]Intercalaire 1'!#REF!</definedName>
    <definedName name="Sciences" localSheetId="41">'[2]Intercalaire 1'!#REF!</definedName>
    <definedName name="Sciences" localSheetId="42">[3]astra_digital!#REF!</definedName>
    <definedName name="Sciences" localSheetId="45">[3]astra_digital!#REF!</definedName>
    <definedName name="Sciences" localSheetId="3">[3]astra_digital!#REF!</definedName>
    <definedName name="Sciences">[4]astra_digital!#REF!</definedName>
    <definedName name="STAPS" localSheetId="0">'[1]Intercalaire 1'!#REF!</definedName>
    <definedName name="STAPS" localSheetId="4">'[1]Intercalaire 1'!#REF!</definedName>
    <definedName name="STAPS" localSheetId="18">'[1]Intercalaire 1'!#REF!</definedName>
    <definedName name="STAPS" localSheetId="27">'[1]Intercalaire 1'!#REF!</definedName>
    <definedName name="STAPS" localSheetId="38">'[2]Intercalaire 1'!#REF!</definedName>
    <definedName name="STAPS" localSheetId="41">'[2]Intercalaire 1'!#REF!</definedName>
    <definedName name="STAPS" localSheetId="42">[3]astra_digital!#REF!</definedName>
    <definedName name="STAPS" localSheetId="45">[3]astra_digital!#REF!</definedName>
    <definedName name="STAPS" localSheetId="3">[3]astra_digital!#REF!</definedName>
    <definedName name="STAPS">[4]astra_digital!#REF!</definedName>
    <definedName name="tabcod" localSheetId="0">#REF!</definedName>
    <definedName name="tabcod" localSheetId="4">#REF!</definedName>
    <definedName name="tabcod" localSheetId="18">#REF!</definedName>
    <definedName name="tabcod" localSheetId="27">#REF!</definedName>
    <definedName name="tabcod" localSheetId="38">#REF!</definedName>
    <definedName name="tabcod" localSheetId="41">#REF!</definedName>
    <definedName name="tabcod" localSheetId="45">#REF!</definedName>
    <definedName name="tabcod" localSheetId="3">#REF!</definedName>
    <definedName name="tabcod">#REF!</definedName>
    <definedName name="TABDS" localSheetId="0">'[1]Intercalaire 1'!$A$2:$B$32</definedName>
    <definedName name="TABDS" localSheetId="4">'[1]Intercalaire 1'!$A$2:$B$32</definedName>
    <definedName name="TABDS" localSheetId="18">'[1]Intercalaire 1'!$A$2:$B$32</definedName>
    <definedName name="TABDS" localSheetId="27">'[1]Intercalaire 1'!$A$2:$B$32</definedName>
    <definedName name="TABDS" localSheetId="38">'[2]Intercalaire 1'!$A$2:$B$32</definedName>
    <definedName name="TABDS" localSheetId="41">'[2]Intercalaire 1'!$A$2:$B$32</definedName>
    <definedName name="TABDS" localSheetId="42">'[35]Tableau de données'!$A$2:$B$32</definedName>
    <definedName name="TABDS" localSheetId="45">'[35]Tableau de données'!$A$2:$B$32</definedName>
    <definedName name="TABDS" localSheetId="3">'[35]Tableau de données'!$A$2:$B$32</definedName>
    <definedName name="TABDS">'[19]Tableau de données'!$A$2:$B$32</definedName>
    <definedName name="TABDS_27">#REF!</definedName>
    <definedName name="TABLE">'[36]table  origines professionelles'!$B$3:$C$42</definedName>
    <definedName name="TCNU" localSheetId="0">'[1]Intercalaire 1'!$A$1:$B$118</definedName>
    <definedName name="TCNU" localSheetId="4">'[1]Intercalaire 1'!$A$1:$B$118</definedName>
    <definedName name="TCNU" localSheetId="18">'[1]Intercalaire 1'!$A$1:$B$118</definedName>
    <definedName name="TCNU" localSheetId="27">'[1]Intercalaire 1'!$A$1:$B$118</definedName>
    <definedName name="TCNU" localSheetId="38">'[2]Intercalaire 1'!$A$1:$B$118</definedName>
    <definedName name="TCNU" localSheetId="41">'[2]Intercalaire 1'!$A$1:$B$118</definedName>
    <definedName name="TCNU" localSheetId="42">'[3]#REF'!$A$1:$B$118</definedName>
    <definedName name="TCNU" localSheetId="45">'[3]#REF'!$A$1:$B$118</definedName>
    <definedName name="TCNU" localSheetId="3">'[3]#REF'!$A$1:$B$118</definedName>
    <definedName name="TCNU">'[4]#REF'!$A$1:$B$118</definedName>
    <definedName name="TDIORIG" localSheetId="0">#REF!</definedName>
    <definedName name="TDIORIG" localSheetId="4">#REF!</definedName>
    <definedName name="TDIORIG" localSheetId="18">#REF!</definedName>
    <definedName name="TDIORIG" localSheetId="27">#REF!</definedName>
    <definedName name="TDIORIG" localSheetId="38">#REF!</definedName>
    <definedName name="TDIORIG" localSheetId="41">#REF!</definedName>
    <definedName name="TDIORIG" localSheetId="42">#REF!</definedName>
    <definedName name="TDIORIG" localSheetId="45">#REF!</definedName>
    <definedName name="TDIORIG" localSheetId="3">#REF!</definedName>
    <definedName name="TDIORIG">#REF!</definedName>
    <definedName name="TDIORIG_25">#REF!</definedName>
    <definedName name="TE_Droit" localSheetId="0">'[1]Intercalaire 1'!#REF!</definedName>
    <definedName name="TE_Droit" localSheetId="4">'[1]Intercalaire 1'!#REF!</definedName>
    <definedName name="TE_Droit" localSheetId="18">'[1]Intercalaire 1'!#REF!</definedName>
    <definedName name="TE_Droit" localSheetId="27">'[1]Intercalaire 1'!#REF!</definedName>
    <definedName name="TE_Droit" localSheetId="38">'[2]Intercalaire 1'!#REF!</definedName>
    <definedName name="TE_Droit" localSheetId="41">'[2]Intercalaire 1'!#REF!</definedName>
    <definedName name="TE_Droit" localSheetId="42">[3]astra_digital!#REF!</definedName>
    <definedName name="TE_Droit" localSheetId="45">[3]astra_digital!#REF!</definedName>
    <definedName name="TE_Droit" localSheetId="3">[3]astra_digital!#REF!</definedName>
    <definedName name="TE_Droit">[4]astra_digital!#REF!</definedName>
    <definedName name="TE_Lettres" localSheetId="0">'[1]Intercalaire 1'!#REF!</definedName>
    <definedName name="TE_Lettres" localSheetId="4">'[1]Intercalaire 1'!#REF!</definedName>
    <definedName name="TE_Lettres" localSheetId="18">'[1]Intercalaire 1'!#REF!</definedName>
    <definedName name="TE_Lettres" localSheetId="27">'[1]Intercalaire 1'!#REF!</definedName>
    <definedName name="TE_Lettres" localSheetId="38">'[2]Intercalaire 1'!#REF!</definedName>
    <definedName name="TE_Lettres" localSheetId="41">'[2]Intercalaire 1'!#REF!</definedName>
    <definedName name="TE_Lettres" localSheetId="42">[3]astra_digital!#REF!</definedName>
    <definedName name="TE_Lettres" localSheetId="45">[3]astra_digital!#REF!</definedName>
    <definedName name="TE_Lettres" localSheetId="3">[3]astra_digital!#REF!</definedName>
    <definedName name="TE_Lettres">[4]astra_digital!#REF!</definedName>
    <definedName name="TE_Médecine" localSheetId="0">'[1]Intercalaire 1'!#REF!</definedName>
    <definedName name="TE_Médecine" localSheetId="4">'[1]Intercalaire 1'!#REF!</definedName>
    <definedName name="TE_Médecine" localSheetId="18">'[1]Intercalaire 1'!#REF!</definedName>
    <definedName name="TE_Médecine" localSheetId="27">'[1]Intercalaire 1'!#REF!</definedName>
    <definedName name="TE_Médecine" localSheetId="38">'[2]Intercalaire 1'!#REF!</definedName>
    <definedName name="TE_Médecine" localSheetId="41">'[2]Intercalaire 1'!#REF!</definedName>
    <definedName name="TE_Médecine" localSheetId="42">[3]astra_digital!#REF!</definedName>
    <definedName name="TE_Médecine" localSheetId="45">[3]astra_digital!#REF!</definedName>
    <definedName name="TE_Médecine" localSheetId="3">[3]astra_digital!#REF!</definedName>
    <definedName name="TE_Médecine">[4]astra_digital!#REF!</definedName>
    <definedName name="TE_Odonto" localSheetId="0">'[1]Intercalaire 1'!#REF!</definedName>
    <definedName name="TE_Odonto" localSheetId="4">'[1]Intercalaire 1'!#REF!</definedName>
    <definedName name="TE_Odonto" localSheetId="18">'[1]Intercalaire 1'!#REF!</definedName>
    <definedName name="TE_Odonto" localSheetId="27">'[1]Intercalaire 1'!#REF!</definedName>
    <definedName name="TE_Odonto" localSheetId="38">'[2]Intercalaire 1'!#REF!</definedName>
    <definedName name="TE_Odonto" localSheetId="41">'[2]Intercalaire 1'!#REF!</definedName>
    <definedName name="TE_Odonto" localSheetId="42">[3]astra_digital!#REF!</definedName>
    <definedName name="TE_Odonto" localSheetId="45">[3]astra_digital!#REF!</definedName>
    <definedName name="TE_Odonto" localSheetId="3">[3]astra_digital!#REF!</definedName>
    <definedName name="TE_Odonto">[4]astra_digital!#REF!</definedName>
    <definedName name="TE_Pharma" localSheetId="0">'[1]Intercalaire 1'!#REF!</definedName>
    <definedName name="TE_Pharma" localSheetId="4">'[1]Intercalaire 1'!#REF!</definedName>
    <definedName name="TE_Pharma" localSheetId="18">'[1]Intercalaire 1'!#REF!</definedName>
    <definedName name="TE_Pharma" localSheetId="27">'[1]Intercalaire 1'!#REF!</definedName>
    <definedName name="TE_Pharma" localSheetId="38">'[2]Intercalaire 1'!#REF!</definedName>
    <definedName name="TE_Pharma" localSheetId="41">'[2]Intercalaire 1'!#REF!</definedName>
    <definedName name="TE_Pharma" localSheetId="42">[3]astra_digital!#REF!</definedName>
    <definedName name="TE_Pharma" localSheetId="45">[3]astra_digital!#REF!</definedName>
    <definedName name="TE_Pharma" localSheetId="3">[3]astra_digital!#REF!</definedName>
    <definedName name="TE_Pharma">[4]astra_digital!#REF!</definedName>
    <definedName name="TE_Sciences" localSheetId="0">'[1]Intercalaire 1'!#REF!</definedName>
    <definedName name="TE_Sciences" localSheetId="4">'[1]Intercalaire 1'!#REF!</definedName>
    <definedName name="TE_Sciences" localSheetId="18">'[1]Intercalaire 1'!#REF!</definedName>
    <definedName name="TE_Sciences" localSheetId="27">'[1]Intercalaire 1'!#REF!</definedName>
    <definedName name="TE_Sciences" localSheetId="38">'[2]Intercalaire 1'!#REF!</definedName>
    <definedName name="TE_Sciences" localSheetId="41">'[2]Intercalaire 1'!#REF!</definedName>
    <definedName name="TE_Sciences" localSheetId="42">[3]astra_digital!#REF!</definedName>
    <definedName name="TE_Sciences" localSheetId="45">[3]astra_digital!#REF!</definedName>
    <definedName name="TE_Sciences" localSheetId="3">[3]astra_digital!#REF!</definedName>
    <definedName name="TE_Sciences">[4]astra_digital!#REF!</definedName>
    <definedName name="tetab" localSheetId="0">'[1]Intercalaire 1'!$B$3:$K$182</definedName>
    <definedName name="tetab" localSheetId="4">'[1]Intercalaire 1'!$B$3:$K$182</definedName>
    <definedName name="tetab" localSheetId="18">'[1]Intercalaire 1'!$B$3:$K$182</definedName>
    <definedName name="tetab" localSheetId="27">'[1]Intercalaire 1'!$B$3:$K$182</definedName>
    <definedName name="tetab" localSheetId="38">'[2]Intercalaire 1'!$B$3:$K$182</definedName>
    <definedName name="tetab" localSheetId="41">'[2]Intercalaire 1'!$B$3:$K$182</definedName>
    <definedName name="tetab" localSheetId="42">'[3]Etabt-corps (DLSP)'!$B$3:$K$182</definedName>
    <definedName name="tetab" localSheetId="45">'[3]Etabt-corps (DLSP)'!$B$3:$K$182</definedName>
    <definedName name="tetab" localSheetId="3">'[3]Etabt-corps (DLSP)'!$B$3:$K$182</definedName>
    <definedName name="tetab">'[4]Etabt-corps (DLSP)'!$B$3:$K$182</definedName>
    <definedName name="TGD" localSheetId="0">'[1]Intercalaire 1'!$A$2:$B$7</definedName>
    <definedName name="TGD" localSheetId="4">'[1]Intercalaire 1'!$A$2:$B$7</definedName>
    <definedName name="TGD" localSheetId="18">'[1]Intercalaire 1'!$A$2:$B$7</definedName>
    <definedName name="TGD" localSheetId="27">'[1]Intercalaire 1'!$A$2:$B$7</definedName>
    <definedName name="TGD" localSheetId="38">'[2]Intercalaire 1'!$A$2:$B$7</definedName>
    <definedName name="TGD" localSheetId="41">'[2]Intercalaire 1'!$A$2:$B$7</definedName>
    <definedName name="TGD" localSheetId="42">'[3]#REF'!$A$2:$B$7</definedName>
    <definedName name="TGD" localSheetId="45">'[3]#REF'!$A$2:$B$7</definedName>
    <definedName name="TGD" localSheetId="3">'[3]#REF'!$A$2:$B$7</definedName>
    <definedName name="TGD">'[4]#REF'!$A$2:$B$7</definedName>
    <definedName name="tgrade" localSheetId="0">'[1]Intercalaire 1'!$A$1:$C$62</definedName>
    <definedName name="tgrade" localSheetId="4">'[1]Intercalaire 1'!$A$1:$C$62</definedName>
    <definedName name="tgrade" localSheetId="18">'[1]Intercalaire 1'!$A$1:$C$62</definedName>
    <definedName name="tgrade" localSheetId="27">'[1]Intercalaire 1'!$A$1:$C$62</definedName>
    <definedName name="tgrade" localSheetId="38">'[2]Intercalaire 1'!$A$1:$C$62</definedName>
    <definedName name="tgrade" localSheetId="41">'[2]Intercalaire 1'!$A$1:$C$62</definedName>
    <definedName name="tgrade" localSheetId="42">[3]CORPS!$A$1:$C$62</definedName>
    <definedName name="tgrade" localSheetId="45">[3]CORPS!$A$1:$C$62</definedName>
    <definedName name="tgrade" localSheetId="3">[3]CORPS!$A$1:$C$62</definedName>
    <definedName name="tgrade">[4]CORPS!$A$1:$C$62</definedName>
    <definedName name="titi" localSheetId="0">'[1]Intercalaire 1'!$A$8:$N$19</definedName>
    <definedName name="titi" localSheetId="4">'[1]Intercalaire 1'!$A$8:$N$19</definedName>
    <definedName name="titi" localSheetId="18">'[1]Intercalaire 1'!$A$8:$N$19</definedName>
    <definedName name="titi" localSheetId="27">'[1]Intercalaire 1'!$A$8:$N$19</definedName>
    <definedName name="titi" localSheetId="38">'[2]Intercalaire 1'!$A$8:$N$19</definedName>
    <definedName name="titi" localSheetId="41">'[2]Intercalaire 1'!$A$8:$N$19</definedName>
    <definedName name="titi" localSheetId="42">'[37]TAB I'!#REF!</definedName>
    <definedName name="titi" localSheetId="45">#REF!</definedName>
    <definedName name="titi" localSheetId="3">'[37]TAB I'!#REF!</definedName>
    <definedName name="titi">'[37]TAB I'!#REF!</definedName>
    <definedName name="titi_27">#REF!</definedName>
    <definedName name="tlibc" localSheetId="0">#REF!</definedName>
    <definedName name="tlibc" localSheetId="4">#REF!</definedName>
    <definedName name="tlibc" localSheetId="18">#REF!</definedName>
    <definedName name="tlibc" localSheetId="27">#REF!</definedName>
    <definedName name="tlibc" localSheetId="38">#REF!</definedName>
    <definedName name="tlibc" localSheetId="41">#REF!</definedName>
    <definedName name="tlibc" localSheetId="42">#REF!</definedName>
    <definedName name="tlibc" localSheetId="45">#REF!</definedName>
    <definedName name="tlibc" localSheetId="3">#REF!</definedName>
    <definedName name="tlibc">#REF!</definedName>
    <definedName name="tlibc_25">#REF!</definedName>
    <definedName name="tnom" localSheetId="0">#REF!</definedName>
    <definedName name="tnom" localSheetId="4">#REF!</definedName>
    <definedName name="tnom" localSheetId="18">#REF!</definedName>
    <definedName name="tnom" localSheetId="27">#REF!</definedName>
    <definedName name="tnom" localSheetId="38">#REF!</definedName>
    <definedName name="tnom" localSheetId="41">#REF!</definedName>
    <definedName name="tnom" localSheetId="42">#REF!</definedName>
    <definedName name="tnom" localSheetId="45">#REF!</definedName>
    <definedName name="tnom" localSheetId="3">#REF!</definedName>
    <definedName name="tnom">#REF!</definedName>
    <definedName name="tnomm" localSheetId="0">#REF!</definedName>
    <definedName name="tnomm" localSheetId="4">#REF!</definedName>
    <definedName name="tnomm" localSheetId="18">#REF!</definedName>
    <definedName name="tnomm" localSheetId="27">#REF!</definedName>
    <definedName name="tnomm" localSheetId="38">#REF!</definedName>
    <definedName name="tnomm" localSheetId="41">#REF!</definedName>
    <definedName name="tnomm" localSheetId="42">#REF!</definedName>
    <definedName name="tnomm" localSheetId="45">#REF!</definedName>
    <definedName name="tnomm" localSheetId="3">#REF!</definedName>
    <definedName name="tnomm">#REF!</definedName>
    <definedName name="tnumetab" localSheetId="0">#REF!</definedName>
    <definedName name="tnumetab" localSheetId="4">#REF!</definedName>
    <definedName name="tnumetab" localSheetId="18">#REF!</definedName>
    <definedName name="tnumetab" localSheetId="27">#REF!</definedName>
    <definedName name="tnumetab" localSheetId="38">#REF!</definedName>
    <definedName name="tnumetab" localSheetId="41">#REF!</definedName>
    <definedName name="tnumetab" localSheetId="42">#REF!</definedName>
    <definedName name="tnumetab" localSheetId="45">#REF!</definedName>
    <definedName name="tnumetab" localSheetId="3">#REF!</definedName>
    <definedName name="tnumetab">#REF!</definedName>
    <definedName name="tnumetab_25">#REF!</definedName>
    <definedName name="tot_cr" localSheetId="0">'[1]Intercalaire 1'!$A$2:$C$45</definedName>
    <definedName name="tot_cr" localSheetId="4">'[1]Intercalaire 1'!$A$2:$C$45</definedName>
    <definedName name="tot_cr" localSheetId="18">'[1]Intercalaire 1'!$A$2:$C$45</definedName>
    <definedName name="tot_cr" localSheetId="27">'[1]Intercalaire 1'!$A$2:$C$45</definedName>
    <definedName name="tot_cr" localSheetId="38">'[2]Intercalaire 1'!$A$2:$C$45</definedName>
    <definedName name="tot_cr" localSheetId="41">'[2]Intercalaire 1'!$A$2:$C$45</definedName>
    <definedName name="tot_cr" localSheetId="42">[23]Feuil1!$A$2:$C$45</definedName>
    <definedName name="tot_cr" localSheetId="45">[23]Feuil1!$A$2:$C$45</definedName>
    <definedName name="tot_cr" localSheetId="3">[23]Feuil1!$A$2:$C$45</definedName>
    <definedName name="tot_cr">[21]Feuil1!$A$2:$C$45</definedName>
    <definedName name="tot_cr_27">#REF!</definedName>
    <definedName name="tot_dr" localSheetId="0">'[1]Intercalaire 1'!$A$2:$B$45</definedName>
    <definedName name="tot_dr" localSheetId="4">'[1]Intercalaire 1'!$A$2:$B$45</definedName>
    <definedName name="tot_dr" localSheetId="18">'[1]Intercalaire 1'!$A$2:$B$45</definedName>
    <definedName name="tot_dr" localSheetId="27">'[1]Intercalaire 1'!$A$2:$B$45</definedName>
    <definedName name="tot_dr" localSheetId="38">'[2]Intercalaire 1'!$A$2:$B$45</definedName>
    <definedName name="tot_dr" localSheetId="41">'[2]Intercalaire 1'!$A$2:$B$45</definedName>
    <definedName name="tot_dr" localSheetId="42">[23]Feuil1!$A$2:$B$45</definedName>
    <definedName name="tot_dr" localSheetId="45">[23]Feuil1!$A$2:$B$45</definedName>
    <definedName name="tot_dr" localSheetId="3">[23]Feuil1!$A$2:$B$45</definedName>
    <definedName name="tot_dr">[21]Feuil1!$A$2:$B$45</definedName>
    <definedName name="tot_dr_27">#REF!</definedName>
    <definedName name="total_aut" localSheetId="0">'[1]Intercalaire 1'!$K$37</definedName>
    <definedName name="total_aut" localSheetId="4">'[1]Intercalaire 1'!$K$37</definedName>
    <definedName name="total_aut" localSheetId="18">'[1]Intercalaire 1'!$K$37</definedName>
    <definedName name="total_aut" localSheetId="27">'[1]Intercalaire 1'!$K$37</definedName>
    <definedName name="total_aut" localSheetId="38">'[2]Intercalaire 1'!$K$37</definedName>
    <definedName name="total_aut" localSheetId="41">'[2]Intercalaire 1'!$K$37</definedName>
    <definedName name="total_aut" localSheetId="42">'[24]Intercalaire 1'!$K$37</definedName>
    <definedName name="total_aut" localSheetId="45">'[24]Intercalaire 1'!$K$37</definedName>
    <definedName name="total_aut" localSheetId="3">'[24]Intercalaire 1'!$K$37</definedName>
    <definedName name="total_aut">'[25]Intercalaire 1'!$K$37</definedName>
    <definedName name="totalagre" localSheetId="0">#REF!</definedName>
    <definedName name="totalagre" localSheetId="4">#REF!</definedName>
    <definedName name="totalagre" localSheetId="18">#REF!</definedName>
    <definedName name="totalagre" localSheetId="27">#REF!</definedName>
    <definedName name="totalagre" localSheetId="38">#REF!</definedName>
    <definedName name="totalagre" localSheetId="41">#REF!</definedName>
    <definedName name="totalagre" localSheetId="42">#REF!</definedName>
    <definedName name="totalagre" localSheetId="45">#REF!</definedName>
    <definedName name="totalagre" localSheetId="3">#REF!</definedName>
    <definedName name="totalagre">#REF!</definedName>
    <definedName name="totalaut" localSheetId="0">#REF!</definedName>
    <definedName name="totalaut" localSheetId="4">#REF!</definedName>
    <definedName name="totalaut" localSheetId="18">#REF!</definedName>
    <definedName name="totalaut" localSheetId="27">#REF!</definedName>
    <definedName name="totalaut" localSheetId="38">#REF!</definedName>
    <definedName name="totalaut" localSheetId="41">#REF!</definedName>
    <definedName name="totalaut" localSheetId="42">#REF!</definedName>
    <definedName name="totalaut" localSheetId="45">#REF!</definedName>
    <definedName name="totalaut" localSheetId="3">#REF!</definedName>
    <definedName name="totalaut">#REF!</definedName>
    <definedName name="totalcert" localSheetId="0">#REF!</definedName>
    <definedName name="totalcert" localSheetId="4">#REF!</definedName>
    <definedName name="totalcert" localSheetId="18">#REF!</definedName>
    <definedName name="totalcert" localSheetId="27">#REF!</definedName>
    <definedName name="totalcert" localSheetId="38">#REF!</definedName>
    <definedName name="totalcert" localSheetId="41">#REF!</definedName>
    <definedName name="totalcert" localSheetId="42">#REF!</definedName>
    <definedName name="totalcert" localSheetId="45">#REF!</definedName>
    <definedName name="totalcert" localSheetId="3">#REF!</definedName>
    <definedName name="totalcert">#REF!</definedName>
    <definedName name="totalfrance" localSheetId="0">#REF!</definedName>
    <definedName name="totalfrance" localSheetId="4">#REF!</definedName>
    <definedName name="totalfrance" localSheetId="18">#REF!</definedName>
    <definedName name="totalfrance" localSheetId="27">#REF!</definedName>
    <definedName name="totalfrance" localSheetId="38">#REF!</definedName>
    <definedName name="totalfrance" localSheetId="41">#REF!</definedName>
    <definedName name="totalfrance" localSheetId="42">#REF!</definedName>
    <definedName name="totalfrance" localSheetId="45">#REF!</definedName>
    <definedName name="totalfrance" localSheetId="3">#REF!</definedName>
    <definedName name="totalfrance">#REF!</definedName>
    <definedName name="totalplp" localSheetId="0">#REF!</definedName>
    <definedName name="totalplp" localSheetId="4">#REF!</definedName>
    <definedName name="totalplp" localSheetId="18">#REF!</definedName>
    <definedName name="totalplp" localSheetId="27">#REF!</definedName>
    <definedName name="totalplp" localSheetId="38">#REF!</definedName>
    <definedName name="totalplp" localSheetId="41">#REF!</definedName>
    <definedName name="totalplp" localSheetId="42">#REF!</definedName>
    <definedName name="totalplp" localSheetId="45">#REF!</definedName>
    <definedName name="totalplp" localSheetId="3">#REF!</definedName>
    <definedName name="totalplp">#REF!</definedName>
    <definedName name="toto" localSheetId="0">'[1]Intercalaire 1'!#REF!</definedName>
    <definedName name="toto" localSheetId="4">'[1]Intercalaire 1'!#REF!</definedName>
    <definedName name="toto" localSheetId="18">'[1]Intercalaire 1'!#REF!</definedName>
    <definedName name="toto" localSheetId="27">'[1]Intercalaire 1'!#REF!</definedName>
    <definedName name="toto" localSheetId="38">'[2]Intercalaire 1'!#REF!</definedName>
    <definedName name="toto" localSheetId="41">'[2]Intercalaire 1'!#REF!</definedName>
    <definedName name="TOTO" localSheetId="42">'[38]Tableau de données'!$A$2:$B$32</definedName>
    <definedName name="TOTO" localSheetId="45">'[38]Tableau de données'!$A$2:$B$32</definedName>
    <definedName name="TOTO" localSheetId="3">'[38]Tableau de données'!$A$2:$B$32</definedName>
    <definedName name="toto">'[39]TAB I'!#REF!</definedName>
    <definedName name="tprenom" localSheetId="0">#REF!</definedName>
    <definedName name="tprenom" localSheetId="4">#REF!</definedName>
    <definedName name="tprenom" localSheetId="18">#REF!</definedName>
    <definedName name="tprenom" localSheetId="27">#REF!</definedName>
    <definedName name="tprenom" localSheetId="38">#REF!</definedName>
    <definedName name="tprenom" localSheetId="41">#REF!</definedName>
    <definedName name="tprenom" localSheetId="42">#REF!</definedName>
    <definedName name="tprenom" localSheetId="45">#REF!</definedName>
    <definedName name="tprenom" localSheetId="3">#REF!</definedName>
    <definedName name="tprenom">#REF!</definedName>
    <definedName name="TPROMO" localSheetId="0">[40]Tables!$A$25:$B$28</definedName>
    <definedName name="TPROMO" localSheetId="4">[40]Tables!$A$25:$B$28</definedName>
    <definedName name="TPROMO" localSheetId="18">[40]Tables!$A$25:$B$28</definedName>
    <definedName name="TPROMO" localSheetId="27">[40]Tables!$A$25:$B$28</definedName>
    <definedName name="TPROMO" localSheetId="38">[41]Tables!$A$25:$B$28</definedName>
    <definedName name="TPROMO" localSheetId="41">[41]Tables!$A$25:$B$28</definedName>
    <definedName name="TPROMO" localSheetId="45">[42]Tables!$A$25:$B$28</definedName>
    <definedName name="TPROMO">[43]Tables!$A$25:$B$28</definedName>
    <definedName name="TRACE1" localSheetId="0">'[1]Intercalaire 1'!#REF!</definedName>
    <definedName name="TRACE1" localSheetId="4">'[1]Intercalaire 1'!#REF!</definedName>
    <definedName name="TRACE1" localSheetId="18">'[1]Intercalaire 1'!#REF!</definedName>
    <definedName name="TRACE1" localSheetId="27">'[1]Intercalaire 1'!#REF!</definedName>
    <definedName name="TRACE1" localSheetId="38">'[2]Intercalaire 1'!#REF!</definedName>
    <definedName name="TRACE1" localSheetId="41">'[2]Intercalaire 1'!#REF!</definedName>
    <definedName name="TRACE1" localSheetId="42">'[3]Tab 1'!#REF!</definedName>
    <definedName name="TRACE1" localSheetId="45">'[3]Tab 1'!#REF!</definedName>
    <definedName name="TRACE1" localSheetId="3">'[3]Tab 1'!#REF!</definedName>
    <definedName name="TRACE1">'[4]Tab 1'!#REF!</definedName>
    <definedName name="TRACE2" localSheetId="0">'[1]Intercalaire 1'!#REF!</definedName>
    <definedName name="TRACE2" localSheetId="4">'[1]Intercalaire 1'!#REF!</definedName>
    <definedName name="TRACE2" localSheetId="18">'[1]Intercalaire 1'!#REF!</definedName>
    <definedName name="TRACE2" localSheetId="27">'[1]Intercalaire 1'!#REF!</definedName>
    <definedName name="TRACE2" localSheetId="38">'[2]Intercalaire 1'!#REF!</definedName>
    <definedName name="TRACE2" localSheetId="41">'[2]Intercalaire 1'!#REF!</definedName>
    <definedName name="TRACE2" localSheetId="42">'[3]Tab 1'!#REF!</definedName>
    <definedName name="TRACE2" localSheetId="45">'[3]Tab 1'!#REF!</definedName>
    <definedName name="TRACE2" localSheetId="3">'[3]Tab 1'!#REF!</definedName>
    <definedName name="TRACE2">'[4]Tab 1'!#REF!</definedName>
    <definedName name="Ttypepromo" localSheetId="0">[40]Tables!$A$52:$B$54</definedName>
    <definedName name="Ttypepromo" localSheetId="4">[40]Tables!$A$52:$B$54</definedName>
    <definedName name="Ttypepromo" localSheetId="18">[40]Tables!$A$52:$B$54</definedName>
    <definedName name="Ttypepromo" localSheetId="27">[40]Tables!$A$52:$B$54</definedName>
    <definedName name="Ttypepromo" localSheetId="38">[41]Tables!$A$52:$B$54</definedName>
    <definedName name="Ttypepromo" localSheetId="41">[41]Tables!$A$52:$B$54</definedName>
    <definedName name="Ttypepromo" localSheetId="45">[42]Tables!$A$52:$B$54</definedName>
    <definedName name="Ttypepromo">[43]Tables!$A$52:$B$54</definedName>
    <definedName name="vv" localSheetId="45">[20]Section!$A$2:$B$43</definedName>
    <definedName name="vv">[21]Section!$A$2:$B$43</definedName>
    <definedName name="xxxx" localSheetId="0">[44]x!$A$1:$C$58</definedName>
    <definedName name="xxxx" localSheetId="4">[44]x!$A$1:$C$58</definedName>
    <definedName name="xxxx" localSheetId="18">[44]x!$A$1:$C$58</definedName>
    <definedName name="xxxx" localSheetId="27">[44]x!$A$1:$C$58</definedName>
    <definedName name="xxxx" localSheetId="38">[45]x!$A$1:$C$58</definedName>
    <definedName name="xxxx" localSheetId="41">[45]x!$A$1:$C$58</definedName>
    <definedName name="xxxx" localSheetId="42">[46]x!$A$1:$C$58</definedName>
    <definedName name="xxxx" localSheetId="45">[46]x!$A$1:$C$58</definedName>
    <definedName name="xxxx" localSheetId="3">[46]x!$A$1:$C$58</definedName>
    <definedName name="xxxx">[47]x!$A$1:$C$58</definedName>
    <definedName name="xxxx_25">#REF!</definedName>
    <definedName name="_xlnm.Print_Area" localSheetId="0">PG_1!$A$1:$J$59</definedName>
    <definedName name="_xlnm.Print_Area" localSheetId="4">PG_2!$A$1:$J$57</definedName>
    <definedName name="_xlnm.Print_Area" localSheetId="18">PG_3!$A$1:$J$59</definedName>
    <definedName name="_xlnm.Print_Area" localSheetId="27">PG_4!$A$1:$I$59</definedName>
    <definedName name="_xlnm.Print_Area" localSheetId="38">PG_5!$A$1:$I$59</definedName>
    <definedName name="_xlnm.Print_Area" localSheetId="41">PG_6!$A$1:$I$59</definedName>
    <definedName name="_xlnm.Print_Area" localSheetId="1">TAB_1!$A$1:$H$21</definedName>
    <definedName name="_xlnm.Print_Area" localSheetId="16">TAB_10!$A$1:$O$44</definedName>
    <definedName name="_xlnm.Print_Area" localSheetId="17">TAB_11!$A$1:$F$153</definedName>
    <definedName name="_xlnm.Print_Area" localSheetId="19">TAB_12!$A$1:$I$35</definedName>
    <definedName name="_xlnm.Print_Area" localSheetId="20">TAB_13!$A$1:$AG$95</definedName>
    <definedName name="_xlnm.Print_Area" localSheetId="21">TAB_14!$A$1:$AI$108</definedName>
    <definedName name="_xlnm.Print_Area" localSheetId="22">TAB_15!$A$1:$AI$131</definedName>
    <definedName name="_xlnm.Print_Area" localSheetId="23">TAB_16!$A$1:$AI$148</definedName>
    <definedName name="_xlnm.Print_Area" localSheetId="24">TAB_17!$A$1:$U$59</definedName>
    <definedName name="_xlnm.Print_Area" localSheetId="25">TAB_18!$A$1:$K$70</definedName>
    <definedName name="_xlnm.Print_Area" localSheetId="26">TAB_19!$A$1:$J$67</definedName>
    <definedName name="_xlnm.Print_Area" localSheetId="2">TAB_2!$A$1:$H$36</definedName>
    <definedName name="_xlnm.Print_Area" localSheetId="28">'TAB_20-a'!$A$1:$G$82</definedName>
    <definedName name="_xlnm.Print_Area" localSheetId="29">'TAB_20-b'!$A$1:$G$82</definedName>
    <definedName name="_xlnm.Print_Area" localSheetId="30">TAB_21!$A$1:$L$39</definedName>
    <definedName name="_xlnm.Print_Area" localSheetId="31">'TAB_22-a'!$A$1:$K$35</definedName>
    <definedName name="_xlnm.Print_Area" localSheetId="32">'TAB_22-b'!$A$1:$G$30</definedName>
    <definedName name="_xlnm.Print_Area" localSheetId="33">'TAB_22-c'!$A$1:$Q$34</definedName>
    <definedName name="_xlnm.Print_Area" localSheetId="34">'TAB_22-d'!$A$1:$Q$30</definedName>
    <definedName name="_xlnm.Print_Area" localSheetId="36">TAB_23!$A$1:$P$18</definedName>
    <definedName name="_xlnm.Print_Area" localSheetId="37">TAB_24!$A$1:$P$37</definedName>
    <definedName name="_xlnm.Print_Area" localSheetId="39">'TAB_25-a'!$A$1:$K$55</definedName>
    <definedName name="_xlnm.Print_Area" localSheetId="40">'TAB_25-b'!$A$1:$H$45</definedName>
    <definedName name="_xlnm.Print_Area" localSheetId="42">TAB_26!$A$1:$AH$97</definedName>
    <definedName name="_xlnm.Print_Area" localSheetId="43">TAB_27!$A$1:$R$33</definedName>
    <definedName name="_xlnm.Print_Area" localSheetId="44">TAB_28!$A$1:$Q$27</definedName>
    <definedName name="_xlnm.Print_Area" localSheetId="45">TAB_29!$A$1:$K$146</definedName>
    <definedName name="_xlnm.Print_Area" localSheetId="3">TAB_3!$A$1:$K$50</definedName>
    <definedName name="_xlnm.Print_Area" localSheetId="46">TAB_30!$A$1:$U$62</definedName>
    <definedName name="_xlnm.Print_Area" localSheetId="5">TAB_4!$A$1:$I$36</definedName>
    <definedName name="_xlnm.Print_Area" localSheetId="6">TAB_5!$A$1:$I$143</definedName>
    <definedName name="_xlnm.Print_Area" localSheetId="7">TAB_5a!$A$1:$N$113</definedName>
    <definedName name="_xlnm.Print_Area" localSheetId="8">TAB_5b!$A$1:$N$69</definedName>
    <definedName name="_xlnm.Print_Area" localSheetId="9">TAB_6!$A$1:$O$31</definedName>
    <definedName name="_xlnm.Print_Area" localSheetId="10">TAB_7!$A$1:$L$46</definedName>
    <definedName name="_xlnm.Print_Area" localSheetId="11">TAB_8!$A$1:$H$145</definedName>
    <definedName name="_xlnm.Print_Area" localSheetId="12">'TAB_8-a'!$A$1:$V$145</definedName>
    <definedName name="_xlnm.Print_Area" localSheetId="13">'TAB_8-b'!$A$1:$H$119</definedName>
    <definedName name="_xlnm.Print_Area" localSheetId="14">TAB_8c!$A$1:$K$69</definedName>
    <definedName name="_xlnm.Print_Area" localSheetId="15">TAB_9!$A$1:$H$36</definedName>
  </definedNames>
  <calcPr calcId="125725"/>
</workbook>
</file>

<file path=xl/calcChain.xml><?xml version="1.0" encoding="utf-8"?>
<calcChain xmlns="http://schemas.openxmlformats.org/spreadsheetml/2006/main">
  <c r="L42" i="46"/>
  <c r="K42"/>
  <c r="J42"/>
  <c r="I42"/>
  <c r="H42"/>
  <c r="G42"/>
  <c r="F42"/>
  <c r="E42"/>
  <c r="D42"/>
  <c r="C42"/>
  <c r="B42"/>
  <c r="O26"/>
  <c r="O24"/>
  <c r="M27"/>
  <c r="O27" s="1"/>
  <c r="M25"/>
  <c r="O25" s="1"/>
  <c r="M24"/>
  <c r="E26"/>
  <c r="E25"/>
  <c r="E24"/>
  <c r="L29"/>
  <c r="K29"/>
  <c r="J29"/>
  <c r="I29"/>
  <c r="H29"/>
  <c r="G29"/>
  <c r="F29"/>
  <c r="D29"/>
  <c r="C29"/>
  <c r="B29"/>
  <c r="O13"/>
  <c r="O11"/>
  <c r="L16"/>
  <c r="K16"/>
  <c r="J16"/>
  <c r="I16"/>
  <c r="H16"/>
  <c r="G16"/>
  <c r="F16"/>
  <c r="E16"/>
  <c r="D16"/>
  <c r="C16"/>
  <c r="B16"/>
  <c r="M14"/>
  <c r="O14" s="1"/>
  <c r="M12"/>
  <c r="O12" s="1"/>
  <c r="M11"/>
  <c r="I13"/>
  <c r="I12"/>
  <c r="I11"/>
  <c r="M16" l="1"/>
  <c r="O16" s="1"/>
  <c r="M29"/>
  <c r="E29"/>
  <c r="O29" l="1"/>
  <c r="K64" i="3"/>
  <c r="K63"/>
  <c r="K62"/>
  <c r="K60"/>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N42"/>
  <c r="M42"/>
  <c r="H66"/>
  <c r="I66"/>
  <c r="G66"/>
  <c r="C66"/>
  <c r="M102" i="2"/>
  <c r="M93"/>
  <c r="M16"/>
  <c r="K108"/>
  <c r="K107"/>
  <c r="K106"/>
  <c r="K105"/>
  <c r="K104"/>
  <c r="K103"/>
  <c r="K102"/>
  <c r="K101"/>
  <c r="K100"/>
  <c r="K99"/>
  <c r="K98"/>
  <c r="K97"/>
  <c r="K96"/>
  <c r="K95"/>
  <c r="K94"/>
  <c r="K93"/>
  <c r="K92"/>
  <c r="K91"/>
  <c r="K90"/>
  <c r="K89"/>
  <c r="K88"/>
  <c r="K87"/>
  <c r="K86"/>
  <c r="K85"/>
  <c r="K84"/>
  <c r="M84" s="1"/>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66" i="3" l="1"/>
  <c r="F66"/>
  <c r="E66"/>
  <c r="D66"/>
  <c r="B66"/>
  <c r="K50" i="45"/>
  <c r="K49"/>
  <c r="K48"/>
  <c r="K35"/>
  <c r="K34"/>
  <c r="K33"/>
  <c r="K20"/>
  <c r="K19"/>
  <c r="K18"/>
  <c r="K31"/>
  <c r="K16"/>
  <c r="AD87" i="37"/>
  <c r="AG108" i="15" l="1"/>
  <c r="AG106"/>
  <c r="AG104"/>
  <c r="AG103"/>
  <c r="AG102"/>
  <c r="AG101"/>
  <c r="AG100"/>
  <c r="AG99"/>
  <c r="AG98"/>
  <c r="AG97"/>
  <c r="AG96"/>
  <c r="AG95"/>
  <c r="AG94"/>
  <c r="AG93"/>
  <c r="AG92"/>
  <c r="AG91"/>
  <c r="AG90"/>
  <c r="AG89"/>
  <c r="AG88"/>
  <c r="AG87"/>
  <c r="AG86"/>
  <c r="AG85"/>
  <c r="AG84"/>
  <c r="AG83"/>
  <c r="AG82"/>
  <c r="AG81"/>
  <c r="AG80"/>
  <c r="AG79"/>
  <c r="AG78"/>
  <c r="AG77"/>
  <c r="AG76"/>
  <c r="AG75"/>
  <c r="AG74"/>
  <c r="AG73"/>
  <c r="AG72"/>
  <c r="AG71"/>
  <c r="AG70"/>
  <c r="AG69"/>
  <c r="AG68"/>
  <c r="AG67"/>
  <c r="AG66"/>
  <c r="AG65"/>
  <c r="AG64"/>
  <c r="AG63"/>
  <c r="AG62"/>
  <c r="AG61"/>
  <c r="AG60"/>
  <c r="AG59"/>
  <c r="AG58"/>
  <c r="AG57"/>
  <c r="AG56"/>
  <c r="AG55"/>
  <c r="AG54"/>
  <c r="AG53"/>
  <c r="AG52"/>
  <c r="AG51"/>
  <c r="AG50"/>
  <c r="AG49"/>
  <c r="AG48"/>
  <c r="AG47"/>
  <c r="AG46"/>
  <c r="AG45"/>
  <c r="AG44"/>
  <c r="AG43"/>
  <c r="AG42"/>
  <c r="AG41"/>
  <c r="AG40"/>
  <c r="AG39"/>
  <c r="AG38"/>
  <c r="AG37"/>
  <c r="AG36"/>
  <c r="AG35"/>
  <c r="AG34"/>
  <c r="AG33"/>
  <c r="AG32"/>
  <c r="AG31"/>
  <c r="AG30"/>
  <c r="AG29"/>
  <c r="AG28"/>
  <c r="AG27"/>
  <c r="AG26"/>
  <c r="AG25"/>
  <c r="AG24"/>
  <c r="AG23"/>
  <c r="AG22"/>
  <c r="AG21"/>
  <c r="AG20"/>
  <c r="AG19"/>
  <c r="AG18"/>
  <c r="AG17"/>
  <c r="AG16"/>
  <c r="AG15"/>
  <c r="AG14"/>
  <c r="AG13"/>
  <c r="AG12"/>
  <c r="AG11"/>
  <c r="AG10"/>
  <c r="AC106"/>
  <c r="Y106"/>
  <c r="AC104"/>
  <c r="AE104" s="1"/>
  <c r="AB104"/>
  <c r="AA104"/>
  <c r="Z104"/>
  <c r="X104"/>
  <c r="W104"/>
  <c r="V104"/>
  <c r="U104"/>
  <c r="T104"/>
  <c r="S104"/>
  <c r="R104"/>
  <c r="Q104"/>
  <c r="P104"/>
  <c r="O104"/>
  <c r="N104"/>
  <c r="M104"/>
  <c r="L104"/>
  <c r="K104"/>
  <c r="J104"/>
  <c r="I104"/>
  <c r="H104"/>
  <c r="G104"/>
  <c r="F104"/>
  <c r="E104"/>
  <c r="Y104" s="1"/>
  <c r="D104"/>
  <c r="C104"/>
  <c r="B104"/>
  <c r="AC103"/>
  <c r="Y103"/>
  <c r="AC102"/>
  <c r="Y102"/>
  <c r="AC101"/>
  <c r="Y101"/>
  <c r="AC100"/>
  <c r="Y100"/>
  <c r="AC99"/>
  <c r="Y99"/>
  <c r="AC98"/>
  <c r="Y98"/>
  <c r="AC97"/>
  <c r="Y97"/>
  <c r="AC96"/>
  <c r="Y96"/>
  <c r="AC95"/>
  <c r="Y95"/>
  <c r="AC94"/>
  <c r="Y94"/>
  <c r="AC93"/>
  <c r="Y93"/>
  <c r="AC92"/>
  <c r="Y92"/>
  <c r="AE91"/>
  <c r="AC91"/>
  <c r="Y91"/>
  <c r="AC90"/>
  <c r="Y90"/>
  <c r="AC89"/>
  <c r="Y89"/>
  <c r="AC88"/>
  <c r="Y88"/>
  <c r="AC87"/>
  <c r="Y87"/>
  <c r="AC86"/>
  <c r="Y86"/>
  <c r="AC85"/>
  <c r="Y85"/>
  <c r="AC84"/>
  <c r="Y84"/>
  <c r="AC83"/>
  <c r="Y83"/>
  <c r="AC82"/>
  <c r="Y82"/>
  <c r="AC81"/>
  <c r="Y81"/>
  <c r="AC80"/>
  <c r="Y80"/>
  <c r="AC79"/>
  <c r="Y79"/>
  <c r="AB78"/>
  <c r="AC78" s="1"/>
  <c r="AA78"/>
  <c r="Z78"/>
  <c r="X78"/>
  <c r="W78"/>
  <c r="V78"/>
  <c r="U78"/>
  <c r="T78"/>
  <c r="S78"/>
  <c r="R78"/>
  <c r="Q78"/>
  <c r="P78"/>
  <c r="O78"/>
  <c r="N78"/>
  <c r="M78"/>
  <c r="L78"/>
  <c r="K78"/>
  <c r="J78"/>
  <c r="I78"/>
  <c r="H78"/>
  <c r="G78"/>
  <c r="F78"/>
  <c r="E78"/>
  <c r="D78"/>
  <c r="C78"/>
  <c r="B78"/>
  <c r="Y78" s="1"/>
  <c r="AC77"/>
  <c r="Y77"/>
  <c r="AC76"/>
  <c r="Y76"/>
  <c r="AC75"/>
  <c r="Y75"/>
  <c r="AC74"/>
  <c r="Y74"/>
  <c r="AC73"/>
  <c r="Y73"/>
  <c r="AC72"/>
  <c r="Y72"/>
  <c r="AC71"/>
  <c r="Y71"/>
  <c r="AC70"/>
  <c r="Y70"/>
  <c r="AC69"/>
  <c r="Y69"/>
  <c r="AC68"/>
  <c r="Y68"/>
  <c r="AC67"/>
  <c r="Y67"/>
  <c r="AC66"/>
  <c r="Y66"/>
  <c r="AC65"/>
  <c r="Y65"/>
  <c r="AC64"/>
  <c r="Y64"/>
  <c r="AC63"/>
  <c r="Y63"/>
  <c r="AC62"/>
  <c r="Y62"/>
  <c r="AC61"/>
  <c r="Y61"/>
  <c r="AC60"/>
  <c r="Y60"/>
  <c r="AC59"/>
  <c r="Y59"/>
  <c r="AC58"/>
  <c r="Y58"/>
  <c r="AC57"/>
  <c r="Y57"/>
  <c r="AC56"/>
  <c r="Y56"/>
  <c r="AC55"/>
  <c r="Y55"/>
  <c r="AC54"/>
  <c r="Y54"/>
  <c r="AC53"/>
  <c r="Y53"/>
  <c r="AC52"/>
  <c r="Y52"/>
  <c r="AC51"/>
  <c r="Y51"/>
  <c r="AC50"/>
  <c r="Y50"/>
  <c r="AC49"/>
  <c r="Y49"/>
  <c r="AC48"/>
  <c r="Y48"/>
  <c r="AC47"/>
  <c r="Y47"/>
  <c r="AC46"/>
  <c r="Y46"/>
  <c r="AC45"/>
  <c r="Y45"/>
  <c r="AC44"/>
  <c r="Y44"/>
  <c r="AC43"/>
  <c r="Y43"/>
  <c r="AC42"/>
  <c r="Y42"/>
  <c r="AC41"/>
  <c r="Y41"/>
  <c r="AC40"/>
  <c r="Y40"/>
  <c r="AC39"/>
  <c r="Y39"/>
  <c r="AC38"/>
  <c r="Y38"/>
  <c r="AC37"/>
  <c r="Y37"/>
  <c r="AC36"/>
  <c r="Y36"/>
  <c r="AC35"/>
  <c r="Y35"/>
  <c r="AC34"/>
  <c r="Y34"/>
  <c r="AC33"/>
  <c r="Y33"/>
  <c r="AC32"/>
  <c r="Y32"/>
  <c r="AC31"/>
  <c r="Y31"/>
  <c r="AC30"/>
  <c r="Y30"/>
  <c r="AC29"/>
  <c r="Y29"/>
  <c r="AC28"/>
  <c r="Y28"/>
  <c r="AC27"/>
  <c r="Y27"/>
  <c r="AC26"/>
  <c r="Y26"/>
  <c r="AC25"/>
  <c r="Y25"/>
  <c r="AC24"/>
  <c r="Y24"/>
  <c r="AC23"/>
  <c r="Y23"/>
  <c r="AC22"/>
  <c r="Y22"/>
  <c r="AC21"/>
  <c r="Y21"/>
  <c r="AC20"/>
  <c r="Y20"/>
  <c r="AC19"/>
  <c r="Y19"/>
  <c r="AC18"/>
  <c r="Y18"/>
  <c r="AC17"/>
  <c r="Y17"/>
  <c r="AC16"/>
  <c r="Y16"/>
  <c r="AC15"/>
  <c r="Y15"/>
  <c r="AC14"/>
  <c r="Y14"/>
  <c r="AC13"/>
  <c r="Y13"/>
  <c r="AC12"/>
  <c r="Y12"/>
  <c r="AC11"/>
  <c r="Y11"/>
  <c r="AC10"/>
  <c r="Y10"/>
  <c r="AC108" l="1"/>
  <c r="AE78"/>
  <c r="Y108"/>
  <c r="H65" i="12"/>
  <c r="H64"/>
  <c r="H63"/>
  <c r="H62"/>
  <c r="H61"/>
  <c r="H60"/>
  <c r="J60" s="1"/>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G67"/>
  <c r="F67"/>
  <c r="E67"/>
  <c r="D67"/>
  <c r="C67"/>
  <c r="B67"/>
  <c r="K60" l="1"/>
  <c r="H67"/>
  <c r="O18" i="34"/>
  <c r="N18"/>
  <c r="L18"/>
  <c r="K18"/>
  <c r="I18"/>
  <c r="H18"/>
  <c r="F18"/>
  <c r="E18"/>
  <c r="C18"/>
  <c r="B18"/>
  <c r="P16"/>
  <c r="O16"/>
  <c r="N16"/>
  <c r="M16"/>
  <c r="L16"/>
  <c r="K16"/>
  <c r="J16"/>
  <c r="I16"/>
  <c r="H16"/>
  <c r="G16"/>
  <c r="F16"/>
  <c r="E16"/>
  <c r="D16"/>
  <c r="C16"/>
  <c r="B16"/>
  <c r="P14"/>
  <c r="P13"/>
  <c r="P12"/>
  <c r="P11"/>
  <c r="P10"/>
  <c r="O14"/>
  <c r="O13"/>
  <c r="O12"/>
  <c r="O11"/>
  <c r="O10"/>
  <c r="N14"/>
  <c r="N13"/>
  <c r="N12"/>
  <c r="N10"/>
  <c r="I129" i="1"/>
  <c r="D130" s="1"/>
  <c r="H129"/>
  <c r="H130" s="1"/>
  <c r="G129"/>
  <c r="G130" s="1"/>
  <c r="F129"/>
  <c r="F130" s="1"/>
  <c r="E129"/>
  <c r="E130" s="1"/>
  <c r="D129"/>
  <c r="C129"/>
  <c r="C130" s="1"/>
  <c r="B129"/>
  <c r="B130" s="1"/>
  <c r="H21" i="19"/>
  <c r="G21"/>
  <c r="F21"/>
  <c r="E21"/>
  <c r="D21"/>
  <c r="C21"/>
  <c r="B21"/>
  <c r="I20"/>
  <c r="I18"/>
  <c r="I17"/>
  <c r="I16"/>
  <c r="I15"/>
  <c r="I14"/>
  <c r="I13"/>
  <c r="I12"/>
  <c r="I11"/>
  <c r="E11"/>
  <c r="D11"/>
  <c r="C11"/>
  <c r="B11"/>
  <c r="H20"/>
  <c r="G20"/>
  <c r="F20"/>
  <c r="E20"/>
  <c r="D20"/>
  <c r="C20"/>
  <c r="B20"/>
  <c r="I130" i="1" l="1"/>
  <c r="I21" i="19"/>
  <c r="L35" i="27" l="1"/>
  <c r="L34"/>
  <c r="L33"/>
  <c r="L32"/>
  <c r="L31"/>
  <c r="L30"/>
  <c r="L29"/>
  <c r="L28"/>
  <c r="L27"/>
  <c r="L26"/>
  <c r="L25"/>
  <c r="L24"/>
  <c r="L23"/>
  <c r="L22"/>
  <c r="L21"/>
  <c r="L20"/>
  <c r="L19"/>
  <c r="L18"/>
  <c r="L17"/>
  <c r="L16"/>
  <c r="L15"/>
  <c r="L14"/>
  <c r="L13"/>
  <c r="L12"/>
  <c r="L11"/>
  <c r="L10"/>
  <c r="K37"/>
  <c r="J37"/>
  <c r="I37"/>
  <c r="H37"/>
  <c r="G37"/>
  <c r="F37"/>
  <c r="E37"/>
  <c r="D37"/>
  <c r="C37"/>
  <c r="B37"/>
  <c r="AH87" i="37"/>
  <c r="AG87"/>
  <c r="AF87"/>
  <c r="AH85"/>
  <c r="AH84"/>
  <c r="AH83"/>
  <c r="AH82"/>
  <c r="AH81"/>
  <c r="AH80"/>
  <c r="AH79"/>
  <c r="AH78"/>
  <c r="AH77"/>
  <c r="AH76"/>
  <c r="AH75"/>
  <c r="AH74"/>
  <c r="AH73"/>
  <c r="AH72"/>
  <c r="AH71"/>
  <c r="AH70"/>
  <c r="AH69"/>
  <c r="AH68"/>
  <c r="AH67"/>
  <c r="AH66"/>
  <c r="AH65"/>
  <c r="AH64"/>
  <c r="AH63"/>
  <c r="AH62"/>
  <c r="AH61"/>
  <c r="AH60"/>
  <c r="AH59"/>
  <c r="AH58"/>
  <c r="AH57"/>
  <c r="AH56"/>
  <c r="AH55"/>
  <c r="AH54"/>
  <c r="AH53"/>
  <c r="AH52"/>
  <c r="AH51"/>
  <c r="AH50"/>
  <c r="AH49"/>
  <c r="AH48"/>
  <c r="AH47"/>
  <c r="AH46"/>
  <c r="AH45"/>
  <c r="AH44"/>
  <c r="AH43"/>
  <c r="AH42"/>
  <c r="AH41"/>
  <c r="AH40"/>
  <c r="AH39"/>
  <c r="AH38"/>
  <c r="AH37"/>
  <c r="AH36"/>
  <c r="AH35"/>
  <c r="AH34"/>
  <c r="AH33"/>
  <c r="AH32"/>
  <c r="AH31"/>
  <c r="AH30"/>
  <c r="AH29"/>
  <c r="AH28"/>
  <c r="AH27"/>
  <c r="AH26"/>
  <c r="AH25"/>
  <c r="AH24"/>
  <c r="AH23"/>
  <c r="AH22"/>
  <c r="AH21"/>
  <c r="AH20"/>
  <c r="AH19"/>
  <c r="AH18"/>
  <c r="AH17"/>
  <c r="AH16"/>
  <c r="AH15"/>
  <c r="AH14"/>
  <c r="AH13"/>
  <c r="AH12"/>
  <c r="AH11"/>
  <c r="AH10"/>
  <c r="AH9"/>
  <c r="AG85"/>
  <c r="AG84"/>
  <c r="AG83"/>
  <c r="AG82"/>
  <c r="AG81"/>
  <c r="AG80"/>
  <c r="AG79"/>
  <c r="AG78"/>
  <c r="AG77"/>
  <c r="AG76"/>
  <c r="AG75"/>
  <c r="AG74"/>
  <c r="AG73"/>
  <c r="AG72"/>
  <c r="AG71"/>
  <c r="AG70"/>
  <c r="AG69"/>
  <c r="AG68"/>
  <c r="AG67"/>
  <c r="AG66"/>
  <c r="AG65"/>
  <c r="AG64"/>
  <c r="AG63"/>
  <c r="AG62"/>
  <c r="AG61"/>
  <c r="AG60"/>
  <c r="AG59"/>
  <c r="AG58"/>
  <c r="AG57"/>
  <c r="AG56"/>
  <c r="AG55"/>
  <c r="AG54"/>
  <c r="AG53"/>
  <c r="AG52"/>
  <c r="AG51"/>
  <c r="AG50"/>
  <c r="AG49"/>
  <c r="AG48"/>
  <c r="AG47"/>
  <c r="AG46"/>
  <c r="AG45"/>
  <c r="AG44"/>
  <c r="AG43"/>
  <c r="AG42"/>
  <c r="AG41"/>
  <c r="AG40"/>
  <c r="AG39"/>
  <c r="AG38"/>
  <c r="AG37"/>
  <c r="AG36"/>
  <c r="AG35"/>
  <c r="AG34"/>
  <c r="AG33"/>
  <c r="AG32"/>
  <c r="AG31"/>
  <c r="AG30"/>
  <c r="AG29"/>
  <c r="AG28"/>
  <c r="AG27"/>
  <c r="AG26"/>
  <c r="AG25"/>
  <c r="AG24"/>
  <c r="AG23"/>
  <c r="AG22"/>
  <c r="AG21"/>
  <c r="AG20"/>
  <c r="AG19"/>
  <c r="AG18"/>
  <c r="AG17"/>
  <c r="AG16"/>
  <c r="AG15"/>
  <c r="AG14"/>
  <c r="AG13"/>
  <c r="AG12"/>
  <c r="AG11"/>
  <c r="AG10"/>
  <c r="AG9"/>
  <c r="AF85"/>
  <c r="AF84"/>
  <c r="AF83"/>
  <c r="AF82"/>
  <c r="AF81"/>
  <c r="AF80"/>
  <c r="AF79"/>
  <c r="AF78"/>
  <c r="AF77"/>
  <c r="AF76"/>
  <c r="AF75"/>
  <c r="AF74"/>
  <c r="AF73"/>
  <c r="AF72"/>
  <c r="AF71"/>
  <c r="AF70"/>
  <c r="AF69"/>
  <c r="AF68"/>
  <c r="AF67"/>
  <c r="AF66"/>
  <c r="AF65"/>
  <c r="AF64"/>
  <c r="AF63"/>
  <c r="AF62"/>
  <c r="AF61"/>
  <c r="AF60"/>
  <c r="AF59"/>
  <c r="AF58"/>
  <c r="AF57"/>
  <c r="AF56"/>
  <c r="AF55"/>
  <c r="AF54"/>
  <c r="AF53"/>
  <c r="AF52"/>
  <c r="AF51"/>
  <c r="AF50"/>
  <c r="AF49"/>
  <c r="AF48"/>
  <c r="AF47"/>
  <c r="AF46"/>
  <c r="AF45"/>
  <c r="AF44"/>
  <c r="AF43"/>
  <c r="AF42"/>
  <c r="AF41"/>
  <c r="AF40"/>
  <c r="AF39"/>
  <c r="AF38"/>
  <c r="AF37"/>
  <c r="AF36"/>
  <c r="AF35"/>
  <c r="AF34"/>
  <c r="AF33"/>
  <c r="AF32"/>
  <c r="AF31"/>
  <c r="AF30"/>
  <c r="AF29"/>
  <c r="AF28"/>
  <c r="AF27"/>
  <c r="AF26"/>
  <c r="AF25"/>
  <c r="AF24"/>
  <c r="AF23"/>
  <c r="AF22"/>
  <c r="AF21"/>
  <c r="AF20"/>
  <c r="AF19"/>
  <c r="AF18"/>
  <c r="AF17"/>
  <c r="AF16"/>
  <c r="AF15"/>
  <c r="AF14"/>
  <c r="AF13"/>
  <c r="AF12"/>
  <c r="AF11"/>
  <c r="AF10"/>
  <c r="AF9"/>
  <c r="AE91"/>
  <c r="AE89"/>
  <c r="AE87"/>
  <c r="AE85"/>
  <c r="AE84"/>
  <c r="AE83"/>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E15"/>
  <c r="AE14"/>
  <c r="AE13"/>
  <c r="AE12"/>
  <c r="AE11"/>
  <c r="AE10"/>
  <c r="AE9"/>
  <c r="AD91"/>
  <c r="AD85"/>
  <c r="AD81"/>
  <c r="AD80"/>
  <c r="AD73"/>
  <c r="AD68"/>
  <c r="AD63"/>
  <c r="AD59"/>
  <c r="AD55"/>
  <c r="AD53"/>
  <c r="AD50"/>
  <c r="AD49"/>
  <c r="AD46"/>
  <c r="AD44"/>
  <c r="AD39"/>
  <c r="AD33"/>
  <c r="AD28"/>
  <c r="AD22"/>
  <c r="AD17"/>
  <c r="AD16"/>
  <c r="AD13"/>
  <c r="L37" i="27" l="1"/>
  <c r="AC91" i="37" l="1"/>
  <c r="AC87"/>
  <c r="AC85"/>
  <c r="AC81"/>
  <c r="AC80"/>
  <c r="AC73"/>
  <c r="AC68"/>
  <c r="AC63"/>
  <c r="AC59"/>
  <c r="AC55"/>
  <c r="AC53"/>
  <c r="AC50"/>
  <c r="AC49"/>
  <c r="AC46"/>
  <c r="AC44"/>
  <c r="AC39"/>
  <c r="AC33"/>
  <c r="AC28"/>
  <c r="AC22"/>
  <c r="AC17"/>
  <c r="AC16"/>
  <c r="AC13"/>
  <c r="H44" i="44"/>
  <c r="G44"/>
  <c r="F44"/>
  <c r="E44"/>
  <c r="D44"/>
  <c r="C44"/>
  <c r="B44"/>
  <c r="H31"/>
  <c r="H29"/>
  <c r="H28"/>
  <c r="H27"/>
  <c r="H23"/>
  <c r="H22"/>
  <c r="H21"/>
  <c r="D13"/>
  <c r="C13"/>
  <c r="B13"/>
  <c r="E11" i="43" l="1"/>
  <c r="E13" s="1"/>
  <c r="D11"/>
  <c r="D13" s="1"/>
  <c r="C11"/>
  <c r="C13" s="1"/>
  <c r="B11"/>
  <c r="B13" s="1"/>
  <c r="D82" i="26" l="1"/>
  <c r="B82"/>
  <c r="F80"/>
  <c r="F82" s="1"/>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I66" i="10" l="1"/>
  <c r="H66"/>
  <c r="G66"/>
  <c r="F66"/>
  <c r="E66"/>
  <c r="D66"/>
  <c r="C66"/>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66" l="1"/>
  <c r="H67" s="1"/>
  <c r="K66" i="9"/>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D67" i="10" l="1"/>
  <c r="F67"/>
  <c r="G67"/>
  <c r="C67"/>
  <c r="I67"/>
  <c r="J67" s="1"/>
  <c r="E67"/>
  <c r="U59" i="24" l="1"/>
  <c r="S59"/>
  <c r="M59"/>
  <c r="G59"/>
  <c r="U57"/>
  <c r="S57"/>
  <c r="M57"/>
  <c r="G57"/>
  <c r="U55"/>
  <c r="S55"/>
  <c r="M55"/>
  <c r="G55"/>
  <c r="U51"/>
  <c r="S51"/>
  <c r="M51"/>
  <c r="G51"/>
  <c r="I35" i="23"/>
  <c r="H35"/>
  <c r="G35"/>
  <c r="F35"/>
  <c r="E35"/>
  <c r="D35"/>
  <c r="C35"/>
  <c r="B35"/>
  <c r="I32"/>
  <c r="I31"/>
  <c r="I30"/>
  <c r="I29"/>
  <c r="I28"/>
  <c r="I27"/>
  <c r="I26"/>
  <c r="I25"/>
  <c r="I24"/>
  <c r="I23"/>
  <c r="I22"/>
  <c r="I21"/>
  <c r="I20"/>
  <c r="I19"/>
  <c r="I18"/>
  <c r="I17"/>
  <c r="I16"/>
  <c r="I15"/>
  <c r="I14"/>
  <c r="I13"/>
  <c r="I12"/>
  <c r="I11"/>
  <c r="I10"/>
  <c r="I9"/>
  <c r="I34" s="1"/>
  <c r="H34"/>
  <c r="G34"/>
  <c r="F34"/>
  <c r="E34"/>
  <c r="D34"/>
  <c r="C34"/>
  <c r="B34"/>
  <c r="H25"/>
  <c r="G25"/>
  <c r="F25"/>
  <c r="E25"/>
  <c r="D25"/>
  <c r="C25"/>
  <c r="B25"/>
  <c r="H21"/>
  <c r="G21"/>
  <c r="F21"/>
  <c r="E21"/>
  <c r="D21"/>
  <c r="C21"/>
  <c r="B21"/>
  <c r="H11"/>
  <c r="G11"/>
  <c r="F11"/>
  <c r="E11"/>
  <c r="D11"/>
  <c r="C11"/>
  <c r="B11"/>
  <c r="F143" i="13"/>
  <c r="B143"/>
  <c r="F142"/>
  <c r="E143" s="1"/>
  <c r="E142"/>
  <c r="D142"/>
  <c r="D143" s="1"/>
  <c r="C142"/>
  <c r="C143" s="1"/>
  <c r="B142"/>
  <c r="H32" i="22"/>
  <c r="H31"/>
  <c r="H30"/>
  <c r="H29"/>
  <c r="H28"/>
  <c r="H27"/>
  <c r="H26"/>
  <c r="H25"/>
  <c r="H24"/>
  <c r="H23"/>
  <c r="H22"/>
  <c r="H21"/>
  <c r="H20"/>
  <c r="H19"/>
  <c r="H18"/>
  <c r="H17"/>
  <c r="H16"/>
  <c r="H15"/>
  <c r="H14"/>
  <c r="H13"/>
  <c r="H12"/>
  <c r="H11"/>
  <c r="H10"/>
  <c r="H9"/>
  <c r="F34"/>
  <c r="E34"/>
  <c r="D34"/>
  <c r="C34"/>
  <c r="B34"/>
  <c r="F25"/>
  <c r="E25"/>
  <c r="D25"/>
  <c r="C25"/>
  <c r="B25"/>
  <c r="F21"/>
  <c r="E21"/>
  <c r="D21"/>
  <c r="C21"/>
  <c r="B21"/>
  <c r="F11"/>
  <c r="E11"/>
  <c r="D11"/>
  <c r="C11"/>
  <c r="B11"/>
  <c r="H116" i="6"/>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F116"/>
  <c r="B116"/>
  <c r="V143" i="5"/>
  <c r="U143"/>
  <c r="T143"/>
  <c r="S143"/>
  <c r="R143"/>
  <c r="Q143"/>
  <c r="P143"/>
  <c r="O143"/>
  <c r="N143"/>
  <c r="M143"/>
  <c r="L143"/>
  <c r="K143"/>
  <c r="J143"/>
  <c r="I143"/>
  <c r="H143"/>
  <c r="G143"/>
  <c r="F143"/>
  <c r="E143"/>
  <c r="D143"/>
  <c r="C143"/>
  <c r="B143"/>
  <c r="H34" i="22" l="1"/>
  <c r="F143" i="4" l="1"/>
  <c r="E143"/>
  <c r="D143"/>
  <c r="C143"/>
  <c r="B143"/>
  <c r="H142"/>
  <c r="F142"/>
  <c r="E142"/>
  <c r="D142"/>
  <c r="C142"/>
  <c r="B142"/>
  <c r="L33" i="21"/>
  <c r="L29"/>
  <c r="L20"/>
  <c r="L18"/>
  <c r="L16"/>
  <c r="L13"/>
  <c r="H33"/>
  <c r="H32"/>
  <c r="L32" s="1"/>
  <c r="H31"/>
  <c r="L31" s="1"/>
  <c r="H30"/>
  <c r="L30" s="1"/>
  <c r="H29"/>
  <c r="H28"/>
  <c r="L28" s="1"/>
  <c r="H27"/>
  <c r="H25"/>
  <c r="L25" s="1"/>
  <c r="H24"/>
  <c r="L24" s="1"/>
  <c r="H23"/>
  <c r="L23" s="1"/>
  <c r="H21"/>
  <c r="L21" s="1"/>
  <c r="H20"/>
  <c r="H19"/>
  <c r="L19" s="1"/>
  <c r="H18"/>
  <c r="H17"/>
  <c r="L17" s="1"/>
  <c r="H16"/>
  <c r="H15"/>
  <c r="L15" s="1"/>
  <c r="H14"/>
  <c r="H13"/>
  <c r="H11"/>
  <c r="H10"/>
  <c r="L10" s="1"/>
  <c r="G26"/>
  <c r="F26"/>
  <c r="E26"/>
  <c r="D26"/>
  <c r="C26"/>
  <c r="B26"/>
  <c r="G22"/>
  <c r="F22"/>
  <c r="E22"/>
  <c r="E35" s="1"/>
  <c r="D22"/>
  <c r="C22"/>
  <c r="B22"/>
  <c r="G12"/>
  <c r="F12"/>
  <c r="F35" s="1"/>
  <c r="E12"/>
  <c r="D12"/>
  <c r="C12"/>
  <c r="B12"/>
  <c r="N16" i="20"/>
  <c r="N15"/>
  <c r="N14"/>
  <c r="N13"/>
  <c r="N12"/>
  <c r="N11"/>
  <c r="L18"/>
  <c r="J18"/>
  <c r="H18"/>
  <c r="F18"/>
  <c r="D18"/>
  <c r="B18"/>
  <c r="L26" i="21" l="1"/>
  <c r="H26"/>
  <c r="L22"/>
  <c r="D35"/>
  <c r="H22"/>
  <c r="C35"/>
  <c r="G35"/>
  <c r="B35"/>
  <c r="H12"/>
  <c r="L12" s="1"/>
  <c r="L11"/>
  <c r="N18" i="20"/>
  <c r="O11" s="1"/>
  <c r="H35" i="18"/>
  <c r="H33"/>
  <c r="H32"/>
  <c r="H31"/>
  <c r="H30"/>
  <c r="H29"/>
  <c r="H28"/>
  <c r="H27"/>
  <c r="H26"/>
  <c r="H25"/>
  <c r="H24"/>
  <c r="H23"/>
  <c r="H22"/>
  <c r="H21"/>
  <c r="H20"/>
  <c r="H19"/>
  <c r="H18"/>
  <c r="H17"/>
  <c r="H16"/>
  <c r="H15"/>
  <c r="H14"/>
  <c r="H13"/>
  <c r="H12"/>
  <c r="H11"/>
  <c r="H10"/>
  <c r="E36"/>
  <c r="D36"/>
  <c r="C36"/>
  <c r="B36"/>
  <c r="F35"/>
  <c r="F33"/>
  <c r="F32"/>
  <c r="F31"/>
  <c r="F30"/>
  <c r="F29"/>
  <c r="F28"/>
  <c r="F27"/>
  <c r="F26"/>
  <c r="F25"/>
  <c r="F24"/>
  <c r="F23"/>
  <c r="F22"/>
  <c r="F21"/>
  <c r="F20"/>
  <c r="F19"/>
  <c r="F18"/>
  <c r="F17"/>
  <c r="F16"/>
  <c r="F15"/>
  <c r="F14"/>
  <c r="F13"/>
  <c r="F12"/>
  <c r="F11"/>
  <c r="F10"/>
  <c r="E35"/>
  <c r="D35"/>
  <c r="C35"/>
  <c r="B35"/>
  <c r="E26"/>
  <c r="D26"/>
  <c r="C26"/>
  <c r="B26"/>
  <c r="E22"/>
  <c r="D22"/>
  <c r="C22"/>
  <c r="B22"/>
  <c r="E12"/>
  <c r="D12"/>
  <c r="C12"/>
  <c r="B12"/>
  <c r="K18" i="20" l="1"/>
  <c r="M11"/>
  <c r="K11"/>
  <c r="I13"/>
  <c r="G14"/>
  <c r="E16"/>
  <c r="E12"/>
  <c r="C18"/>
  <c r="C13"/>
  <c r="K15"/>
  <c r="I11"/>
  <c r="E14"/>
  <c r="G18"/>
  <c r="K16"/>
  <c r="G13"/>
  <c r="E11"/>
  <c r="C16"/>
  <c r="M14"/>
  <c r="K14"/>
  <c r="I14"/>
  <c r="G15"/>
  <c r="G11"/>
  <c r="E13"/>
  <c r="M18"/>
  <c r="E18"/>
  <c r="C14"/>
  <c r="O18"/>
  <c r="M15"/>
  <c r="I15"/>
  <c r="G12"/>
  <c r="B19"/>
  <c r="C15"/>
  <c r="C11"/>
  <c r="M16"/>
  <c r="I16"/>
  <c r="I12"/>
  <c r="E15"/>
  <c r="I18"/>
  <c r="C12"/>
  <c r="O13"/>
  <c r="O14"/>
  <c r="O12"/>
  <c r="O15"/>
  <c r="O16"/>
  <c r="L35" i="21"/>
  <c r="H35"/>
  <c r="J11" s="1"/>
  <c r="J23"/>
  <c r="J28"/>
  <c r="J24"/>
  <c r="J12"/>
  <c r="J33"/>
  <c r="J21"/>
  <c r="J17"/>
  <c r="J30"/>
  <c r="J26"/>
  <c r="J14"/>
  <c r="J10"/>
  <c r="F36" i="18"/>
  <c r="J22" i="21" l="1"/>
  <c r="J13"/>
  <c r="J29"/>
  <c r="J20"/>
  <c r="J15"/>
  <c r="J31"/>
  <c r="J19"/>
  <c r="J18"/>
  <c r="J35"/>
  <c r="J25"/>
  <c r="J16"/>
  <c r="J32"/>
  <c r="J27"/>
  <c r="M37" i="46" l="1"/>
  <c r="M38"/>
  <c r="M40"/>
  <c r="M42"/>
  <c r="O42" s="1"/>
  <c r="I39"/>
  <c r="O39" s="1"/>
  <c r="I38"/>
  <c r="I37"/>
  <c r="I57" i="48"/>
  <c r="I59" i="49" s="1"/>
  <c r="I59" i="50" s="1"/>
  <c r="I59" i="51" s="1"/>
  <c r="I59" i="52" s="1"/>
  <c r="O38" i="46" l="1"/>
  <c r="O37"/>
  <c r="O40"/>
  <c r="C51" i="43"/>
  <c r="D51"/>
  <c r="E51"/>
  <c r="F51"/>
  <c r="G51"/>
  <c r="H51"/>
  <c r="I51"/>
  <c r="J51"/>
  <c r="K51"/>
  <c r="B51"/>
  <c r="N64" i="3" l="1"/>
  <c r="N63"/>
  <c r="N62"/>
  <c r="N60"/>
  <c r="N57"/>
  <c r="N56"/>
  <c r="N55"/>
  <c r="N54"/>
  <c r="N53"/>
  <c r="N52"/>
  <c r="N51"/>
  <c r="N50"/>
  <c r="N49"/>
  <c r="N48"/>
  <c r="N47"/>
  <c r="N46"/>
  <c r="N45"/>
  <c r="N44"/>
  <c r="N43"/>
  <c r="N41"/>
  <c r="N40"/>
  <c r="N39"/>
  <c r="N38"/>
  <c r="N37"/>
  <c r="N36"/>
  <c r="N35"/>
  <c r="N34"/>
  <c r="N33"/>
  <c r="N32"/>
  <c r="N31"/>
  <c r="N30"/>
  <c r="N29"/>
  <c r="N28"/>
  <c r="N27"/>
  <c r="N26"/>
  <c r="N25"/>
  <c r="N24"/>
  <c r="N23"/>
  <c r="N22"/>
  <c r="N21"/>
  <c r="N20"/>
  <c r="N19"/>
  <c r="N18"/>
  <c r="N17"/>
  <c r="N16"/>
  <c r="N15"/>
  <c r="N14"/>
  <c r="N13"/>
  <c r="N12"/>
  <c r="N11"/>
  <c r="N10"/>
  <c r="M64"/>
  <c r="M63"/>
  <c r="M62"/>
  <c r="M60"/>
  <c r="M57"/>
  <c r="M56"/>
  <c r="M55"/>
  <c r="M54"/>
  <c r="M53"/>
  <c r="M52"/>
  <c r="M51"/>
  <c r="M50"/>
  <c r="M49"/>
  <c r="M48"/>
  <c r="M47"/>
  <c r="M46"/>
  <c r="M45"/>
  <c r="M44"/>
  <c r="M43"/>
  <c r="M41"/>
  <c r="M40"/>
  <c r="M39"/>
  <c r="M38"/>
  <c r="M37"/>
  <c r="M36"/>
  <c r="M35"/>
  <c r="M34"/>
  <c r="M33"/>
  <c r="M32"/>
  <c r="M31"/>
  <c r="M30"/>
  <c r="M29"/>
  <c r="M28"/>
  <c r="M27"/>
  <c r="M26"/>
  <c r="M25"/>
  <c r="M24"/>
  <c r="M23"/>
  <c r="M22"/>
  <c r="M21"/>
  <c r="M20"/>
  <c r="M19"/>
  <c r="M18"/>
  <c r="M17"/>
  <c r="M16"/>
  <c r="M15"/>
  <c r="M14"/>
  <c r="M13"/>
  <c r="M12"/>
  <c r="M11"/>
  <c r="M10"/>
  <c r="K11" i="12" l="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1"/>
  <c r="K62"/>
  <c r="K63"/>
  <c r="K64"/>
  <c r="K65"/>
  <c r="K67"/>
  <c r="K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1"/>
  <c r="J62"/>
  <c r="J63"/>
  <c r="J64"/>
  <c r="J65"/>
  <c r="J67"/>
  <c r="J10"/>
  <c r="B58" i="10" l="1"/>
  <c r="B61"/>
  <c r="B10" l="1"/>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60"/>
  <c r="B62"/>
  <c r="B63"/>
  <c r="B64"/>
  <c r="B9"/>
  <c r="M99" i="2" l="1"/>
  <c r="M43"/>
  <c r="M39"/>
  <c r="C110"/>
  <c r="D110"/>
  <c r="E110"/>
  <c r="F110"/>
  <c r="G110"/>
  <c r="H110"/>
  <c r="I110"/>
  <c r="B110"/>
  <c r="M66" i="3" l="1"/>
  <c r="N66"/>
  <c r="M10" i="2"/>
  <c r="N10"/>
  <c r="M19"/>
  <c r="N19"/>
  <c r="N27"/>
  <c r="M27"/>
  <c r="N35"/>
  <c r="M35"/>
  <c r="N51"/>
  <c r="M51"/>
  <c r="N59"/>
  <c r="M59"/>
  <c r="N67"/>
  <c r="M67"/>
  <c r="N75"/>
  <c r="M75"/>
  <c r="N83"/>
  <c r="M83"/>
  <c r="N92"/>
  <c r="M92"/>
  <c r="N101"/>
  <c r="M101"/>
  <c r="N13"/>
  <c r="M13"/>
  <c r="N22"/>
  <c r="M22"/>
  <c r="N30"/>
  <c r="M30"/>
  <c r="N38"/>
  <c r="M38"/>
  <c r="M46"/>
  <c r="N46"/>
  <c r="M54"/>
  <c r="N54"/>
  <c r="M62"/>
  <c r="N62"/>
  <c r="M70"/>
  <c r="N70"/>
  <c r="M78"/>
  <c r="N78"/>
  <c r="M87"/>
  <c r="N87"/>
  <c r="M91"/>
  <c r="N91"/>
  <c r="M96"/>
  <c r="N96"/>
  <c r="M105"/>
  <c r="N105"/>
  <c r="N12"/>
  <c r="M12"/>
  <c r="N17"/>
  <c r="M17"/>
  <c r="M21"/>
  <c r="N21"/>
  <c r="N25"/>
  <c r="M25"/>
  <c r="M29"/>
  <c r="N29"/>
  <c r="N33"/>
  <c r="M33"/>
  <c r="M37"/>
  <c r="N37"/>
  <c r="N41"/>
  <c r="M41"/>
  <c r="M45"/>
  <c r="N45"/>
  <c r="N49"/>
  <c r="M49"/>
  <c r="M53"/>
  <c r="N53"/>
  <c r="N57"/>
  <c r="M57"/>
  <c r="M61"/>
  <c r="N61"/>
  <c r="N65"/>
  <c r="M65"/>
  <c r="N69"/>
  <c r="M69"/>
  <c r="M73"/>
  <c r="N73"/>
  <c r="N77"/>
  <c r="M77"/>
  <c r="M81"/>
  <c r="N81"/>
  <c r="N86"/>
  <c r="M86"/>
  <c r="M90"/>
  <c r="N90"/>
  <c r="N95"/>
  <c r="M95"/>
  <c r="N104"/>
  <c r="M104"/>
  <c r="N108"/>
  <c r="M108"/>
  <c r="N14"/>
  <c r="M14"/>
  <c r="M23"/>
  <c r="N23"/>
  <c r="M31"/>
  <c r="N31"/>
  <c r="M47"/>
  <c r="N47"/>
  <c r="M55"/>
  <c r="N55"/>
  <c r="M63"/>
  <c r="N63"/>
  <c r="M71"/>
  <c r="N71"/>
  <c r="M79"/>
  <c r="N79"/>
  <c r="M88"/>
  <c r="N88"/>
  <c r="M97"/>
  <c r="N97"/>
  <c r="M106"/>
  <c r="N106"/>
  <c r="N18"/>
  <c r="M18"/>
  <c r="N26"/>
  <c r="M26"/>
  <c r="N34"/>
  <c r="M34"/>
  <c r="M42"/>
  <c r="N42"/>
  <c r="M50"/>
  <c r="N50"/>
  <c r="M58"/>
  <c r="N58"/>
  <c r="M66"/>
  <c r="N66"/>
  <c r="M74"/>
  <c r="N74"/>
  <c r="M82"/>
  <c r="N82"/>
  <c r="M100"/>
  <c r="N100"/>
  <c r="N11"/>
  <c r="M11"/>
  <c r="M15"/>
  <c r="N15"/>
  <c r="N20"/>
  <c r="M20"/>
  <c r="M24"/>
  <c r="N24"/>
  <c r="N28"/>
  <c r="M28"/>
  <c r="M32"/>
  <c r="N32"/>
  <c r="N36"/>
  <c r="M36"/>
  <c r="M40"/>
  <c r="N40"/>
  <c r="N44"/>
  <c r="M44"/>
  <c r="N48"/>
  <c r="M48"/>
  <c r="N52"/>
  <c r="M52"/>
  <c r="N56"/>
  <c r="M56"/>
  <c r="N60"/>
  <c r="M60"/>
  <c r="N64"/>
  <c r="M64"/>
  <c r="N68"/>
  <c r="M68"/>
  <c r="N72"/>
  <c r="M72"/>
  <c r="N76"/>
  <c r="M76"/>
  <c r="N80"/>
  <c r="M80"/>
  <c r="N85"/>
  <c r="M85"/>
  <c r="N89"/>
  <c r="M89"/>
  <c r="N94"/>
  <c r="M94"/>
  <c r="N98"/>
  <c r="M98"/>
  <c r="M103"/>
  <c r="N103"/>
  <c r="M107"/>
  <c r="N107"/>
  <c r="K110"/>
  <c r="N110" s="1"/>
  <c r="M110" l="1"/>
</calcChain>
</file>

<file path=xl/sharedStrings.xml><?xml version="1.0" encoding="utf-8"?>
<sst xmlns="http://schemas.openxmlformats.org/spreadsheetml/2006/main" count="3921" uniqueCount="1085">
  <si>
    <t>ETRANGER</t>
  </si>
  <si>
    <t>Total général</t>
  </si>
  <si>
    <t>AIX-MARSEILLE</t>
  </si>
  <si>
    <t>AMIENS</t>
  </si>
  <si>
    <t>COMPIEGNE UTC</t>
  </si>
  <si>
    <t>BESANCON</t>
  </si>
  <si>
    <t>BESANCON ENSM</t>
  </si>
  <si>
    <t>BORDEAUX</t>
  </si>
  <si>
    <t>BORDEAUX 3</t>
  </si>
  <si>
    <t>BORDEAUX IP</t>
  </si>
  <si>
    <t>PAU</t>
  </si>
  <si>
    <t>CAEN</t>
  </si>
  <si>
    <t>CLERMONT-FERRAND</t>
  </si>
  <si>
    <t>CLERMONT 2</t>
  </si>
  <si>
    <t>CLERMONT ENSC</t>
  </si>
  <si>
    <t>CORSE</t>
  </si>
  <si>
    <t>CORTE</t>
  </si>
  <si>
    <t>CRETEIL</t>
  </si>
  <si>
    <t>CACHAN ENS</t>
  </si>
  <si>
    <t>MARNE-LA-VALLEE</t>
  </si>
  <si>
    <t>PARIS 12</t>
  </si>
  <si>
    <t>PARIS 13</t>
  </si>
  <si>
    <t>PARIS 8</t>
  </si>
  <si>
    <t>DIJON</t>
  </si>
  <si>
    <t>GRENOBLE</t>
  </si>
  <si>
    <t>CHAMBERY</t>
  </si>
  <si>
    <t>GRENOBLE 1</t>
  </si>
  <si>
    <t>GRENOBLE 2</t>
  </si>
  <si>
    <t>GRENOBLE 3</t>
  </si>
  <si>
    <t>GRENOBLE IP</t>
  </si>
  <si>
    <t>HORS ACADEMIE</t>
  </si>
  <si>
    <t>POLYNESIE</t>
  </si>
  <si>
    <t>LA REUNION</t>
  </si>
  <si>
    <t>LILLE</t>
  </si>
  <si>
    <t>ARTOIS</t>
  </si>
  <si>
    <t>LILLE 1</t>
  </si>
  <si>
    <t>LILLE 2</t>
  </si>
  <si>
    <t>LILLE 3</t>
  </si>
  <si>
    <t>LITTORAL</t>
  </si>
  <si>
    <t>VALENCIENNES</t>
  </si>
  <si>
    <t>LIMOGES</t>
  </si>
  <si>
    <t>LYON</t>
  </si>
  <si>
    <t>LYON 2</t>
  </si>
  <si>
    <t>LYON 3</t>
  </si>
  <si>
    <t>LYON INSA</t>
  </si>
  <si>
    <t>ST ETIENNE</t>
  </si>
  <si>
    <t>ST ETIENNE ENI</t>
  </si>
  <si>
    <t>MONTPELLIER</t>
  </si>
  <si>
    <t>MONTPELLIER 1</t>
  </si>
  <si>
    <t>MONTPELLIER 2</t>
  </si>
  <si>
    <t>MONTPELLIER 3</t>
  </si>
  <si>
    <t>PERPIGNAN</t>
  </si>
  <si>
    <t>NANCY-METZ</t>
  </si>
  <si>
    <t>LORRAINE</t>
  </si>
  <si>
    <t>NANTES</t>
  </si>
  <si>
    <t>ANGERS</t>
  </si>
  <si>
    <t>LE MANS</t>
  </si>
  <si>
    <t>NANTES EC</t>
  </si>
  <si>
    <t>NICE</t>
  </si>
  <si>
    <t>TOULON</t>
  </si>
  <si>
    <t>ORLEANS-TOURS</t>
  </si>
  <si>
    <t>ORLEANS</t>
  </si>
  <si>
    <t>TOURS</t>
  </si>
  <si>
    <t>PARIS</t>
  </si>
  <si>
    <t>PARIS 1</t>
  </si>
  <si>
    <t>PARIS 3</t>
  </si>
  <si>
    <t>PARIS 4</t>
  </si>
  <si>
    <t>PARIS 5</t>
  </si>
  <si>
    <t>PARIS 6</t>
  </si>
  <si>
    <t>PARIS 7</t>
  </si>
  <si>
    <t>PARIS CNAM</t>
  </si>
  <si>
    <t>PARIS DAUPHINE</t>
  </si>
  <si>
    <t>PARIS ENS</t>
  </si>
  <si>
    <t>POITIERS</t>
  </si>
  <si>
    <t>LA ROCHELLE</t>
  </si>
  <si>
    <t>POITIERS ENSMA</t>
  </si>
  <si>
    <t>REIMS</t>
  </si>
  <si>
    <t>TROYES UTT</t>
  </si>
  <si>
    <t>RENNES</t>
  </si>
  <si>
    <t>BREST</t>
  </si>
  <si>
    <t>BRETAGNE SUD</t>
  </si>
  <si>
    <t>RENNES 1</t>
  </si>
  <si>
    <t>RENNES 2</t>
  </si>
  <si>
    <t>RENNES INSA</t>
  </si>
  <si>
    <t>ROUEN</t>
  </si>
  <si>
    <t>ROUEN INSA</t>
  </si>
  <si>
    <t>STRASBOURG</t>
  </si>
  <si>
    <t>MULHOUSE</t>
  </si>
  <si>
    <t>STRASBOURG INSA</t>
  </si>
  <si>
    <t>TOULOUSE</t>
  </si>
  <si>
    <t>TOULOUSE 2</t>
  </si>
  <si>
    <t>TOULOUSE 3</t>
  </si>
  <si>
    <t>TOULOUSE INP</t>
  </si>
  <si>
    <t>TOULOUSE INSA</t>
  </si>
  <si>
    <t>VERSAILLES</t>
  </si>
  <si>
    <t>CERGY-PONTOISE</t>
  </si>
  <si>
    <t>PARIS 10</t>
  </si>
  <si>
    <t>PARIS 11</t>
  </si>
  <si>
    <t>VERSAILLES ST QUENT.</t>
  </si>
  <si>
    <t>Académie de BESANCON</t>
  </si>
  <si>
    <t>Académie de BORDEAUX</t>
  </si>
  <si>
    <t>Académie de CAEN</t>
  </si>
  <si>
    <t>Académie de CLERMONT-FERRAND</t>
  </si>
  <si>
    <t>Académie de CORSE</t>
  </si>
  <si>
    <t>Académie de CRETEIL</t>
  </si>
  <si>
    <t>Académie de DIJON</t>
  </si>
  <si>
    <t>Académie de GRENOBLE</t>
  </si>
  <si>
    <t>Académie de LA REUNION</t>
  </si>
  <si>
    <t>Académie de LILLE</t>
  </si>
  <si>
    <t>Académie de LIMOGES</t>
  </si>
  <si>
    <t>Académie de LYON</t>
  </si>
  <si>
    <t>Académie de MONTPELLIER</t>
  </si>
  <si>
    <t>Académie de NANCY-METZ</t>
  </si>
  <si>
    <t>Académie de NANTES</t>
  </si>
  <si>
    <t>Académie de NICE</t>
  </si>
  <si>
    <t>Académie de PARIS</t>
  </si>
  <si>
    <t>Académie de POITIERS</t>
  </si>
  <si>
    <t>Académie de REIMS</t>
  </si>
  <si>
    <t>Académie de RENNES</t>
  </si>
  <si>
    <t>Académie de ROUEN</t>
  </si>
  <si>
    <t>Académie de STRASBOURG</t>
  </si>
  <si>
    <t>Académie de TOULOUSE</t>
  </si>
  <si>
    <t>Académie de VERSAILLES</t>
  </si>
  <si>
    <t>Académie d'AIX-MARSEILLE</t>
  </si>
  <si>
    <t>Académie d'AMIENS</t>
  </si>
  <si>
    <t>Académie d'ORLEANS-TOURS</t>
  </si>
  <si>
    <t>CLERMONT 1</t>
  </si>
  <si>
    <t>LYON ENS</t>
  </si>
  <si>
    <t>NIMES</t>
  </si>
  <si>
    <t>PARIS 2</t>
  </si>
  <si>
    <t>GRENOBLE IEP</t>
  </si>
  <si>
    <t>LE HAVRE</t>
  </si>
  <si>
    <t>TOULOUSE 1</t>
  </si>
  <si>
    <t>Total</t>
  </si>
  <si>
    <t>01</t>
  </si>
  <si>
    <t>02</t>
  </si>
  <si>
    <t>03</t>
  </si>
  <si>
    <t>04</t>
  </si>
  <si>
    <t>05</t>
  </si>
  <si>
    <t>06</t>
  </si>
  <si>
    <t>07</t>
  </si>
  <si>
    <t>08</t>
  </si>
  <si>
    <t>09</t>
  </si>
  <si>
    <t>10</t>
  </si>
  <si>
    <t>11</t>
  </si>
  <si>
    <t>12</t>
  </si>
  <si>
    <t>14</t>
  </si>
  <si>
    <t>15</t>
  </si>
  <si>
    <t>16</t>
  </si>
  <si>
    <t>17</t>
  </si>
  <si>
    <t>18</t>
  </si>
  <si>
    <t>19</t>
  </si>
  <si>
    <t>20</t>
  </si>
  <si>
    <t>21</t>
  </si>
  <si>
    <t>22</t>
  </si>
  <si>
    <t>23</t>
  </si>
  <si>
    <t>24</t>
  </si>
  <si>
    <t>25</t>
  </si>
  <si>
    <t>26</t>
  </si>
  <si>
    <t>27</t>
  </si>
  <si>
    <t>28</t>
  </si>
  <si>
    <t>29</t>
  </si>
  <si>
    <t>30</t>
  </si>
  <si>
    <t>31</t>
  </si>
  <si>
    <t>32</t>
  </si>
  <si>
    <t>33</t>
  </si>
  <si>
    <t>35</t>
  </si>
  <si>
    <t>36</t>
  </si>
  <si>
    <t>37</t>
  </si>
  <si>
    <t>60</t>
  </si>
  <si>
    <t>61</t>
  </si>
  <si>
    <t>62</t>
  </si>
  <si>
    <t>63</t>
  </si>
  <si>
    <t>64</t>
  </si>
  <si>
    <t>65</t>
  </si>
  <si>
    <t>66</t>
  </si>
  <si>
    <t>67</t>
  </si>
  <si>
    <t>68</t>
  </si>
  <si>
    <t>69</t>
  </si>
  <si>
    <t>70</t>
  </si>
  <si>
    <t>71</t>
  </si>
  <si>
    <t>72</t>
  </si>
  <si>
    <t>73</t>
  </si>
  <si>
    <t>74</t>
  </si>
  <si>
    <t>76</t>
  </si>
  <si>
    <t>85</t>
  </si>
  <si>
    <t>86</t>
  </si>
  <si>
    <t>87</t>
  </si>
  <si>
    <t>BELFORT UTBM</t>
  </si>
  <si>
    <t>CLERMONT IFMA</t>
  </si>
  <si>
    <t>PARIS ISM</t>
  </si>
  <si>
    <t>LILLE EC</t>
  </si>
  <si>
    <t>LIMOGES ENSCI</t>
  </si>
  <si>
    <t>LYON EC</t>
  </si>
  <si>
    <t>ALBI CUFR</t>
  </si>
  <si>
    <t>TARBES ENI</t>
  </si>
  <si>
    <t>EVRY</t>
  </si>
  <si>
    <t>LILLE IEP</t>
  </si>
  <si>
    <t>IMA</t>
  </si>
  <si>
    <t>13</t>
  </si>
  <si>
    <t>34</t>
  </si>
  <si>
    <t>Epistémologie, histoire des sciences et des techniques</t>
  </si>
  <si>
    <t>Théologie catholique</t>
  </si>
  <si>
    <t>TOUTES SECTIONS CONFONDUES</t>
  </si>
  <si>
    <t>DROIT</t>
  </si>
  <si>
    <t>LETTRES</t>
  </si>
  <si>
    <t>SCIENCES</t>
  </si>
  <si>
    <t>PHARMACIE</t>
  </si>
  <si>
    <t>32 ans  3 mois</t>
  </si>
  <si>
    <t>31 ans  11 mois</t>
  </si>
  <si>
    <t>31 ans  9 mois</t>
  </si>
  <si>
    <t xml:space="preserve">42 ans  </t>
  </si>
  <si>
    <t xml:space="preserve">41 ans  </t>
  </si>
  <si>
    <t>35 ans  2 mois</t>
  </si>
  <si>
    <t>33 ans  3 mois</t>
  </si>
  <si>
    <t xml:space="preserve">39 ans  </t>
  </si>
  <si>
    <t xml:space="preserve">35 ans  </t>
  </si>
  <si>
    <t xml:space="preserve">40 ans  </t>
  </si>
  <si>
    <t>36 ans  3 mois</t>
  </si>
  <si>
    <t>37 ans  7 mois</t>
  </si>
  <si>
    <t>34 ans  10 mois</t>
  </si>
  <si>
    <t>36 ans  6 mois</t>
  </si>
  <si>
    <t>34 ans  7 mois</t>
  </si>
  <si>
    <t>35 ans  8 mois</t>
  </si>
  <si>
    <t>35 ans  5 mois</t>
  </si>
  <si>
    <t>38 ans  4 mois</t>
  </si>
  <si>
    <t>39 ans  6 mois</t>
  </si>
  <si>
    <t xml:space="preserve">47 ans  </t>
  </si>
  <si>
    <t>38 ans  1 mois</t>
  </si>
  <si>
    <t>32 ans  11 mois</t>
  </si>
  <si>
    <t>36 ans  8 mois</t>
  </si>
  <si>
    <t>35 ans  3 mois</t>
  </si>
  <si>
    <t xml:space="preserve">46 ans  </t>
  </si>
  <si>
    <t>39 ans  4 mois</t>
  </si>
  <si>
    <t>35 ans  10 mois</t>
  </si>
  <si>
    <t>32 ans  9 mois</t>
  </si>
  <si>
    <t>30 ans  4 mois</t>
  </si>
  <si>
    <t>35 ans  11 mois</t>
  </si>
  <si>
    <t>34 ans  2 mois</t>
  </si>
  <si>
    <t>34 ans  3 mois</t>
  </si>
  <si>
    <t>35 ans  7 mois</t>
  </si>
  <si>
    <t>35 ans  1 mois</t>
  </si>
  <si>
    <t>42 ans  7 mois</t>
  </si>
  <si>
    <t>31 ans  6 mois</t>
  </si>
  <si>
    <t>30 ans  3 mois</t>
  </si>
  <si>
    <t>30 ans  5 mois</t>
  </si>
  <si>
    <t>31 ans  10 mois</t>
  </si>
  <si>
    <t>32 ans  6 mois</t>
  </si>
  <si>
    <t>40 ans  9 mois</t>
  </si>
  <si>
    <t>31 ans  5 mois</t>
  </si>
  <si>
    <t xml:space="preserve">30 ans  </t>
  </si>
  <si>
    <t>29 ans  9 mois</t>
  </si>
  <si>
    <t>31 ans  7 mois</t>
  </si>
  <si>
    <t>30 ans  10 mois</t>
  </si>
  <si>
    <t>30 ans  8 mois</t>
  </si>
  <si>
    <t>30 ans  11 mois</t>
  </si>
  <si>
    <t>30 ans  7 mois</t>
  </si>
  <si>
    <t>36 ans  9 mois</t>
  </si>
  <si>
    <t>40 ans  10 mois</t>
  </si>
  <si>
    <t>32 ans  8 mois</t>
  </si>
  <si>
    <t>33 ans  4 mois</t>
  </si>
  <si>
    <t xml:space="preserve">32 ans  </t>
  </si>
  <si>
    <t>33 ans  7 mois</t>
  </si>
  <si>
    <t xml:space="preserve">50 ans  </t>
  </si>
  <si>
    <t>37 ans  4 mois</t>
  </si>
  <si>
    <t>33 ans  9 mois</t>
  </si>
  <si>
    <t>34 ans  9 mois</t>
  </si>
  <si>
    <t>34 ans  6 mois</t>
  </si>
  <si>
    <t>31 ans  1 mois</t>
  </si>
  <si>
    <t>31 ans  2 mois</t>
  </si>
  <si>
    <t>Professeurs des universités</t>
  </si>
  <si>
    <t>Age moyen</t>
  </si>
  <si>
    <t>Théologie</t>
  </si>
  <si>
    <t>Détachement</t>
  </si>
  <si>
    <t>Mutation</t>
  </si>
  <si>
    <t>Nouveaux</t>
  </si>
  <si>
    <t>Total général
(b)</t>
  </si>
  <si>
    <t>Ensemble
(a)</t>
  </si>
  <si>
    <t>Dont post-doc à l'étranger
(c)</t>
  </si>
  <si>
    <t>Dont post-doc en France</t>
  </si>
  <si>
    <t>AVIGNON</t>
  </si>
  <si>
    <t>NOUVELLE CALEDONIE</t>
  </si>
  <si>
    <t>LYON 1</t>
  </si>
  <si>
    <t>PARIS ECOLE DES MINES</t>
  </si>
  <si>
    <t>PARIS EHESS</t>
  </si>
  <si>
    <t>PARIS ENSAM</t>
  </si>
  <si>
    <t>PARIS EPHE</t>
  </si>
  <si>
    <t>PARIS IEP</t>
  </si>
  <si>
    <t>PARIS INALCO</t>
  </si>
  <si>
    <t>PARIS MUSEUM</t>
  </si>
  <si>
    <t>TELECOM PARIS</t>
  </si>
  <si>
    <t>PARIS EC</t>
  </si>
  <si>
    <t>PARIS ECOLE POLYTCHNIQUE</t>
  </si>
  <si>
    <t>PROVINCE</t>
  </si>
  <si>
    <t>ILE DE FRANCE</t>
  </si>
  <si>
    <t>Total établissements d'Ile-de-France</t>
  </si>
  <si>
    <t>Total établissements de Province</t>
  </si>
  <si>
    <t>%</t>
  </si>
  <si>
    <t>Activité professionnelle principale au cours de l'année 2012-2013</t>
  </si>
  <si>
    <t>Droit</t>
  </si>
  <si>
    <t>Lettres</t>
  </si>
  <si>
    <t>Sciences</t>
  </si>
  <si>
    <t>Pharmacie</t>
  </si>
  <si>
    <t>Maître de conférences</t>
  </si>
  <si>
    <t>Autre enseignant-chercheur titulaire</t>
  </si>
  <si>
    <t>Chargé de recherche (CNRS, INRA, INSERM…)</t>
  </si>
  <si>
    <t>Ingénieur de recherche fonctionnaire</t>
  </si>
  <si>
    <t>Activité d'enseignement et/ou de recherche à l'étranger</t>
  </si>
  <si>
    <t>Autre activité</t>
  </si>
  <si>
    <t>Droit *</t>
  </si>
  <si>
    <t>* Pour le "Droit", les données ne concernent que le recrutement au titre du 4ème alinéa de l'article 46 du décret n°84-431.</t>
  </si>
  <si>
    <t>Campagne 2013 de recrutement des professeurs des universités
- Session synchronisée -</t>
  </si>
  <si>
    <t>Post-doctorant</t>
  </si>
  <si>
    <t>ATER n'ayant pas la qualité de fonctionnaire</t>
  </si>
  <si>
    <t>Enseignant non permanent de l'enseignement supérieur (hors ATER n'ayant pas la qualité de fonctionnaire)</t>
  </si>
  <si>
    <t>Enseignant titulaire (hors ATER)</t>
  </si>
  <si>
    <t>Sans emploi</t>
  </si>
  <si>
    <t>Enseignant associé</t>
  </si>
  <si>
    <t>Lecteur ou maître de langue</t>
  </si>
  <si>
    <t>Autre enseignant titulaire exerçant des fonctions d'ATER</t>
  </si>
  <si>
    <t>Autre fonctionnaire exerçant des fonctions d'ATER</t>
  </si>
  <si>
    <t>Professeurs agrégé exerçant des fonctions d'ATER</t>
  </si>
  <si>
    <t>Professeur certifié exerçant des fonctions d'ATER</t>
  </si>
  <si>
    <t>Contractuel sur emploi vacant du second degré</t>
  </si>
  <si>
    <t>Enseignant vacataire (chargé d'enseignement vacataire et agent temporaire vacataire)</t>
  </si>
  <si>
    <t>Autre enseignant non permanent de l'enseignement supérieur</t>
  </si>
  <si>
    <t>Professeur agrégé</t>
  </si>
  <si>
    <t>Professeur certifié</t>
  </si>
  <si>
    <t>Autre enseignant titulaire</t>
  </si>
  <si>
    <t>Autre</t>
  </si>
  <si>
    <t>Enseignant-chercheur titulaire</t>
  </si>
  <si>
    <t>Ingénieur d'études fonctionnaire</t>
  </si>
  <si>
    <t>Ex-MCF</t>
  </si>
  <si>
    <t>Autre origine</t>
  </si>
  <si>
    <t>Total
(A)</t>
  </si>
  <si>
    <t>Dont agrégations
(C)</t>
  </si>
  <si>
    <t>Total général
(B)</t>
  </si>
  <si>
    <t>Dont agrégations
(D)</t>
  </si>
  <si>
    <t>Dont agrégations
(E)</t>
  </si>
  <si>
    <r>
      <rPr>
        <b/>
        <sz val="10"/>
        <color theme="1"/>
        <rFont val="Times New Roman"/>
        <family val="1"/>
      </rPr>
      <t>Brut</t>
    </r>
    <r>
      <rPr>
        <sz val="10"/>
        <color theme="1"/>
        <rFont val="Times New Roman"/>
        <family val="2"/>
      </rPr>
      <t xml:space="preserve">
1-</t>
    </r>
    <r>
      <rPr>
        <i/>
        <sz val="8"/>
        <color theme="1"/>
        <rFont val="Times New Roman"/>
        <family val="1"/>
      </rPr>
      <t>(A/B)</t>
    </r>
  </si>
  <si>
    <r>
      <rPr>
        <b/>
        <sz val="10"/>
        <color theme="1"/>
        <rFont val="Times New Roman"/>
        <family val="1"/>
      </rPr>
      <t>Net</t>
    </r>
    <r>
      <rPr>
        <sz val="10"/>
        <color theme="1"/>
        <rFont val="Times New Roman"/>
        <family val="2"/>
      </rPr>
      <t xml:space="preserve">
</t>
    </r>
    <r>
      <rPr>
        <i/>
        <sz val="8"/>
        <color theme="1"/>
        <rFont val="Times New Roman"/>
        <family val="1"/>
      </rPr>
      <t>1-(A-C)/(B-C-D-E)</t>
    </r>
  </si>
  <si>
    <t>Etablissement de recrutement</t>
  </si>
  <si>
    <r>
      <t xml:space="preserve">Endo-recrutement </t>
    </r>
    <r>
      <rPr>
        <b/>
        <vertAlign val="superscript"/>
        <sz val="10"/>
        <color theme="0"/>
        <rFont val="Times New Roman"/>
        <family val="1"/>
      </rPr>
      <t>1)</t>
    </r>
  </si>
  <si>
    <t>Mobilité</t>
  </si>
  <si>
    <t>Nouveau recruté dans l'enseignement supérieur</t>
  </si>
  <si>
    <t>Mobilité extra-académique</t>
  </si>
  <si>
    <t>Mobilité dans la région parisienne</t>
  </si>
  <si>
    <t>Doctorat dans l'établissement de recrutement</t>
  </si>
  <si>
    <t>Doctorat dans un autre établissement</t>
  </si>
  <si>
    <t>% (A)</t>
  </si>
  <si>
    <t>Obtention du doctorat et recrutement dans le même établissement</t>
  </si>
  <si>
    <t>Obtention du doctorat dans un établissement relevant d'une académie différente de l'établissement de recrutement</t>
  </si>
  <si>
    <t>Obtention à l'étranger du diplôme permettant de concourir aux fonctions de MCF</t>
  </si>
  <si>
    <t>Nouveau</t>
  </si>
  <si>
    <r>
      <t xml:space="preserve">Brut
</t>
    </r>
    <r>
      <rPr>
        <i/>
        <sz val="10"/>
        <color theme="1"/>
        <rFont val="Times New Roman"/>
        <family val="1"/>
      </rPr>
      <t>(b-a)/b</t>
    </r>
  </si>
  <si>
    <r>
      <t xml:space="preserve">Net
</t>
    </r>
    <r>
      <rPr>
        <b/>
        <i/>
        <u/>
        <sz val="10"/>
        <color theme="1"/>
        <rFont val="Times New Roman"/>
        <family val="1"/>
      </rPr>
      <t>(b-a+c)/b</t>
    </r>
  </si>
  <si>
    <t>Recrutement dit "Local"</t>
  </si>
  <si>
    <t>Recrutement dit "Local avec mobilité"</t>
  </si>
  <si>
    <t>Recrutement dit "Externe avec pré-recrutement"</t>
  </si>
  <si>
    <t>Recrutement dit "Externe"</t>
  </si>
  <si>
    <t>2012</t>
  </si>
  <si>
    <t>2013</t>
  </si>
  <si>
    <t>Allemagne</t>
  </si>
  <si>
    <t>Angleterre</t>
  </si>
  <si>
    <t>Australie</t>
  </si>
  <si>
    <t>Autriche</t>
  </si>
  <si>
    <t>Belgique</t>
  </si>
  <si>
    <t>Brésil</t>
  </si>
  <si>
    <t>Canada</t>
  </si>
  <si>
    <t>Chine</t>
  </si>
  <si>
    <t>Chypre</t>
  </si>
  <si>
    <t>Danemark</t>
  </si>
  <si>
    <t>Espagne</t>
  </si>
  <si>
    <t>Etats-Unis</t>
  </si>
  <si>
    <t>Finlande</t>
  </si>
  <si>
    <t>Grèce</t>
  </si>
  <si>
    <t>Hongrie</t>
  </si>
  <si>
    <t>Inde</t>
  </si>
  <si>
    <t>Irlande</t>
  </si>
  <si>
    <t>Israël</t>
  </si>
  <si>
    <t>Italie</t>
  </si>
  <si>
    <t>Japon</t>
  </si>
  <si>
    <t>Luxembourg</t>
  </si>
  <si>
    <t>Norvège</t>
  </si>
  <si>
    <t>Pays-Bas</t>
  </si>
  <si>
    <t>Portugal</t>
  </si>
  <si>
    <t>Singapour</t>
  </si>
  <si>
    <t>Suède</t>
  </si>
  <si>
    <t>Suisse</t>
  </si>
  <si>
    <t>Sciences et Pharmacie</t>
  </si>
  <si>
    <t>Total Lettres</t>
  </si>
  <si>
    <t>Total Sciences et Pharmacie</t>
  </si>
  <si>
    <t>Europe UE</t>
  </si>
  <si>
    <t>Europe hors UE</t>
  </si>
  <si>
    <t>Total Europe</t>
  </si>
  <si>
    <t>Total Asie</t>
  </si>
  <si>
    <t>Total Amérique</t>
  </si>
  <si>
    <t>Total 
Droit</t>
  </si>
  <si>
    <t>Maîtres de conférences nommées</t>
  </si>
  <si>
    <t>% des post-doctorants à l'étranger</t>
  </si>
  <si>
    <t>Post-doctorants en France</t>
  </si>
  <si>
    <t>% de post-doctorants en France</t>
  </si>
  <si>
    <t>Total de post-doctorants</t>
  </si>
  <si>
    <t>% des post-doctorants</t>
  </si>
  <si>
    <t>Droit privé et sciences criminelles</t>
  </si>
  <si>
    <t>Droit public</t>
  </si>
  <si>
    <t>Histoire du droit et des institutions</t>
  </si>
  <si>
    <t>Science politique</t>
  </si>
  <si>
    <t xml:space="preserve">Sciences économiques </t>
  </si>
  <si>
    <t>Sciences de gestion</t>
  </si>
  <si>
    <t>Sciences du langage : linguistique et phonétique générales</t>
  </si>
  <si>
    <t>Langues et littératures anciennes</t>
  </si>
  <si>
    <t>Langue et littérature françaises</t>
  </si>
  <si>
    <t>Littératures comparées</t>
  </si>
  <si>
    <t>Langues et littératures anglaises et anglo-saxonnes</t>
  </si>
  <si>
    <t>Langues et littératures germaniques et scandinaves</t>
  </si>
  <si>
    <t>Langues et littératures slaves</t>
  </si>
  <si>
    <t xml:space="preserve">Langues et littératures romanes : espagnol, italien, portugais, autres langues romanes </t>
  </si>
  <si>
    <t>Langues et littératures arabes, chinoises, japonaises, hébraïques, d'autres domaines linguistiques</t>
  </si>
  <si>
    <t>Psychologie, psychologie clinique, psychologie sociale</t>
  </si>
  <si>
    <t>Philosophie</t>
  </si>
  <si>
    <t xml:space="preserve">Architecture (ses théories et ses pratiques), arts appliqués, arts plastiques, arts du spectacle, épistémologie des enseignements artistiques, esthétique, musicologie, musique, sciences de l'art     </t>
  </si>
  <si>
    <t>Sociologie, démographie</t>
  </si>
  <si>
    <t>Anthropologie biologique, ethnologie, préhistoire</t>
  </si>
  <si>
    <t xml:space="preserve">Histoire et civilisations : histoire et archéologie des mondes anciens et des mondes médiévaux ; de l'art </t>
  </si>
  <si>
    <t xml:space="preserve">Histoire et civilisations : histoire des mondes modernes, histoire du monde contemporain ; de l'art ; de la musique </t>
  </si>
  <si>
    <t>Géographie physique, humaine, économique et régionale</t>
  </si>
  <si>
    <t>Aménagement de l'espace, urbanisme</t>
  </si>
  <si>
    <t>Mathématiques</t>
  </si>
  <si>
    <t>Mathématiques appliquées et applications des mathématiques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</si>
  <si>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</si>
  <si>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</si>
  <si>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</si>
  <si>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</si>
  <si>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</si>
  <si>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</si>
  <si>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</si>
  <si>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</si>
  <si>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</si>
  <si>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</si>
  <si>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</si>
  <si>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civil</t>
  </si>
  <si>
    <t>Génie informatique, automatique et traitement du signal</t>
  </si>
  <si>
    <t>Energétique, génie des procédés</t>
  </si>
  <si>
    <t>Electronique, optronique et systèmes</t>
  </si>
  <si>
    <t>Biochimie et biologie moléculaire</t>
  </si>
  <si>
    <t>Biologie cellulaire</t>
  </si>
  <si>
    <t>Physiologie</t>
  </si>
  <si>
    <t>Biologie des populations et écologie</t>
  </si>
  <si>
    <t>Biologie des organismes</t>
  </si>
  <si>
    <t>Neurosciences</t>
  </si>
  <si>
    <t>Sciences de l'éducation</t>
  </si>
  <si>
    <t>Sciences de l'information et de la communication</t>
  </si>
  <si>
    <t>Sciences et techniques des activités physiques et sportives</t>
  </si>
  <si>
    <t xml:space="preserve">Sciences physico-chimiques et ingéniérie appliquées à la santé </t>
  </si>
  <si>
    <t>Sciences du médicament et des autres produits de santé</t>
  </si>
  <si>
    <t>Sciences biologiques, fondamentales et clinique</t>
  </si>
  <si>
    <r>
      <t>xx</t>
    </r>
    <r>
      <rPr>
        <b/>
        <vertAlign val="superscript"/>
        <sz val="10"/>
        <color theme="0"/>
        <rFont val="Times New Roman"/>
        <family val="1"/>
      </rPr>
      <t>(1)</t>
    </r>
  </si>
  <si>
    <t>Femmes</t>
  </si>
  <si>
    <t>Age Moyen</t>
  </si>
  <si>
    <t>Hommes</t>
  </si>
  <si>
    <t>GROUPE 1</t>
  </si>
  <si>
    <t>GROUPE 2</t>
  </si>
  <si>
    <t>TOTAL DROIT</t>
  </si>
  <si>
    <t xml:space="preserve">49 ans </t>
  </si>
  <si>
    <t xml:space="preserve">47 ans </t>
  </si>
  <si>
    <t>GROUPE 3</t>
  </si>
  <si>
    <t xml:space="preserve">46 ans </t>
  </si>
  <si>
    <t>GROUPE 4</t>
  </si>
  <si>
    <t>GROUPE 12</t>
  </si>
  <si>
    <t>TOTAL LETTRES</t>
  </si>
  <si>
    <t>36 ans 9 mois</t>
  </si>
  <si>
    <t>GROUPE 5</t>
  </si>
  <si>
    <t>GROUPE 6</t>
  </si>
  <si>
    <t>GROUPE 7</t>
  </si>
  <si>
    <t>GROUPE 8</t>
  </si>
  <si>
    <t>GROUPE 9</t>
  </si>
  <si>
    <t>GROUPE 10</t>
  </si>
  <si>
    <t>TOTAL SCIENCES</t>
  </si>
  <si>
    <t>GROUPE 11</t>
  </si>
  <si>
    <t>44 ans 2 mois</t>
  </si>
  <si>
    <t>77</t>
  </si>
  <si>
    <t>TOTAL</t>
  </si>
  <si>
    <t xml:space="preserve"> Maîtres de conférences</t>
  </si>
  <si>
    <t>32 ans  1 mois</t>
  </si>
  <si>
    <t>32 ans  7 mois</t>
  </si>
  <si>
    <t>32 ans  10 mois</t>
  </si>
  <si>
    <t>34 ans  4 mois</t>
  </si>
  <si>
    <t xml:space="preserve">31 ans  </t>
  </si>
  <si>
    <t xml:space="preserve">36 ans  </t>
  </si>
  <si>
    <t>33 ans  1 mois</t>
  </si>
  <si>
    <t>33 ans  8 mois</t>
  </si>
  <si>
    <t>34 ans  5 mois</t>
  </si>
  <si>
    <t>36 ans  7 mois</t>
  </si>
  <si>
    <t>36 ans  1 mois</t>
  </si>
  <si>
    <t>37 ans  3 mois</t>
  </si>
  <si>
    <t>35 ans  9 mois</t>
  </si>
  <si>
    <t>38 ans  2 mois</t>
  </si>
  <si>
    <t>36 ans  4 mois</t>
  </si>
  <si>
    <t>37 ans  6 mois</t>
  </si>
  <si>
    <t xml:space="preserve">33 ans  </t>
  </si>
  <si>
    <t>39 ans  7 mois</t>
  </si>
  <si>
    <t xml:space="preserve">38 ans  </t>
  </si>
  <si>
    <t xml:space="preserve">34 ans  </t>
  </si>
  <si>
    <t xml:space="preserve">29 ans  </t>
  </si>
  <si>
    <t>34 ans  8 mois</t>
  </si>
  <si>
    <t xml:space="preserve">45 ans  </t>
  </si>
  <si>
    <t>33 ans  10 mois</t>
  </si>
  <si>
    <t>37 ans  2 mois</t>
  </si>
  <si>
    <t>36 ans  5 mois</t>
  </si>
  <si>
    <t>32 ans  2 mois</t>
  </si>
  <si>
    <t>29 ans  8 mois</t>
  </si>
  <si>
    <t>32 ans  4 mois</t>
  </si>
  <si>
    <t>30 ans  9 mois</t>
  </si>
  <si>
    <t>30 ans  6 mois</t>
  </si>
  <si>
    <t>28 ans  8 mois</t>
  </si>
  <si>
    <t>31 ans  3 mois</t>
  </si>
  <si>
    <t>35 ans  6 mois</t>
  </si>
  <si>
    <t>29 ans  6 mois</t>
  </si>
  <si>
    <t>39 ans  3 mois</t>
  </si>
  <si>
    <t>34 ans  1 mois</t>
  </si>
  <si>
    <t>33 ans  6 mois</t>
  </si>
  <si>
    <t xml:space="preserve">Langues et Littératures </t>
  </si>
  <si>
    <t>Histoire-géographie 
et sciences humaines</t>
  </si>
  <si>
    <t>Mathématiques
et informatique</t>
  </si>
  <si>
    <t>Physique</t>
  </si>
  <si>
    <t>Chimie</t>
  </si>
  <si>
    <t>Sciences de la terre</t>
  </si>
  <si>
    <t>Mécanique, génie mécanique,
génie informatique, énergétique</t>
  </si>
  <si>
    <t>Biologie et biochimie</t>
  </si>
  <si>
    <t>Groupe interdisciplinaire</t>
  </si>
  <si>
    <t>Moyenne</t>
  </si>
  <si>
    <t>12 ans 8 mois</t>
  </si>
  <si>
    <t>Groupe de disciplines</t>
  </si>
  <si>
    <t xml:space="preserve"> Ancienneté
(en années)</t>
  </si>
  <si>
    <t>35 ans  4 mois</t>
  </si>
  <si>
    <t>40 ans  3 mois</t>
  </si>
  <si>
    <t>42 ans  4 mois</t>
  </si>
  <si>
    <t xml:space="preserve">44 ans  </t>
  </si>
  <si>
    <t>37 ans  9 mois</t>
  </si>
  <si>
    <t>36 ans  2 mois</t>
  </si>
  <si>
    <t>Effectif</t>
  </si>
  <si>
    <t>Total Droit</t>
  </si>
  <si>
    <t xml:space="preserve">51 ans  </t>
  </si>
  <si>
    <t>37 ans  1 mois</t>
  </si>
  <si>
    <t>Groupe 01</t>
  </si>
  <si>
    <t>Groupe 02</t>
  </si>
  <si>
    <t xml:space="preserve">37 ans  </t>
  </si>
  <si>
    <t xml:space="preserve">43 ans  </t>
  </si>
  <si>
    <t>38 ans  6 mois</t>
  </si>
  <si>
    <t>Groupe 3A</t>
  </si>
  <si>
    <t>Groupe 3B</t>
  </si>
  <si>
    <t>Groupe 4A</t>
  </si>
  <si>
    <t>Groupe 4B</t>
  </si>
  <si>
    <t>Groupe 12A</t>
  </si>
  <si>
    <t>Groupe 12B</t>
  </si>
  <si>
    <t>Total Sciences</t>
  </si>
  <si>
    <t>29 ans  4 mois</t>
  </si>
  <si>
    <t>29 ans  1 mois</t>
  </si>
  <si>
    <t>29 ans  5 mois</t>
  </si>
  <si>
    <t>28 ans  3 mois</t>
  </si>
  <si>
    <t>28 ans  6 mois</t>
  </si>
  <si>
    <t>45 ans  7 mois</t>
  </si>
  <si>
    <t>Groupe 5A</t>
  </si>
  <si>
    <t>Groupe 5B</t>
  </si>
  <si>
    <t>Groupe 06</t>
  </si>
  <si>
    <t>Groupe 07</t>
  </si>
  <si>
    <t>Groupe 08</t>
  </si>
  <si>
    <t>Groupe 09</t>
  </si>
  <si>
    <t>Groupe 10</t>
  </si>
  <si>
    <t>Total Pharmacie</t>
  </si>
  <si>
    <t>Homme</t>
  </si>
  <si>
    <t>Femme</t>
  </si>
  <si>
    <t>Répartition par sexe</t>
  </si>
  <si>
    <t>MCF</t>
  </si>
  <si>
    <t>PR</t>
  </si>
  <si>
    <t>STAPS</t>
  </si>
  <si>
    <t>THEOLOGIE</t>
  </si>
  <si>
    <t>Groupe 14</t>
  </si>
  <si>
    <t>Roumanie</t>
  </si>
  <si>
    <t>Royaume-Uni</t>
  </si>
  <si>
    <t>Russie</t>
  </si>
  <si>
    <t>Guinée</t>
  </si>
  <si>
    <t>Non renseigné</t>
  </si>
  <si>
    <t>Total Union européenne</t>
  </si>
  <si>
    <t>Autre pays européens</t>
  </si>
  <si>
    <t>Union européenne</t>
  </si>
  <si>
    <t>Amérique</t>
  </si>
  <si>
    <t>Océanie</t>
  </si>
  <si>
    <t>Europe</t>
  </si>
  <si>
    <t>Total Europe de l'EST</t>
  </si>
  <si>
    <t>Autres pays européens</t>
  </si>
  <si>
    <t xml:space="preserve">Total EUROPE </t>
  </si>
  <si>
    <t>Total Asie mineure</t>
  </si>
  <si>
    <t xml:space="preserve">Total Asie du Sud Est </t>
  </si>
  <si>
    <t>Total ASIE</t>
  </si>
  <si>
    <t>Total Afrique noire</t>
  </si>
  <si>
    <t>Total Maghreb</t>
  </si>
  <si>
    <t>Total AFRIQUE</t>
  </si>
  <si>
    <t>Total Amérique du Nord</t>
  </si>
  <si>
    <t>Total Amérique Centrale</t>
  </si>
  <si>
    <t>Total Amérique du Sud</t>
  </si>
  <si>
    <t>Total AMERIQUE</t>
  </si>
  <si>
    <t>Total OCEANIE</t>
  </si>
  <si>
    <t>TOTAL GENERAL</t>
  </si>
  <si>
    <t>Croatie</t>
  </si>
  <si>
    <t>Serbie</t>
  </si>
  <si>
    <t>République Tchèque</t>
  </si>
  <si>
    <t>Ukraine</t>
  </si>
  <si>
    <t>Asie mineure</t>
  </si>
  <si>
    <t>Afrique noire</t>
  </si>
  <si>
    <t>Maghreb</t>
  </si>
  <si>
    <t>Amérique du Nord</t>
  </si>
  <si>
    <t>Amérique du Sud</t>
  </si>
  <si>
    <t>Iran</t>
  </si>
  <si>
    <t>Liban</t>
  </si>
  <si>
    <t>Pakistan</t>
  </si>
  <si>
    <t>Syrie</t>
  </si>
  <si>
    <t>Turquie</t>
  </si>
  <si>
    <t>Vietnam</t>
  </si>
  <si>
    <t>Bénin</t>
  </si>
  <si>
    <t>Cameroun</t>
  </si>
  <si>
    <t>Congo</t>
  </si>
  <si>
    <t>Egypte</t>
  </si>
  <si>
    <t>Gabon</t>
  </si>
  <si>
    <t>Madagascar</t>
  </si>
  <si>
    <t>Mali</t>
  </si>
  <si>
    <t>Niger</t>
  </si>
  <si>
    <t>Sénégal</t>
  </si>
  <si>
    <t>Algérie</t>
  </si>
  <si>
    <t>Maroc</t>
  </si>
  <si>
    <t>Tunisie</t>
  </si>
  <si>
    <t>Argentine</t>
  </si>
  <si>
    <t>Bolivie</t>
  </si>
  <si>
    <t>Chili</t>
  </si>
  <si>
    <t>Colombie</t>
  </si>
  <si>
    <t>Haïti</t>
  </si>
  <si>
    <t>SCIENCES + PHARMACIE</t>
  </si>
  <si>
    <t>Recrutement dans le même établissement</t>
  </si>
  <si>
    <t>(A)</t>
  </si>
  <si>
    <t>(B)</t>
  </si>
  <si>
    <t>(C)</t>
  </si>
  <si>
    <t>Section du CNU</t>
  </si>
  <si>
    <t>% de femmes</t>
  </si>
  <si>
    <t>MCF HC</t>
  </si>
  <si>
    <t>MCF CN</t>
  </si>
  <si>
    <t>Sciences économiques</t>
  </si>
  <si>
    <t>1. Disciplines littéraires et de sciences humaines</t>
  </si>
  <si>
    <t>Professeur agrégé exercant des fonctions d'ATER</t>
  </si>
  <si>
    <t>Professeur certifié exercant des fonctions d'ATER</t>
  </si>
  <si>
    <t>Nb de MCF recrutés dans ces disciplines</t>
  </si>
  <si>
    <t>Nb agrégés/MCF</t>
  </si>
  <si>
    <t>Nb certifiés/MCF</t>
  </si>
  <si>
    <t>Nb (agrégés + certifiés) / MCF</t>
  </si>
  <si>
    <t>2. Disciplines scientifiques</t>
  </si>
  <si>
    <t>3. Toutes disciplines confondues</t>
  </si>
  <si>
    <t>Nb de MCF recrutés toutes disciplines confondues</t>
  </si>
  <si>
    <r>
      <t>Total enseignants 2</t>
    </r>
    <r>
      <rPr>
        <b/>
        <vertAlign val="superscript"/>
        <sz val="10"/>
        <color theme="0"/>
        <rFont val="Times New Roman"/>
        <family val="1"/>
      </rPr>
      <t>nd</t>
    </r>
    <r>
      <rPr>
        <b/>
        <sz val="10"/>
        <color theme="0"/>
        <rFont val="Times New Roman"/>
        <family val="1"/>
      </rPr>
      <t xml:space="preserve"> degré recrutés dans le supérieur</t>
    </r>
  </si>
  <si>
    <t>Origine professionnelle</t>
  </si>
  <si>
    <t>des enseignants chercheurs</t>
  </si>
  <si>
    <t>Données nationales</t>
  </si>
  <si>
    <t>Cette partie présente une synthèse des données collectées, pour chaque grande discipline</t>
  </si>
  <si>
    <t>(Droit, Lettres-Sciences Humaines, Sciences), avec mise en regard, pour les professeurs des universités</t>
  </si>
  <si>
    <t>d'une part, pour les maîtres de conférences d'autre part, des activités professionnelles exercées.</t>
  </si>
  <si>
    <t>Enfin, une information spécifique est fournie concernant les enseignants du second degré</t>
  </si>
  <si>
    <t xml:space="preserve">recrutés comme maîtres de conférences, cette information étant présentée annuellement pour </t>
  </si>
  <si>
    <t>DIRECTION GENERALE DES RESSOURCES HUMAINES</t>
  </si>
  <si>
    <t xml:space="preserve">Service des personnels enseignants de l'enseignement supérieur et de la recherche </t>
  </si>
  <si>
    <t>Sous-direction des études de gestion prévisionnelle, statutaires et des affaires communes</t>
  </si>
  <si>
    <t xml:space="preserve">Département des études d'effectifs et d'analyse des ressources humaines </t>
  </si>
  <si>
    <t>- DGRH A1-1 -</t>
  </si>
  <si>
    <t>© www.enseignementsup-recherche.gouv.fr</t>
  </si>
  <si>
    <r>
      <rPr>
        <b/>
        <u/>
        <sz val="10"/>
        <color theme="0"/>
        <rFont val="Times New Roman"/>
        <family val="1"/>
      </rPr>
      <t>TABLEAU I</t>
    </r>
    <r>
      <rPr>
        <b/>
        <sz val="10"/>
        <color theme="0"/>
        <rFont val="Times New Roman"/>
        <family val="1"/>
      </rPr>
      <t xml:space="preserve"> : Répartition des professeurs des universités par type d'activité et grande discipline</t>
    </r>
  </si>
  <si>
    <r>
      <rPr>
        <b/>
        <u/>
        <sz val="10"/>
        <color theme="0"/>
        <rFont val="Times New Roman"/>
        <family val="1"/>
      </rPr>
      <t xml:space="preserve">TABLEAU III </t>
    </r>
    <r>
      <rPr>
        <b/>
        <sz val="10"/>
        <color theme="0"/>
        <rFont val="Times New Roman"/>
        <family val="1"/>
      </rPr>
      <t>: Contribution des enseignants du 2</t>
    </r>
    <r>
      <rPr>
        <b/>
        <vertAlign val="superscript"/>
        <sz val="10"/>
        <color theme="0"/>
        <rFont val="Times New Roman"/>
        <family val="1"/>
      </rPr>
      <t>nd</t>
    </r>
    <r>
      <rPr>
        <b/>
        <sz val="10"/>
        <color theme="0"/>
        <rFont val="Times New Roman"/>
        <family val="1"/>
      </rPr>
      <t xml:space="preserve"> degré dans chaque cohorte de MCF sur 10 ans</t>
    </r>
  </si>
  <si>
    <t>Données nationales et par établissement</t>
  </si>
  <si>
    <t xml:space="preserve">Cette partie est consacrée à l'étude de la mobilité des enseignants-chercheurs à l'occasion </t>
  </si>
  <si>
    <t>de leur recrutement.</t>
  </si>
  <si>
    <t>Cette mobilité est examinée d'abord du point de vue de l'établissement d'appartenance au</t>
  </si>
  <si>
    <t>moment du recrutement, ensuite, pour les MCF, par rapport au lieu d'obtention du doctorat</t>
  </si>
  <si>
    <t>enfin, toujours pour les MCF, par une approche élargie à l'ensemble du cursus antérieur au recrutement.</t>
  </si>
  <si>
    <t>Ces trois angles d'observation sont traités en fonction de l'établissement d'accueil ou de l'activité</t>
  </si>
  <si>
    <t>professionnelle exercée au moment du recrutement</t>
  </si>
  <si>
    <t>Enfin, un indicateur de mobilité académique (IMA) analyse la mobilité du point de vue de l'établissement en prenant en compte tous les types de recrutement, y compris les mutations, les détachements et les agrégations.</t>
  </si>
  <si>
    <r>
      <rPr>
        <b/>
        <u/>
        <sz val="10"/>
        <color theme="0"/>
        <rFont val="Times New Roman"/>
        <family val="1"/>
      </rPr>
      <t>TABLEAU II</t>
    </r>
    <r>
      <rPr>
        <b/>
        <sz val="10"/>
        <color theme="0"/>
        <rFont val="Times New Roman"/>
        <family val="1"/>
      </rPr>
      <t xml:space="preserve"> : Répartition des maîtres de conférences par type d'activité et grande discipline</t>
    </r>
  </si>
  <si>
    <r>
      <rPr>
        <b/>
        <u/>
        <sz val="10"/>
        <color theme="0"/>
        <rFont val="Times New Roman"/>
        <family val="1"/>
      </rPr>
      <t>TABLEAU IV</t>
    </r>
    <r>
      <rPr>
        <b/>
        <sz val="10"/>
        <color theme="0"/>
        <rFont val="Times New Roman"/>
        <family val="1"/>
      </rPr>
      <t xml:space="preserve"> : Répartition des professeurs des universités par type d'activité et type de mobilité</t>
    </r>
  </si>
  <si>
    <t>Note de lecture :</t>
  </si>
  <si>
    <t>Mobilité dans l'académie (Hors région parisienne)</t>
  </si>
  <si>
    <r>
      <rPr>
        <b/>
        <i/>
        <sz val="10"/>
        <color theme="1"/>
        <rFont val="Times New Roman"/>
        <family val="1"/>
      </rPr>
      <t>Mobilité extra-académique</t>
    </r>
    <r>
      <rPr>
        <i/>
        <sz val="10"/>
        <color theme="1"/>
        <rFont val="Times New Roman"/>
        <family val="1"/>
      </rPr>
      <t xml:space="preserve"> : Lille 1 =&gt; Toulouse 3</t>
    </r>
  </si>
  <si>
    <r>
      <rPr>
        <b/>
        <i/>
        <sz val="10"/>
        <color theme="1"/>
        <rFont val="Times New Roman"/>
        <family val="1"/>
      </rPr>
      <t>Mobilité dans la région parisienne</t>
    </r>
    <r>
      <rPr>
        <i/>
        <sz val="10"/>
        <color theme="1"/>
        <rFont val="Times New Roman"/>
        <family val="1"/>
      </rPr>
      <t xml:space="preserve"> : Paris 1 =&gt; Paris 8</t>
    </r>
  </si>
  <si>
    <r>
      <rPr>
        <b/>
        <i/>
        <sz val="10"/>
        <color theme="1"/>
        <rFont val="Times New Roman"/>
        <family val="1"/>
      </rPr>
      <t>Mobilité dans l'académie (Hors région parisienne)</t>
    </r>
    <r>
      <rPr>
        <i/>
        <sz val="10"/>
        <color theme="1"/>
        <rFont val="Times New Roman"/>
        <family val="1"/>
      </rPr>
      <t xml:space="preserve"> : Lyon 1 =&gt; Lyon 2</t>
    </r>
  </si>
  <si>
    <r>
      <rPr>
        <b/>
        <i/>
        <sz val="10"/>
        <color theme="1"/>
        <rFont val="Times New Roman"/>
        <family val="1"/>
      </rPr>
      <t>Nouveau recruté dans l'enseignement supérieur</t>
    </r>
    <r>
      <rPr>
        <i/>
        <sz val="10"/>
        <color theme="1"/>
        <rFont val="Times New Roman"/>
        <family val="1"/>
      </rPr>
      <t xml:space="preserve"> :</t>
    </r>
  </si>
  <si>
    <r>
      <t xml:space="preserve">  </t>
    </r>
    <r>
      <rPr>
        <b/>
        <i/>
        <sz val="10"/>
        <color theme="1"/>
        <rFont val="Times New Roman"/>
        <family val="1"/>
      </rPr>
      <t xml:space="preserve"> (A)</t>
    </r>
    <r>
      <rPr>
        <i/>
        <sz val="10"/>
        <color theme="1"/>
        <rFont val="Times New Roman"/>
        <family val="1"/>
      </rPr>
      <t xml:space="preserve"> Pas de mobilité par rapport à l'obtention du doctorat ou de l'habilitation à diriger des recherches</t>
    </r>
  </si>
  <si>
    <r>
      <t xml:space="preserve">  </t>
    </r>
    <r>
      <rPr>
        <b/>
        <i/>
        <sz val="10"/>
        <color theme="1"/>
        <rFont val="Times New Roman"/>
        <family val="1"/>
      </rPr>
      <t xml:space="preserve"> (B) </t>
    </r>
    <r>
      <rPr>
        <i/>
        <sz val="10"/>
        <color theme="1"/>
        <rFont val="Times New Roman"/>
        <family val="1"/>
      </rPr>
      <t>Mobilité par rapport à l'obtention du doctorat ou de l'habilitation à diriger des recherches</t>
    </r>
  </si>
  <si>
    <r>
      <t xml:space="preserve">  </t>
    </r>
    <r>
      <rPr>
        <b/>
        <i/>
        <sz val="10"/>
        <color theme="1"/>
        <rFont val="Times New Roman"/>
        <family val="1"/>
      </rPr>
      <t xml:space="preserve"> (C)</t>
    </r>
    <r>
      <rPr>
        <i/>
        <sz val="10"/>
        <color theme="1"/>
        <rFont val="Times New Roman"/>
        <family val="1"/>
      </rPr>
      <t xml:space="preserve"> Diplôme obtenu à l'étranger</t>
    </r>
  </si>
  <si>
    <t>Type de mobilité</t>
  </si>
  <si>
    <t>Grande discipline</t>
  </si>
  <si>
    <t>Académie / établissement de recrutement</t>
  </si>
  <si>
    <r>
      <rPr>
        <b/>
        <u/>
        <sz val="10"/>
        <color theme="0"/>
        <rFont val="Times New Roman"/>
        <family val="1"/>
      </rPr>
      <t>TABLEAU V</t>
    </r>
    <r>
      <rPr>
        <b/>
        <sz val="10"/>
        <color theme="0"/>
        <rFont val="Times New Roman"/>
        <family val="1"/>
      </rPr>
      <t xml:space="preserve"> : Répartition des professeurs des universités par académie / établissement de recrutement et type de mobilité</t>
    </r>
  </si>
  <si>
    <r>
      <rPr>
        <b/>
        <sz val="10"/>
        <color theme="1"/>
        <rFont val="Times New Roman"/>
        <family val="1"/>
      </rPr>
      <t>Net *</t>
    </r>
    <r>
      <rPr>
        <sz val="10"/>
        <color theme="1"/>
        <rFont val="Times New Roman"/>
        <family val="2"/>
      </rPr>
      <t xml:space="preserve">
</t>
    </r>
    <r>
      <rPr>
        <i/>
        <sz val="8"/>
        <color theme="1"/>
        <rFont val="Times New Roman"/>
        <family val="1"/>
      </rPr>
      <t>1-(A-C)/(B-C-D-E)</t>
    </r>
  </si>
  <si>
    <r>
      <rPr>
        <b/>
        <u/>
        <sz val="10"/>
        <color theme="0"/>
        <rFont val="Times New Roman"/>
        <family val="1"/>
      </rPr>
      <t>TABLEAU VI</t>
    </r>
    <r>
      <rPr>
        <b/>
        <sz val="10"/>
        <color theme="0"/>
        <rFont val="Times New Roman"/>
        <family val="1"/>
      </rPr>
      <t xml:space="preserve"> : Répartition des maîtres de conférences par type d'activité globale et type de mobilité</t>
    </r>
  </si>
  <si>
    <r>
      <t>Pas de mobilité</t>
    </r>
    <r>
      <rPr>
        <b/>
        <vertAlign val="superscript"/>
        <sz val="10"/>
        <color theme="0"/>
        <rFont val="Times New Roman"/>
        <family val="1"/>
      </rPr>
      <t xml:space="preserve"> </t>
    </r>
  </si>
  <si>
    <r>
      <t xml:space="preserve">Pas de mobilité : </t>
    </r>
    <r>
      <rPr>
        <i/>
        <sz val="10"/>
        <color theme="1"/>
        <rFont val="Times New Roman"/>
        <family val="1"/>
      </rPr>
      <t>Recrutement dans l'établissement où le lauréat a déjà exercé des fonctions professionnelles</t>
    </r>
  </si>
  <si>
    <t>Mobilité dans l'académie (hors région parisienne)</t>
  </si>
  <si>
    <r>
      <t>Pas de mobilité</t>
    </r>
    <r>
      <rPr>
        <b/>
        <vertAlign val="superscript"/>
        <sz val="10"/>
        <color theme="0"/>
        <rFont val="Times New Roman"/>
        <family val="1"/>
      </rPr>
      <t xml:space="preserve">
(A)</t>
    </r>
  </si>
  <si>
    <t>Académie / Etablissement de recrutement</t>
  </si>
  <si>
    <r>
      <rPr>
        <b/>
        <u/>
        <sz val="10"/>
        <color theme="0"/>
        <rFont val="Times New Roman"/>
        <family val="1"/>
      </rPr>
      <t>TABLEAU VIII-a</t>
    </r>
    <r>
      <rPr>
        <b/>
        <sz val="10"/>
        <color theme="0"/>
        <rFont val="Times New Roman"/>
        <family val="1"/>
      </rPr>
      <t xml:space="preserve"> : Répartition des maîtres de conférences par académie / établissement de recrutement, grande discipline et lieu d'obtention du doctorat et établissement de recrutement</t>
    </r>
  </si>
  <si>
    <r>
      <rPr>
        <b/>
        <u/>
        <sz val="10"/>
        <color theme="0"/>
        <rFont val="Times New Roman"/>
        <family val="1"/>
      </rPr>
      <t>TABLEAU VIII-b</t>
    </r>
    <r>
      <rPr>
        <b/>
        <sz val="10"/>
        <color theme="0"/>
        <rFont val="Times New Roman"/>
        <family val="1"/>
      </rPr>
      <t xml:space="preserve"> : Indicateur de mobilité académique (IMA) des maîtres de conférences par établissement</t>
    </r>
  </si>
  <si>
    <r>
      <rPr>
        <b/>
        <u/>
        <sz val="10"/>
        <color theme="0"/>
        <rFont val="Times New Roman"/>
        <family val="1"/>
      </rPr>
      <t>TABLEAU VIII-c</t>
    </r>
    <r>
      <rPr>
        <b/>
        <sz val="10"/>
        <color theme="0"/>
        <rFont val="Times New Roman"/>
        <family val="1"/>
      </rPr>
      <t xml:space="preserve"> : Indicateur de mobilité académique (IMA) des maîtres de conférences par section du CNU</t>
    </r>
  </si>
  <si>
    <r>
      <rPr>
        <b/>
        <u/>
        <sz val="10"/>
        <color theme="0"/>
        <rFont val="Times New Roman"/>
        <family val="1"/>
      </rPr>
      <t>TABLEAU IX</t>
    </r>
    <r>
      <rPr>
        <b/>
        <sz val="10"/>
        <color theme="0"/>
        <rFont val="Times New Roman"/>
        <family val="1"/>
      </rPr>
      <t xml:space="preserve"> : Analyse de la mobilité (lieu d'obtention du doctorat) des maitres de conférences recrutés en fonction du type d'activité</t>
    </r>
  </si>
  <si>
    <t>Même établissement</t>
  </si>
  <si>
    <t>Autre académie</t>
  </si>
  <si>
    <t>Même académie</t>
  </si>
  <si>
    <t>Région parisienne</t>
  </si>
  <si>
    <t>Etablissement d'obtention
 du doctorat</t>
  </si>
  <si>
    <t>Etablissement de
 recrutement</t>
  </si>
  <si>
    <t>1. Droit et Sciences économiques</t>
  </si>
  <si>
    <t>2. Lettres et Sciences humaines</t>
  </si>
  <si>
    <t>3. Sciences (hors Pharmacie)</t>
  </si>
  <si>
    <r>
      <rPr>
        <b/>
        <u/>
        <sz val="10"/>
        <color theme="0"/>
        <rFont val="Times New Roman"/>
        <family val="1"/>
      </rPr>
      <t>TABLEAU XI</t>
    </r>
    <r>
      <rPr>
        <b/>
        <sz val="10"/>
        <color theme="0"/>
        <rFont val="Times New Roman"/>
        <family val="1"/>
      </rPr>
      <t xml:space="preserve"> : Etude du cursus universitaire par rapport à l'établissement de recrutement</t>
    </r>
  </si>
  <si>
    <r>
      <t xml:space="preserve">Recrutement "Local" : </t>
    </r>
    <r>
      <rPr>
        <i/>
        <sz val="10"/>
        <color theme="1"/>
        <rFont val="Times New Roman"/>
        <family val="1"/>
      </rPr>
      <t>Recrutés ayant réalisé tout leur cursus dans l'établissement de recrutement</t>
    </r>
  </si>
  <si>
    <r>
      <rPr>
        <b/>
        <i/>
        <sz val="10"/>
        <color theme="1"/>
        <rFont val="Times New Roman"/>
        <family val="1"/>
      </rPr>
      <t>Recrutement "Local avec mobilité"</t>
    </r>
    <r>
      <rPr>
        <i/>
        <sz val="10"/>
        <color theme="1"/>
        <rFont val="Times New Roman"/>
        <family val="1"/>
      </rPr>
      <t xml:space="preserve"> : Recrutés ayant obtenu leur doctorat dans l'établissement de recrutement mais ayant pu être ATER, allocataire ou moniteur dans un autre établissement.</t>
    </r>
  </si>
  <si>
    <r>
      <rPr>
        <b/>
        <i/>
        <sz val="10"/>
        <color theme="1"/>
        <rFont val="Times New Roman"/>
        <family val="1"/>
      </rPr>
      <t>Recrutement "Externe"</t>
    </r>
    <r>
      <rPr>
        <i/>
        <sz val="10"/>
        <color theme="1"/>
        <rFont val="Times New Roman"/>
        <family val="1"/>
      </rPr>
      <t xml:space="preserve"> : Recrutés ayant effectué tout leur cursus dans un autre établissement que celui de recrutement</t>
    </r>
  </si>
  <si>
    <t>Données détaillées</t>
  </si>
  <si>
    <t>concernant le cursus</t>
  </si>
  <si>
    <t>des maîtres de conférences</t>
  </si>
  <si>
    <t>Cette partie s'attache à examiner le cursus universitaire suivi par les nouveaux MCF</t>
  </si>
  <si>
    <t>Elle ne traite plus de la mobilité mais vise à identifier des composantes du cursus</t>
  </si>
  <si>
    <t>comme descripteurs possibles de la nouvelle cohorte de MCF:</t>
  </si>
  <si>
    <t>- doctorat (ancienneté et lieu d'obtention),</t>
  </si>
  <si>
    <t>- post-doctorat.</t>
  </si>
  <si>
    <r>
      <rPr>
        <b/>
        <u/>
        <sz val="10"/>
        <color theme="0"/>
        <rFont val="Times New Roman"/>
        <family val="1"/>
      </rPr>
      <t>TABLEAU XII</t>
    </r>
    <r>
      <rPr>
        <b/>
        <sz val="10"/>
        <color theme="0"/>
        <rFont val="Times New Roman"/>
        <family val="1"/>
      </rPr>
      <t xml:space="preserve"> : Répartition des maîtres de conférences recrutés par type d'activité et par année d'obtention du doctorat</t>
    </r>
  </si>
  <si>
    <t>TOTAL PROVINCE</t>
  </si>
  <si>
    <t>TOTAL REGION PARISIENNE</t>
  </si>
  <si>
    <t>Académie de recrutement</t>
  </si>
  <si>
    <r>
      <rPr>
        <b/>
        <u/>
        <sz val="10"/>
        <color theme="0"/>
        <rFont val="Times New Roman"/>
        <family val="1"/>
      </rPr>
      <t>TABLEAU XIV</t>
    </r>
    <r>
      <rPr>
        <b/>
        <sz val="10"/>
        <color theme="0"/>
        <rFont val="Times New Roman"/>
        <family val="1"/>
      </rPr>
      <t xml:space="preserve"> : Mobilité des maîtres de conférences recrutés : lieu d'obtention du doctorat et académie de recrutement
</t>
    </r>
    <r>
      <rPr>
        <b/>
        <sz val="10"/>
        <color rgb="FFFF0000"/>
        <rFont val="Times New Roman"/>
        <family val="1"/>
      </rPr>
      <t>Lettres et Sciences Humaines</t>
    </r>
  </si>
  <si>
    <r>
      <rPr>
        <b/>
        <u/>
        <sz val="10"/>
        <color theme="0"/>
        <rFont val="Times New Roman"/>
        <family val="1"/>
      </rPr>
      <t>TABLEAU XVI</t>
    </r>
    <r>
      <rPr>
        <b/>
        <sz val="10"/>
        <color theme="0"/>
        <rFont val="Times New Roman"/>
        <family val="1"/>
      </rPr>
      <t xml:space="preserve"> : Mobilité des maîtres de conférences recrutés : lieu d'obtention du doctorat et académie de recrutement
</t>
    </r>
    <r>
      <rPr>
        <b/>
        <sz val="10"/>
        <color rgb="FFFF0000"/>
        <rFont val="Times New Roman"/>
        <family val="1"/>
      </rPr>
      <t>Toutes disciplines confondues</t>
    </r>
  </si>
  <si>
    <r>
      <rPr>
        <b/>
        <u/>
        <sz val="10"/>
        <color theme="0"/>
        <rFont val="Times New Roman"/>
        <family val="1"/>
      </rPr>
      <t>TABLEAU XVII</t>
    </r>
    <r>
      <rPr>
        <b/>
        <sz val="10"/>
        <color theme="0"/>
        <rFont val="Times New Roman"/>
        <family val="1"/>
      </rPr>
      <t xml:space="preserve"> : Répartition par pays, année de post-doctorat et par grande discipline des maîtres de conférences ayant effectué un post-doctorat</t>
    </r>
  </si>
  <si>
    <r>
      <rPr>
        <b/>
        <u/>
        <sz val="10"/>
        <color theme="0"/>
        <rFont val="Times New Roman"/>
        <family val="1"/>
      </rPr>
      <t>TABLEAU XVIII</t>
    </r>
    <r>
      <rPr>
        <b/>
        <sz val="10"/>
        <color theme="0"/>
        <rFont val="Times New Roman"/>
        <family val="1"/>
      </rPr>
      <t xml:space="preserve"> : Répartition par année de qualification et discipline des maîtres de conférences recrutés</t>
    </r>
  </si>
  <si>
    <t>Titre de la section                                      Année de qualification</t>
  </si>
  <si>
    <r>
      <rPr>
        <b/>
        <u/>
        <sz val="10"/>
        <color theme="0"/>
        <rFont val="Times New Roman"/>
        <family val="1"/>
      </rPr>
      <t>TABLEAU XIX</t>
    </r>
    <r>
      <rPr>
        <b/>
        <sz val="10"/>
        <color theme="0"/>
        <rFont val="Times New Roman"/>
        <family val="1"/>
      </rPr>
      <t xml:space="preserve"> : Répartition par année d'obtention du doctorat et discipline des maîtres de conférences recrutés</t>
    </r>
  </si>
  <si>
    <t>Titre de la section                                             Année de soutenance</t>
  </si>
  <si>
    <r>
      <rPr>
        <b/>
        <u/>
        <sz val="10"/>
        <color theme="0"/>
        <rFont val="Times New Roman"/>
        <family val="1"/>
      </rPr>
      <t>TABLEAU XX-a</t>
    </r>
    <r>
      <rPr>
        <b/>
        <sz val="10"/>
        <color theme="0"/>
        <rFont val="Times New Roman"/>
        <family val="1"/>
      </rPr>
      <t xml:space="preserve"> : Répartition par grande discipline, groupe de sections, section du CNU et âge moyen</t>
    </r>
  </si>
  <si>
    <t>Données démographiques</t>
  </si>
  <si>
    <t>Cette partie présente de manière synthétique des données sur l'âge des recrutés,</t>
  </si>
  <si>
    <t>en essayant de dégager une éventuelle relation entre cet âge et la discipline de</t>
  </si>
  <si>
    <t>recrutement, d'une part, et l'activité professionnelle antérieure d'autre part,.</t>
  </si>
  <si>
    <t>En outre, le temps de passage entre le corps de MCF et de PR est traité par groupe</t>
  </si>
  <si>
    <t>de disciplines.</t>
  </si>
  <si>
    <t>Enfin, la relation parité-activité professionnelle antérieure est présentée pour chaque corps.</t>
  </si>
  <si>
    <r>
      <rPr>
        <b/>
        <u/>
        <sz val="10"/>
        <color theme="0"/>
        <rFont val="Times New Roman"/>
        <family val="1"/>
      </rPr>
      <t>TABLEAU XX-b</t>
    </r>
    <r>
      <rPr>
        <b/>
        <sz val="10"/>
        <color theme="0"/>
        <rFont val="Times New Roman"/>
        <family val="1"/>
      </rPr>
      <t xml:space="preserve"> : Répartition par grande discipline, groupe de sections, section du CNU et âge moyen</t>
    </r>
  </si>
  <si>
    <r>
      <rPr>
        <b/>
        <u/>
        <sz val="10"/>
        <color theme="0"/>
        <rFont val="Times New Roman"/>
        <family val="1"/>
      </rPr>
      <t>TABLEAU XXIII</t>
    </r>
    <r>
      <rPr>
        <b/>
        <sz val="10"/>
        <color theme="0"/>
        <rFont val="Times New Roman"/>
        <family val="1"/>
      </rPr>
      <t xml:space="preserve"> : Répartition sexuée des professeurs des universités selon le type d'activité et la grande discipline CNU</t>
    </r>
  </si>
  <si>
    <r>
      <rPr>
        <b/>
        <u/>
        <sz val="10"/>
        <color theme="0"/>
        <rFont val="Times New Roman"/>
        <family val="1"/>
      </rPr>
      <t>TABLEAU XXIV</t>
    </r>
    <r>
      <rPr>
        <b/>
        <sz val="10"/>
        <color theme="0"/>
        <rFont val="Times New Roman"/>
        <family val="1"/>
      </rPr>
      <t xml:space="preserve"> : Répartition sexuée des maîtres de conférences selon le type d'activité et la grande discipline CNU</t>
    </r>
  </si>
  <si>
    <t>Données concernant l'agrégation</t>
  </si>
  <si>
    <t>ayant fait l'objet d'une ouverture de concours cette année:</t>
  </si>
  <si>
    <t>- les Sciences économiques,</t>
  </si>
  <si>
    <t>- les Sciences de gestion.</t>
  </si>
  <si>
    <r>
      <rPr>
        <b/>
        <u/>
        <sz val="12"/>
        <color theme="0"/>
        <rFont val="Times New Roman"/>
        <family val="1"/>
      </rPr>
      <t>TABLEAU XXV-a</t>
    </r>
    <r>
      <rPr>
        <b/>
        <sz val="12"/>
        <color theme="0"/>
        <rFont val="Times New Roman"/>
        <family val="1"/>
      </rPr>
      <t xml:space="preserve"> : Agrégation externe (article 49.2-1)</t>
    </r>
  </si>
  <si>
    <r>
      <rPr>
        <b/>
        <u/>
        <sz val="12"/>
        <color theme="0"/>
        <rFont val="Times New Roman"/>
        <family val="1"/>
      </rPr>
      <t>TABLEAU XXV-b</t>
    </r>
    <r>
      <rPr>
        <b/>
        <sz val="12"/>
        <color theme="0"/>
        <rFont val="Times New Roman"/>
        <family val="1"/>
      </rPr>
      <t>: Agrégation interne (article 49.2-1)</t>
    </r>
  </si>
  <si>
    <t>Données concernant le recrutement</t>
  </si>
  <si>
    <t>d'enseignants-chercheurs</t>
  </si>
  <si>
    <t>de nationalité étrangère</t>
  </si>
  <si>
    <t>Concernant les professeurs de nationalité étrangère, on a distingué les recrutements</t>
  </si>
  <si>
    <t xml:space="preserve">"externes" des recrutements effectués parmi les anciens maîtres de conférences, </t>
  </si>
  <si>
    <r>
      <rPr>
        <b/>
        <u/>
        <sz val="12"/>
        <color theme="0"/>
        <rFont val="Times New Roman"/>
        <family val="1"/>
      </rPr>
      <t>TABLEAU XXIX</t>
    </r>
    <r>
      <rPr>
        <b/>
        <sz val="12"/>
        <color theme="0"/>
        <rFont val="Times New Roman"/>
        <family val="1"/>
      </rPr>
      <t xml:space="preserve"> : Répartition  des maîtres de conférences de nationalité étrangère  par  pays, sous continent, continent  et année de recrutement.</t>
    </r>
  </si>
  <si>
    <t xml:space="preserve">  Modifications du périmètre de l'Union européenne</t>
  </si>
  <si>
    <t>Pays</t>
  </si>
  <si>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</si>
  <si>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r>
      <rPr>
        <b/>
        <u/>
        <sz val="10"/>
        <color theme="0"/>
        <rFont val="Times New Roman"/>
        <family val="1"/>
      </rPr>
      <t>TABLEAU VIII</t>
    </r>
    <r>
      <rPr>
        <b/>
        <sz val="10"/>
        <color theme="0"/>
        <rFont val="Times New Roman"/>
        <family val="1"/>
      </rPr>
      <t xml:space="preserve"> : Répartition des maîtres de conférences par académie / établissement de recrutement et lieu d'obtention du doctorat</t>
    </r>
  </si>
  <si>
    <t>1) Un maître de conférence est en situation d'endo-recrutement s'il a obtenu sa thèse dans l'établissement de recrutement</t>
  </si>
  <si>
    <r>
      <rPr>
        <b/>
        <u/>
        <sz val="10"/>
        <color theme="0"/>
        <rFont val="Times New Roman"/>
        <family val="1"/>
      </rPr>
      <t>TABLEAUX X</t>
    </r>
    <r>
      <rPr>
        <b/>
        <sz val="10"/>
        <color theme="0"/>
        <rFont val="Times New Roman"/>
        <family val="1"/>
      </rPr>
      <t xml:space="preserve"> : Rapprochement entre le lieu d'obtention du doctorat et le lieu de recrutement des maîtres de conférences *</t>
    </r>
  </si>
  <si>
    <r>
      <rPr>
        <b/>
        <i/>
        <sz val="10"/>
        <color theme="1"/>
        <rFont val="Times New Roman"/>
        <family val="1"/>
      </rPr>
      <t>Recrutement "Externe avec pré-recrutement"</t>
    </r>
    <r>
      <rPr>
        <i/>
        <sz val="10"/>
        <color theme="1"/>
        <rFont val="Times New Roman"/>
        <family val="1"/>
      </rPr>
      <t xml:space="preserve"> : Recrutés ayant été ATER, allocataire ou moniteur dans l'établissement, mais ayant obtenu leur doctorat dans un autre établissement</t>
    </r>
  </si>
  <si>
    <r>
      <rPr>
        <i/>
        <vertAlign val="superscript"/>
        <sz val="9"/>
        <rFont val="Times New Roman"/>
        <family val="1"/>
      </rPr>
      <t>1)</t>
    </r>
    <r>
      <rPr>
        <i/>
        <sz val="9"/>
        <rFont val="Times New Roman"/>
        <family val="1"/>
      </rPr>
      <t xml:space="preserve"> Recrutés dispensés de l'inscription sur la liste de qualification (fonctions équivalentes à l'étranger).</t>
    </r>
  </si>
  <si>
    <t>Pays du post-doctorat</t>
  </si>
  <si>
    <r>
      <rPr>
        <b/>
        <u/>
        <sz val="10"/>
        <color theme="0"/>
        <rFont val="Times New Roman"/>
        <family val="1"/>
      </rPr>
      <t>TABLEAU XXII-a</t>
    </r>
    <r>
      <rPr>
        <b/>
        <sz val="10"/>
        <color theme="0"/>
        <rFont val="Times New Roman"/>
        <family val="1"/>
      </rPr>
      <t xml:space="preserve"> : Répartition des maîtres de conférences recrutés par activité professionnelle, groupe de disciplines et âge moyen de recrutement</t>
    </r>
  </si>
  <si>
    <r>
      <rPr>
        <b/>
        <u/>
        <sz val="10"/>
        <color theme="0"/>
        <rFont val="Times New Roman"/>
        <family val="1"/>
      </rPr>
      <t>TABLEAU XXII-c</t>
    </r>
    <r>
      <rPr>
        <b/>
        <sz val="10"/>
        <color theme="0"/>
        <rFont val="Times New Roman"/>
        <family val="1"/>
      </rPr>
      <t xml:space="preserve"> : Répartition des maîtres de conférences recrutés par activité professionnelle, groupe de disciplines littéraires et âge moyen de recrutement</t>
    </r>
  </si>
  <si>
    <r>
      <rPr>
        <b/>
        <u/>
        <sz val="10"/>
        <color theme="0"/>
        <rFont val="Times New Roman"/>
        <family val="1"/>
      </rPr>
      <t>TABLEAU XXII-d</t>
    </r>
    <r>
      <rPr>
        <b/>
        <sz val="10"/>
        <color theme="0"/>
        <rFont val="Times New Roman"/>
        <family val="1"/>
      </rPr>
      <t xml:space="preserve"> : Répartition des maîtres de conférences recrutés par activité professionnelle, groupe de disciplines scientifiques et âge moyen de recrutement</t>
    </r>
  </si>
  <si>
    <r>
      <rPr>
        <b/>
        <u/>
        <sz val="10"/>
        <color theme="0"/>
        <rFont val="Times New Roman"/>
        <family val="1"/>
      </rPr>
      <t>TABLEAU XXI</t>
    </r>
    <r>
      <rPr>
        <b/>
        <sz val="10"/>
        <color theme="0"/>
        <rFont val="Times New Roman"/>
        <family val="1"/>
      </rPr>
      <t xml:space="preserve"> : Répartition des professeurs des universités par groupe de disciplines CNU et par ancienneté dans le corps des maîtres de conférences</t>
    </r>
  </si>
  <si>
    <r>
      <rPr>
        <b/>
        <u/>
        <sz val="10"/>
        <color theme="0"/>
        <rFont val="Times New Roman"/>
        <family val="1"/>
      </rPr>
      <t>TABLEAU XXII-e</t>
    </r>
    <r>
      <rPr>
        <b/>
        <sz val="10"/>
        <color theme="0"/>
        <rFont val="Times New Roman"/>
        <family val="1"/>
      </rPr>
      <t xml:space="preserve"> : Répartition des maîtres de conférences recrutés en pharmacie par activité professionnelle et âge moyen de recrutement</t>
    </r>
  </si>
  <si>
    <t>Age</t>
  </si>
  <si>
    <t>Grade</t>
  </si>
  <si>
    <t>Nombre total de recrutement</t>
  </si>
  <si>
    <t>% d'étrangers</t>
  </si>
  <si>
    <r>
      <rPr>
        <u/>
        <sz val="10"/>
        <rFont val="Times New Roman"/>
        <family val="1"/>
      </rPr>
      <t>Note</t>
    </r>
    <r>
      <rPr>
        <sz val="10"/>
        <rFont val="Times New Roman"/>
        <family val="1"/>
      </rPr>
      <t xml:space="preserve"> : La colonne "PR" ne comptabilise que les recrutements "hors de l'enseignement supérieur".</t>
    </r>
  </si>
  <si>
    <r>
      <rPr>
        <b/>
        <u/>
        <sz val="10"/>
        <color theme="0"/>
        <rFont val="Times New Roman"/>
        <family val="1"/>
      </rPr>
      <t xml:space="preserve">TABLEAU XXX </t>
    </r>
    <r>
      <rPr>
        <b/>
        <sz val="10"/>
        <color theme="0"/>
        <rFont val="Times New Roman"/>
        <family val="1"/>
      </rPr>
      <t>: Répartition des maîtres de conférences recrutés de nationalité étrangère par pays, sous-continent, continent et groupe disciplinaire</t>
    </r>
  </si>
  <si>
    <r>
      <t xml:space="preserve">Obtention du doctorat et recrutement dans la même académie (hors IDF) </t>
    </r>
    <r>
      <rPr>
        <b/>
        <vertAlign val="superscript"/>
        <sz val="8"/>
        <color theme="0"/>
        <rFont val="Times New Roman"/>
        <family val="1"/>
      </rPr>
      <t>1)</t>
    </r>
  </si>
  <si>
    <t>1) Ne prends pas en compte l'obtention du doctorat et le recrutement dans les académies d'Ile-de-France.</t>
  </si>
  <si>
    <t>Obtention du doctorat et recrutement dans la région IDF</t>
  </si>
  <si>
    <r>
      <t xml:space="preserve">Obtention du doctorat et recrutement dans la même académie (hors IDF) </t>
    </r>
    <r>
      <rPr>
        <b/>
        <vertAlign val="superscript"/>
        <sz val="10"/>
        <color theme="0"/>
        <rFont val="Times New Roman"/>
        <family val="1"/>
      </rPr>
      <t>1)</t>
    </r>
  </si>
  <si>
    <t>* Seuls les 10 établissements ayant "produits" le plus doctorants recrutés dans la grande discipline sont présentés dans ces tableaux.</t>
  </si>
  <si>
    <r>
      <rPr>
        <b/>
        <u/>
        <sz val="10"/>
        <color theme="0"/>
        <rFont val="Times New Roman"/>
        <family val="1"/>
      </rPr>
      <t>TABLEAU XXII-b</t>
    </r>
    <r>
      <rPr>
        <b/>
        <sz val="10"/>
        <color theme="0"/>
        <rFont val="Times New Roman"/>
        <family val="1"/>
      </rPr>
      <t xml:space="preserve"> : Répartition des maîtres de conférences recrutés par activité professionnelle, groupe de disciplines juridiques et âge moyen de recrutement</t>
    </r>
  </si>
  <si>
    <t>Thaïlande</t>
  </si>
  <si>
    <t>Asie du Sud-est</t>
  </si>
  <si>
    <t>Venezuela</t>
  </si>
  <si>
    <t>Pologne</t>
  </si>
  <si>
    <t>Total Océanie</t>
  </si>
  <si>
    <t>* L'IMA "net" ne prend pas en compte les agrégations interne et externes.</t>
  </si>
  <si>
    <t>Pays d'origine</t>
  </si>
  <si>
    <t>Bulgarie</t>
  </si>
  <si>
    <t>Lettonie</t>
  </si>
  <si>
    <t>Lituanie</t>
  </si>
  <si>
    <t>Slovaquie</t>
  </si>
  <si>
    <t>Slovénie</t>
  </si>
  <si>
    <t>Albanie</t>
  </si>
  <si>
    <t>Biélorussie</t>
  </si>
  <si>
    <t>Moldavie</t>
  </si>
  <si>
    <t>Yougoslavie</t>
  </si>
  <si>
    <t>Islande</t>
  </si>
  <si>
    <t>Arménie</t>
  </si>
  <si>
    <t>Irak</t>
  </si>
  <si>
    <t>Cambodge</t>
  </si>
  <si>
    <t>Corée du Sud</t>
  </si>
  <si>
    <t>Corée du Nord</t>
  </si>
  <si>
    <t>Indonésie</t>
  </si>
  <si>
    <t>Malaisie</t>
  </si>
  <si>
    <t>Mongolie</t>
  </si>
  <si>
    <t>Philippines</t>
  </si>
  <si>
    <t>Taiwan</t>
  </si>
  <si>
    <t>Afrique du Sud</t>
  </si>
  <si>
    <t>Angola</t>
  </si>
  <si>
    <t>Burkina-Faso</t>
  </si>
  <si>
    <t>Burundi</t>
  </si>
  <si>
    <t>Comores</t>
  </si>
  <si>
    <t>Cote d'Ivoire</t>
  </si>
  <si>
    <t>Ethiopie</t>
  </si>
  <si>
    <t>Maurice</t>
  </si>
  <si>
    <t>Mauritanie</t>
  </si>
  <si>
    <t>Mozambique</t>
  </si>
  <si>
    <t>Nigéria</t>
  </si>
  <si>
    <t>Rwanda</t>
  </si>
  <si>
    <t>Tchad</t>
  </si>
  <si>
    <t>Togo</t>
  </si>
  <si>
    <t>Costa-Rica</t>
  </si>
  <si>
    <t>Cuba</t>
  </si>
  <si>
    <t>Equateur</t>
  </si>
  <si>
    <t>Grenade</t>
  </si>
  <si>
    <t>Guatemala</t>
  </si>
  <si>
    <t>Mexique</t>
  </si>
  <si>
    <t>Panama</t>
  </si>
  <si>
    <t>Pérou</t>
  </si>
  <si>
    <t>Saint-Domingue</t>
  </si>
  <si>
    <t>Uruguay</t>
  </si>
  <si>
    <t>Macédoine</t>
  </si>
  <si>
    <t>Libye</t>
  </si>
  <si>
    <t>Erythrée</t>
  </si>
  <si>
    <t>Zaïre</t>
  </si>
  <si>
    <t>Cette partie présente des statistiques relatives à l'agrégation externe et interne dans les seules disciplines</t>
  </si>
  <si>
    <t>- le Droit privé,</t>
  </si>
  <si>
    <t>- les Sciences politiques</t>
  </si>
  <si>
    <t>*cf. arrêté du 27 septembre 2012 puis arrêté du 28 novembre 2012. L'année mentionnée est celle au cours de laquelle les résultats sont connus, et non l'année au titre de laquelle le concours est ouvert.</t>
  </si>
  <si>
    <r>
      <rPr>
        <b/>
        <u/>
        <sz val="10"/>
        <color theme="0"/>
        <rFont val="Times New Roman"/>
        <family val="1"/>
      </rPr>
      <t>TABLEAU XV</t>
    </r>
    <r>
      <rPr>
        <b/>
        <sz val="10"/>
        <color theme="0"/>
        <rFont val="Times New Roman"/>
        <family val="1"/>
      </rPr>
      <t xml:space="preserve"> : Mobilité des maîtres de conférences recrutés : lieu d'obtention du doctorat et académie de recrutement
</t>
    </r>
    <r>
      <rPr>
        <b/>
        <sz val="10"/>
        <color rgb="FFFF0000"/>
        <rFont val="Times New Roman"/>
        <family val="1"/>
      </rPr>
      <t>Sciences + Pharmacie</t>
    </r>
  </si>
  <si>
    <t>la période 2005-2014.</t>
  </si>
  <si>
    <t>Campagne 2014 - Session synchronisée</t>
  </si>
  <si>
    <t>Novembre 2014</t>
  </si>
  <si>
    <t>Campagne 2014 de recrutement des maîtres de conférences
- Session synchronisée -</t>
  </si>
  <si>
    <t>Activité professionnelle principale au cours de l'année
 2013-2014</t>
  </si>
  <si>
    <t>Professeur agrégé exerçant des fonctions d'ATER</t>
  </si>
  <si>
    <t>Contractuels sur emplois vacants du second degré</t>
  </si>
  <si>
    <t>Enseignant vacataire (chargé d’enseignement vacataire et agent temporaire vacataire)</t>
  </si>
  <si>
    <t>Post doctorant (i.e. recruté en contrat à durée déterminée dans un laboratoire de recherhce, hors ATER)</t>
  </si>
  <si>
    <t>Activité professionnelle principale au cours de l'année 2013-2014</t>
  </si>
  <si>
    <t>Campagne 2014 de recrutement des professeurs des universités
- Session synchronisée -</t>
  </si>
  <si>
    <t>AIX IEP</t>
  </si>
  <si>
    <t>AIX-MARSEILLE EC</t>
  </si>
  <si>
    <t>LYON IEP</t>
  </si>
  <si>
    <t>BOURGES INSA</t>
  </si>
  <si>
    <t>RENNES ENSC</t>
  </si>
  <si>
    <t>RENNES IEP</t>
  </si>
  <si>
    <t>TOULOUSE IEP</t>
  </si>
  <si>
    <r>
      <t>IMA</t>
    </r>
    <r>
      <rPr>
        <b/>
        <vertAlign val="superscript"/>
        <sz val="10"/>
        <color theme="0"/>
        <rFont val="Times New Roman"/>
        <family val="1"/>
      </rPr>
      <t xml:space="preserve"> 2)</t>
    </r>
  </si>
  <si>
    <r>
      <t xml:space="preserve">Endo-recrutement </t>
    </r>
    <r>
      <rPr>
        <b/>
        <vertAlign val="superscript"/>
        <sz val="10"/>
        <color theme="0"/>
        <rFont val="Times New Roman"/>
        <family val="1"/>
      </rPr>
      <t>1)
(A)</t>
    </r>
  </si>
  <si>
    <t>Total
(B)</t>
  </si>
  <si>
    <t>2) Indice de mobilité académique = (B-A)/B</t>
  </si>
  <si>
    <t>Avant 2008</t>
  </si>
  <si>
    <t>Avant 2011</t>
  </si>
  <si>
    <t>Québec</t>
  </si>
  <si>
    <t>Taïwan</t>
  </si>
  <si>
    <t>Total Afrique</t>
  </si>
  <si>
    <t>Cultures et langues régionales</t>
  </si>
  <si>
    <t>% de qualifiés en 2014</t>
  </si>
  <si>
    <t>32 ans  5 mois</t>
  </si>
  <si>
    <t>33 ans  5 mois</t>
  </si>
  <si>
    <t>42 ans  1 mois</t>
  </si>
  <si>
    <t>37 ans  11 mois</t>
  </si>
  <si>
    <t>41 ans  3 mois</t>
  </si>
  <si>
    <t>33 ans  2 mois</t>
  </si>
  <si>
    <t>40 ans  6 mois</t>
  </si>
  <si>
    <t>28 ans  11 mois</t>
  </si>
  <si>
    <t>41 ans  10 mois</t>
  </si>
  <si>
    <t>31 ans  8 mois</t>
  </si>
  <si>
    <t>29 ans  11 mois</t>
  </si>
  <si>
    <t xml:space="preserve">48 ans  </t>
  </si>
  <si>
    <t>41 ans  6 mois</t>
  </si>
  <si>
    <t>28 ans  4 mois</t>
  </si>
  <si>
    <t>38 ans  11 mois</t>
  </si>
  <si>
    <t>40 ans  8 mois</t>
  </si>
  <si>
    <t>39 ans  2 mois</t>
  </si>
  <si>
    <t>42 ans  6 mois</t>
  </si>
  <si>
    <t>42 ans  8 mois</t>
  </si>
  <si>
    <t>44 ans  1 mois</t>
  </si>
  <si>
    <t xml:space="preserve">57 ans  </t>
  </si>
  <si>
    <t xml:space="preserve">28 ans  </t>
  </si>
  <si>
    <t>47 ans  4 mois</t>
  </si>
  <si>
    <t>48 ans  4 mois</t>
  </si>
  <si>
    <t>38 ans  3 mois</t>
  </si>
  <si>
    <t>39 ans  1 mois</t>
  </si>
  <si>
    <t>28 ans  7 mois</t>
  </si>
  <si>
    <t>27 ans  1 mois</t>
  </si>
  <si>
    <t>28 ans  5 mois</t>
  </si>
  <si>
    <t xml:space="preserve">27 ans  </t>
  </si>
  <si>
    <t>Répartition par sexe et section du CNU des lauréats à l'agrégation externe (année 2014 *)</t>
  </si>
  <si>
    <t>Répartition par âge, section du CNU et sexe des lauréats de l'agrégation externe (année 2014 *)</t>
  </si>
  <si>
    <t>Répartition par grade d'origine, section du CNU et sexe des lauréats de l'agrégation externe (année 2014*)</t>
  </si>
  <si>
    <r>
      <rPr>
        <i/>
        <u/>
        <sz val="8"/>
        <color theme="1"/>
        <rFont val="Times New Roman"/>
        <family val="2"/>
      </rPr>
      <t xml:space="preserve">Source </t>
    </r>
    <r>
      <rPr>
        <i/>
        <sz val="8"/>
        <color theme="1"/>
        <rFont val="Times New Roman"/>
        <family val="2"/>
      </rPr>
      <t>: DGRH A1-1 et A2 / 2014</t>
    </r>
  </si>
  <si>
    <t xml:space="preserve"> Histoire du droit et des institutions</t>
  </si>
  <si>
    <t>38</t>
  </si>
  <si>
    <t>39</t>
  </si>
  <si>
    <t>40</t>
  </si>
  <si>
    <t>41</t>
  </si>
  <si>
    <t>42</t>
  </si>
  <si>
    <t>44</t>
  </si>
  <si>
    <t>34 ans 2 mois</t>
  </si>
  <si>
    <t>32 ans 4 mois</t>
  </si>
  <si>
    <t xml:space="preserve">36 ans </t>
  </si>
  <si>
    <t>32 ans 10 mois</t>
  </si>
  <si>
    <t>39 ans 9 mois</t>
  </si>
  <si>
    <t>34 ans 9 mois</t>
  </si>
  <si>
    <t>MCF.CN</t>
  </si>
  <si>
    <t>MCF STG</t>
  </si>
  <si>
    <t>*cf. arrêté du 9 septembre 2013 puis arrêtés du 20 septembre et 5 novembre 2013. L'année mentionnée est celle au cours de laquelle les résultats sont connus, et non l'année au titre de laquelle le concours est ouvert.</t>
  </si>
  <si>
    <t>Tota général</t>
  </si>
  <si>
    <t>Répartition par sexe et section du CNU des lauréats à l'agrégation interne (année 2014 *)</t>
  </si>
  <si>
    <t>Répartition par âge, section du CNU et sexe des lauréats de l'agrégation interne (année 2014 *)</t>
  </si>
  <si>
    <t>Répartition par grade d'origine, section du CNU et sexe des lauréats de l'agrégation interne (année 2014*)</t>
  </si>
  <si>
    <t>43</t>
  </si>
  <si>
    <t>45</t>
  </si>
  <si>
    <t>46</t>
  </si>
  <si>
    <t>47</t>
  </si>
  <si>
    <t>48</t>
  </si>
  <si>
    <t>55</t>
  </si>
  <si>
    <t>58</t>
  </si>
  <si>
    <t>45 ans 10 mois</t>
  </si>
  <si>
    <t>45 ans 1 mois</t>
  </si>
  <si>
    <t>45 ans 9 mois</t>
  </si>
  <si>
    <t>Cette partie présente une synthèse des recrutements effectués depuis 10 ans.</t>
  </si>
  <si>
    <t>12 ans 11 mois</t>
  </si>
  <si>
    <t>11 ans 11 mois</t>
  </si>
  <si>
    <t>9 ans 10 mois</t>
  </si>
  <si>
    <t>14 ans 1 mois</t>
  </si>
  <si>
    <t>12 ans 5 mois</t>
  </si>
  <si>
    <t>11 ans 8 mois</t>
  </si>
  <si>
    <t>11 ans 1 mois</t>
  </si>
  <si>
    <t xml:space="preserve">12 ans </t>
  </si>
  <si>
    <t>LILLE ENSC</t>
  </si>
  <si>
    <t>RENNES ENS</t>
  </si>
  <si>
    <t>CERGY ENSEA</t>
  </si>
  <si>
    <t>Total AIX-MARSEILLE</t>
  </si>
  <si>
    <t>Total BESANCON</t>
  </si>
  <si>
    <t>Total BORDEAUX</t>
  </si>
  <si>
    <t>Total CAEN</t>
  </si>
  <si>
    <t>Total CLERMONT-FERRAND</t>
  </si>
  <si>
    <t>Total CORSE</t>
  </si>
  <si>
    <t>Total DIJON</t>
  </si>
  <si>
    <t>Total GRENOBLE</t>
  </si>
  <si>
    <t>Total HORS ACADEMIE</t>
  </si>
  <si>
    <t>Total LILLE</t>
  </si>
  <si>
    <t>Total LIMOGES</t>
  </si>
  <si>
    <t>Total LYON</t>
  </si>
  <si>
    <t>Total MONTPELLIER</t>
  </si>
  <si>
    <t>Total NANCY-METZ</t>
  </si>
  <si>
    <t>Total NANTES</t>
  </si>
  <si>
    <t>Total NICE</t>
  </si>
  <si>
    <t>Total ORLEANS-TOURS</t>
  </si>
  <si>
    <t>Total POITIERS</t>
  </si>
  <si>
    <t>Total REIMS</t>
  </si>
  <si>
    <t>Total RENNES</t>
  </si>
  <si>
    <t>Total ROUEN</t>
  </si>
  <si>
    <t>Total STRASBOURG</t>
  </si>
  <si>
    <t>Total TOULOUSE</t>
  </si>
  <si>
    <t>Total PARIS</t>
  </si>
  <si>
    <t>Total CRETEIL</t>
  </si>
  <si>
    <t>Total VERSAILLES</t>
  </si>
  <si>
    <t>Total AMIENS</t>
  </si>
  <si>
    <t>Total LA REUNION</t>
  </si>
  <si>
    <t>TELECOM</t>
  </si>
  <si>
    <t>AGRORENNES</t>
  </si>
  <si>
    <t>AGROPARIS</t>
  </si>
  <si>
    <t>PARIS ECOLE DES PONTS</t>
  </si>
  <si>
    <t>Groupe 2</t>
  </si>
  <si>
    <t>Groupe 6</t>
  </si>
  <si>
    <r>
      <rPr>
        <b/>
        <u/>
        <sz val="10"/>
        <color theme="0"/>
        <rFont val="Times New Roman"/>
        <family val="1"/>
      </rPr>
      <t>TABLEAU XXVI</t>
    </r>
    <r>
      <rPr>
        <b/>
        <sz val="10"/>
        <color theme="0"/>
        <rFont val="Times New Roman"/>
        <family val="1"/>
      </rPr>
      <t xml:space="preserve"> : Répartition par grande discipline, groupe, section du CNU, année de recrutement et corps</t>
    </r>
  </si>
  <si>
    <r>
      <rPr>
        <b/>
        <u/>
        <sz val="10"/>
        <color theme="0"/>
        <rFont val="Times New Roman"/>
        <family val="1"/>
      </rPr>
      <t>TABLEAU XXVII</t>
    </r>
    <r>
      <rPr>
        <b/>
        <sz val="10"/>
        <color theme="0"/>
        <rFont val="Times New Roman"/>
        <family val="1"/>
      </rPr>
      <t xml:space="preserve"> : Répartition des professeurs des universités de nationalité étrangère par pays, continent et groupe de discipline
</t>
    </r>
    <r>
      <rPr>
        <b/>
        <sz val="10"/>
        <color rgb="FFFF0000"/>
        <rFont val="Times New Roman"/>
        <family val="1"/>
      </rPr>
      <t>(y compris les ex-MCF)</t>
    </r>
  </si>
  <si>
    <r>
      <rPr>
        <b/>
        <u/>
        <sz val="10"/>
        <color theme="0"/>
        <rFont val="Times New Roman"/>
        <family val="1"/>
      </rPr>
      <t>TABLEAU XXVII</t>
    </r>
    <r>
      <rPr>
        <b/>
        <sz val="10"/>
        <color theme="0"/>
        <rFont val="Times New Roman"/>
        <family val="1"/>
      </rPr>
      <t xml:space="preserve"> : Répartition des professeurs des universités de nationalité étrangère par pays, continent et groupe de discipline
</t>
    </r>
    <r>
      <rPr>
        <b/>
        <sz val="10"/>
        <color rgb="FFFF0000"/>
        <rFont val="Times New Roman"/>
        <family val="1"/>
      </rPr>
      <t>(non compris les ex-MCF)</t>
    </r>
  </si>
  <si>
    <t>Activité professionnelle au cours de l'année 2013-2014</t>
  </si>
  <si>
    <t>ANTILLES-GUYANE</t>
  </si>
  <si>
    <r>
      <t>TABLEAU V-b :</t>
    </r>
    <r>
      <rPr>
        <b/>
        <sz val="10"/>
        <color theme="0"/>
        <rFont val="Times New Roman"/>
        <family val="1"/>
      </rPr>
      <t xml:space="preserve"> Indicateur de mobilité académique (IMA) des professeurs des universités par section du CNU</t>
    </r>
  </si>
  <si>
    <r>
      <t>TABLEAU V-a :</t>
    </r>
    <r>
      <rPr>
        <b/>
        <sz val="10"/>
        <color theme="0"/>
        <rFont val="Times New Roman"/>
        <family val="1"/>
      </rPr>
      <t xml:space="preserve"> Indicateur de mobilité académique (IMA) des professeurs des universités par établissement</t>
    </r>
  </si>
  <si>
    <t>Autre nationalité</t>
  </si>
  <si>
    <r>
      <rPr>
        <b/>
        <u/>
        <sz val="10"/>
        <color theme="0"/>
        <rFont val="Times New Roman"/>
        <family val="1"/>
      </rPr>
      <t>TABLEAU VII</t>
    </r>
    <r>
      <rPr>
        <b/>
        <sz val="10"/>
        <color theme="0"/>
        <rFont val="Times New Roman"/>
        <family val="1"/>
      </rPr>
      <t xml:space="preserve"> : Répartition des maîtres de conférences par type d'activité détaillée et type de mobilité</t>
    </r>
  </si>
  <si>
    <r>
      <rPr>
        <b/>
        <u/>
        <sz val="10"/>
        <color theme="0"/>
        <rFont val="Times New Roman"/>
        <family val="1"/>
      </rPr>
      <t>TABLEAU XIII</t>
    </r>
    <r>
      <rPr>
        <b/>
        <sz val="10"/>
        <color theme="0"/>
        <rFont val="Times New Roman"/>
        <family val="1"/>
      </rPr>
      <t xml:space="preserve"> : Mobilité des maîtres de conférences recrutés : lieu d'obtention du doctorat et académie de recrutement</t>
    </r>
    <r>
      <rPr>
        <b/>
        <sz val="10"/>
        <color theme="1"/>
        <rFont val="Times New Roman"/>
        <family val="1"/>
      </rPr>
      <t xml:space="preserve">
</t>
    </r>
    <r>
      <rPr>
        <b/>
        <sz val="10"/>
        <color rgb="FFFF0000"/>
        <rFont val="Times New Roman"/>
        <family val="1"/>
      </rPr>
      <t>Droit et Sciences politiques</t>
    </r>
  </si>
  <si>
    <t xml:space="preserve"> </t>
  </si>
  <si>
    <t>45 ans 6 mois</t>
  </si>
  <si>
    <t>45 ans 8 mois</t>
  </si>
  <si>
    <t>47 ans 8 mois</t>
  </si>
  <si>
    <t>49 ans 9 mois</t>
  </si>
  <si>
    <t>48 ans 7 mois</t>
  </si>
  <si>
    <t xml:space="preserve">60 ans </t>
  </si>
  <si>
    <t xml:space="preserve">48 ans </t>
  </si>
  <si>
    <t>50 ans 8 mois</t>
  </si>
  <si>
    <t>48 ans 10 mois</t>
  </si>
  <si>
    <t xml:space="preserve">42 ans </t>
  </si>
  <si>
    <t>47 ans 6 mois</t>
  </si>
  <si>
    <t xml:space="preserve">44 ans </t>
  </si>
  <si>
    <t xml:space="preserve">40 ans </t>
  </si>
  <si>
    <t>48 ans 4 mois</t>
  </si>
  <si>
    <t>48 ans 9 mois</t>
  </si>
  <si>
    <t>48 ans 5 mois</t>
  </si>
  <si>
    <t xml:space="preserve">58 ans </t>
  </si>
  <si>
    <t>48 ans 2 mois</t>
  </si>
  <si>
    <t>48 ans 11 mois</t>
  </si>
  <si>
    <t>46 ans 3 mois</t>
  </si>
  <si>
    <t>41 ans 6 mois</t>
  </si>
  <si>
    <t>42 ans 9 mois</t>
  </si>
  <si>
    <t>46 ans 7 mois</t>
  </si>
  <si>
    <t>47 ans 9 mois</t>
  </si>
  <si>
    <t>51 ans 9 mois</t>
  </si>
  <si>
    <t>48 ans 6 mois</t>
  </si>
  <si>
    <t>47 ans 1 mois</t>
  </si>
  <si>
    <t xml:space="preserve">51 ans </t>
  </si>
  <si>
    <t>49 ans 4 mois</t>
  </si>
  <si>
    <t>47 ans 2 mois</t>
  </si>
  <si>
    <t>46 ans 6 mois</t>
  </si>
  <si>
    <t>49 ans 8 mois</t>
  </si>
  <si>
    <t>49 ans 10 mois</t>
  </si>
  <si>
    <t>50 ans 3 mois</t>
  </si>
  <si>
    <t>43 ans 7 mois</t>
  </si>
  <si>
    <t>46 ans 4 mois</t>
  </si>
  <si>
    <t>44 ans 10 mois</t>
  </si>
  <si>
    <t>46 ans 5 mois</t>
  </si>
  <si>
    <t>53 ans 8 mois</t>
  </si>
  <si>
    <t>52 ans 1 mois</t>
  </si>
  <si>
    <t>52 ans 9 mois</t>
  </si>
  <si>
    <t>44 ans 3 mois</t>
  </si>
  <si>
    <t>45 ans 5 mois</t>
  </si>
  <si>
    <t xml:space="preserve">37 ans </t>
  </si>
  <si>
    <t>42 ans 7 mois</t>
  </si>
  <si>
    <t>47 ans 4 mois</t>
  </si>
  <si>
    <t>37 ans 4 mois</t>
  </si>
  <si>
    <t>39 ans 1 mois</t>
  </si>
  <si>
    <t>38 ans 8 mois</t>
  </si>
  <si>
    <t>38 ans 10 mois</t>
  </si>
  <si>
    <t>41 ans 3 mois</t>
  </si>
  <si>
    <t>38 ans 11 mois</t>
  </si>
  <si>
    <t xml:space="preserve">50 ans </t>
  </si>
  <si>
    <t>44 ans 9 mois</t>
  </si>
  <si>
    <t>45 ans 4 mois</t>
  </si>
  <si>
    <t xml:space="preserve">43 ans </t>
  </si>
  <si>
    <t>45 ans 3 mois</t>
  </si>
  <si>
    <t>44 ans 6 mois</t>
  </si>
  <si>
    <t>41 ans 9 mois</t>
  </si>
  <si>
    <t>42 ans 6 mois</t>
  </si>
  <si>
    <t xml:space="preserve">45 ans </t>
  </si>
  <si>
    <t>42 ans 4 mois</t>
  </si>
  <si>
    <t>41 ans 8 mois</t>
  </si>
  <si>
    <t>43 ans 1 mois</t>
  </si>
  <si>
    <t>42 ans 2 mois</t>
  </si>
  <si>
    <t>42 ans 3 mois</t>
  </si>
  <si>
    <t>42 ans 5 mois</t>
  </si>
  <si>
    <t>43 ans 9 mois</t>
  </si>
  <si>
    <t>43 ans 4 mois</t>
  </si>
  <si>
    <t>46 ans 9 mois</t>
  </si>
  <si>
    <t>42 ans 10 mois</t>
  </si>
  <si>
    <t>42 ans 1 mois</t>
  </si>
  <si>
    <t>42 ans 8 mois</t>
  </si>
  <si>
    <t>43 ans 6 mois</t>
  </si>
  <si>
    <t>46 ans 8 mois</t>
  </si>
  <si>
    <t xml:space="preserve">41 ans </t>
  </si>
  <si>
    <t>41 ans 4 mois</t>
  </si>
  <si>
    <t xml:space="preserve">56 ans </t>
  </si>
  <si>
    <t>42 ans 11 mois</t>
  </si>
  <si>
    <t>41 ans 11 mois</t>
  </si>
  <si>
    <t>40 ans 7 mois</t>
  </si>
  <si>
    <t>43 ans 8 mois</t>
  </si>
  <si>
    <t>44 ans 8 mois</t>
  </si>
  <si>
    <t>* L'IMA "net" ne prend pas en compte les agrégations internes et externes.</t>
  </si>
  <si>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fonctions dans ce même établissement en tant que maître de conférences</t>
    </r>
  </si>
</sst>
</file>

<file path=xl/styles.xml><?xml version="1.0" encoding="utf-8"?>
<styleSheet xmlns="http://schemas.openxmlformats.org/spreadsheetml/2006/main">
  <numFmts count="9">
    <numFmt numFmtId="164" formatCode="0.0%"/>
    <numFmt numFmtId="165" formatCode="#,##0&quot;  &quot;"/>
    <numFmt numFmtId="166" formatCode="#,##0&quot;   &quot;"/>
    <numFmt numFmtId="167" formatCode="00"/>
    <numFmt numFmtId="168" formatCode="_-* #,##0.00\ [$€-1]_-;\-* #,##0.00\ [$€-1]_-;_-* &quot;-&quot;??\ [$€-1]_-"/>
    <numFmt numFmtId="169" formatCode="0&quot;        &quot;"/>
    <numFmt numFmtId="170" formatCode="0&quot;    &quot;"/>
    <numFmt numFmtId="171" formatCode="#,##0&quot; &quot;"/>
    <numFmt numFmtId="172" formatCode="d\ mmmm\ yyyy"/>
  </numFmts>
  <fonts count="58">
    <font>
      <sz val="10"/>
      <color theme="1"/>
      <name val="Times New Roman"/>
      <family val="2"/>
    </font>
    <font>
      <b/>
      <sz val="10"/>
      <color theme="0"/>
      <name val="Times New Roman"/>
      <family val="1"/>
    </font>
    <font>
      <b/>
      <sz val="10"/>
      <color theme="1"/>
      <name val="Times New Roman"/>
      <family val="1"/>
    </font>
    <font>
      <i/>
      <sz val="10"/>
      <color theme="1"/>
      <name val="Times New Roman"/>
      <family val="1"/>
    </font>
    <font>
      <b/>
      <sz val="10"/>
      <name val="Times New Roman"/>
      <family val="1"/>
    </font>
    <font>
      <b/>
      <i/>
      <sz val="10"/>
      <name val="Times New Roman"/>
      <family val="1"/>
    </font>
    <font>
      <sz val="10"/>
      <name val="Arial"/>
      <family val="2"/>
    </font>
    <font>
      <sz val="9"/>
      <name val="Times New Roman"/>
      <family val="1"/>
    </font>
    <font>
      <sz val="10"/>
      <name val="Times New Roman"/>
      <family val="1"/>
    </font>
    <font>
      <sz val="11"/>
      <name val="Times New Roman"/>
      <family val="1"/>
    </font>
    <font>
      <sz val="11"/>
      <name val="Arial"/>
      <family val="2"/>
    </font>
    <font>
      <sz val="10"/>
      <color theme="1"/>
      <name val="Arial"/>
      <family val="2"/>
    </font>
    <font>
      <b/>
      <i/>
      <sz val="10"/>
      <color theme="1"/>
      <name val="Times New Roman"/>
      <family val="1"/>
    </font>
    <font>
      <sz val="10"/>
      <color theme="1"/>
      <name val="Times New Roman"/>
      <family val="2"/>
    </font>
    <font>
      <b/>
      <sz val="10"/>
      <color theme="0"/>
      <name val="Times New Roman"/>
      <family val="2"/>
    </font>
    <font>
      <sz val="10"/>
      <color theme="0"/>
      <name val="Times New Roman"/>
      <family val="2"/>
    </font>
    <font>
      <sz val="10"/>
      <color theme="1"/>
      <name val="Times New Roman"/>
      <family val="1"/>
    </font>
    <font>
      <sz val="10"/>
      <color theme="0"/>
      <name val="Times New Roman"/>
      <family val="1"/>
    </font>
    <font>
      <i/>
      <sz val="8"/>
      <color theme="1"/>
      <name val="Times New Roman"/>
      <family val="1"/>
    </font>
    <font>
      <b/>
      <sz val="12"/>
      <color theme="1"/>
      <name val="Times New Roman"/>
      <family val="1"/>
    </font>
    <font>
      <b/>
      <u/>
      <sz val="10"/>
      <color theme="1"/>
      <name val="Times New Roman"/>
      <family val="1"/>
    </font>
    <font>
      <b/>
      <vertAlign val="superscript"/>
      <sz val="10"/>
      <color theme="0"/>
      <name val="Times New Roman"/>
      <family val="1"/>
    </font>
    <font>
      <b/>
      <i/>
      <u/>
      <sz val="10"/>
      <color theme="1"/>
      <name val="Times New Roman"/>
      <family val="1"/>
    </font>
    <font>
      <b/>
      <i/>
      <sz val="10"/>
      <color theme="0"/>
      <name val="Times New Roman"/>
      <family val="1"/>
    </font>
    <font>
      <b/>
      <sz val="10"/>
      <color rgb="FFFF0000"/>
      <name val="Times New Roman"/>
      <family val="1"/>
    </font>
    <font>
      <i/>
      <sz val="10"/>
      <color theme="0"/>
      <name val="Times New Roman"/>
      <family val="1"/>
    </font>
    <font>
      <sz val="10"/>
      <name val="Times New Roman"/>
      <family val="2"/>
    </font>
    <font>
      <i/>
      <sz val="9"/>
      <name val="Times New Roman"/>
      <family val="1"/>
    </font>
    <font>
      <i/>
      <vertAlign val="superscript"/>
      <sz val="9"/>
      <name val="Times New Roman"/>
      <family val="1"/>
    </font>
    <font>
      <sz val="10"/>
      <color indexed="10"/>
      <name val="Times New Roman"/>
      <family val="1"/>
    </font>
    <font>
      <b/>
      <u/>
      <sz val="10"/>
      <name val="Times New Roman"/>
      <family val="1"/>
    </font>
    <font>
      <sz val="10"/>
      <color indexed="8"/>
      <name val="Times New Roman"/>
      <family val="2"/>
    </font>
    <font>
      <u/>
      <sz val="10"/>
      <name val="Times New Roman"/>
      <family val="1"/>
    </font>
    <font>
      <b/>
      <sz val="14"/>
      <name val="Times New Roman"/>
      <family val="1"/>
    </font>
    <font>
      <b/>
      <sz val="12"/>
      <name val="Times New Roman"/>
      <family val="1"/>
    </font>
    <font>
      <sz val="12"/>
      <name val="Times New Roman"/>
      <family val="1"/>
    </font>
    <font>
      <b/>
      <sz val="11"/>
      <name val="Times New Roman"/>
      <family val="1"/>
    </font>
    <font>
      <b/>
      <sz val="12"/>
      <color theme="0"/>
      <name val="Times New Roman"/>
      <family val="1"/>
    </font>
    <font>
      <b/>
      <sz val="8"/>
      <color theme="0"/>
      <name val="Times New Roman"/>
      <family val="1"/>
    </font>
    <font>
      <i/>
      <sz val="10"/>
      <name val="Times New Roman"/>
      <family val="1"/>
    </font>
    <font>
      <sz val="9"/>
      <name val="Arial"/>
      <family val="2"/>
    </font>
    <font>
      <b/>
      <u/>
      <sz val="10"/>
      <color theme="0"/>
      <name val="Times New Roman"/>
      <family val="1"/>
    </font>
    <font>
      <b/>
      <u/>
      <sz val="12"/>
      <color theme="0"/>
      <name val="Times New Roman"/>
      <family val="1"/>
    </font>
    <font>
      <sz val="9"/>
      <color theme="1"/>
      <name val="Times New Roman"/>
      <family val="2"/>
    </font>
    <font>
      <i/>
      <vertAlign val="superscript"/>
      <sz val="8"/>
      <color theme="1"/>
      <name val="Times New Roman"/>
      <family val="1"/>
    </font>
    <font>
      <b/>
      <vertAlign val="superscript"/>
      <sz val="8"/>
      <color theme="0"/>
      <name val="Times New Roman"/>
      <family val="1"/>
    </font>
    <font>
      <i/>
      <sz val="8"/>
      <color theme="1"/>
      <name val="Times New Roman"/>
      <family val="2"/>
    </font>
    <font>
      <i/>
      <u/>
      <sz val="8"/>
      <color theme="1"/>
      <name val="Times New Roman"/>
      <family val="2"/>
    </font>
    <font>
      <i/>
      <sz val="8"/>
      <name val="Times New Roman"/>
      <family val="1"/>
    </font>
    <font>
      <b/>
      <sz val="12"/>
      <color theme="1"/>
      <name val="Times New Roman"/>
      <family val="2"/>
    </font>
    <font>
      <b/>
      <sz val="10"/>
      <name val="Times New Roman"/>
      <family val="2"/>
    </font>
    <font>
      <b/>
      <sz val="8"/>
      <color theme="1"/>
      <name val="Times New Roman"/>
      <family val="2"/>
    </font>
    <font>
      <sz val="8"/>
      <color theme="1"/>
      <name val="Times New Roman"/>
      <family val="2"/>
    </font>
    <font>
      <b/>
      <u/>
      <sz val="8"/>
      <color theme="1"/>
      <name val="Times New Roman"/>
      <family val="2"/>
    </font>
    <font>
      <b/>
      <sz val="8"/>
      <color theme="0"/>
      <name val="Times New Roman"/>
      <family val="2"/>
    </font>
    <font>
      <sz val="8"/>
      <name val="Times New Roman"/>
      <family val="2"/>
    </font>
    <font>
      <b/>
      <sz val="8"/>
      <name val="Times New Roman"/>
      <family val="2"/>
    </font>
    <font>
      <b/>
      <sz val="8"/>
      <color theme="1"/>
      <name val="Times New Roman"/>
      <family val="1"/>
    </font>
  </fonts>
  <fills count="9">
    <fill>
      <patternFill patternType="none"/>
    </fill>
    <fill>
      <patternFill patternType="gray125"/>
    </fill>
    <fill>
      <patternFill patternType="solid">
        <fgColor theme="3" tint="0.399975585192419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tint="-0.499984740745262"/>
        <bgColor indexed="64"/>
      </patternFill>
    </fill>
    <fill>
      <patternFill patternType="gray0625">
        <bgColor theme="0" tint="-0.249977111117893"/>
      </patternFill>
    </fill>
    <fill>
      <patternFill patternType="solid">
        <fgColor rgb="FFFF0000"/>
        <bgColor indexed="64"/>
      </patternFill>
    </fill>
  </fills>
  <borders count="199">
    <border>
      <left/>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tint="-0.499984740745262"/>
      </left>
      <right style="thin">
        <color theme="0" tint="-0.499984740745262"/>
      </right>
      <top/>
      <bottom/>
      <diagonal/>
    </border>
    <border>
      <left style="thin">
        <color theme="0"/>
      </left>
      <right style="thin">
        <color theme="0"/>
      </right>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style="thin">
        <color theme="0"/>
      </right>
      <top/>
      <bottom/>
      <diagonal/>
    </border>
    <border>
      <left style="thin">
        <color theme="0"/>
      </left>
      <right/>
      <top/>
      <bottom/>
      <diagonal/>
    </border>
    <border>
      <left style="thin">
        <color theme="0"/>
      </left>
      <right style="thin">
        <color theme="0" tint="-0.499984740745262"/>
      </right>
      <top/>
      <bottom/>
      <diagonal/>
    </border>
    <border>
      <left style="thin">
        <color theme="0" tint="-0.499984740745262"/>
      </left>
      <right style="thin">
        <color theme="0"/>
      </right>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diagonal/>
    </border>
    <border>
      <left style="thin">
        <color theme="0" tint="-0.49998474074526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14548173467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0" tint="-0.499984740745262"/>
      </right>
      <top/>
      <bottom style="dashed">
        <color theme="0" tint="-0.499984740745262"/>
      </bottom>
      <diagonal/>
    </border>
    <border>
      <left style="thin">
        <color theme="0" tint="-0.499984740745262"/>
      </left>
      <right style="thin">
        <color theme="3" tint="0.39988402966399123"/>
      </right>
      <top/>
      <bottom style="dashed">
        <color theme="0" tint="-0.499984740745262"/>
      </bottom>
      <diagonal/>
    </border>
    <border>
      <left style="thin">
        <color theme="3" tint="0.399914548173467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diagonal/>
    </border>
    <border>
      <left style="thin">
        <color theme="3" tint="0.39988402966399123"/>
      </left>
      <right style="thin">
        <color theme="0" tint="-0.499984740745262"/>
      </right>
      <top/>
      <bottom style="dashed">
        <color theme="0" tint="-0.499984740745262"/>
      </bottom>
      <diagonal/>
    </border>
    <border>
      <left style="thin">
        <color theme="0" tint="-0.499984740745262"/>
      </left>
      <right style="thin">
        <color theme="3" tint="0.39985351115451523"/>
      </right>
      <top/>
      <bottom style="dashed">
        <color theme="0" tint="-0.499984740745262"/>
      </bottom>
      <diagonal/>
    </border>
    <border>
      <left style="thin">
        <color theme="3" tint="0.39988402966399123"/>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85351115451523"/>
      </right>
      <top style="dashed">
        <color theme="0" tint="-0.499984740745262"/>
      </top>
      <bottom style="dashed">
        <color theme="0" tint="-0.499984740745262"/>
      </bottom>
      <diagonal/>
    </border>
    <border>
      <left style="thin">
        <color theme="3" tint="0.39994506668294322"/>
      </left>
      <right style="thin">
        <color theme="0" tint="-0.499984740745262"/>
      </right>
      <top/>
      <bottom/>
      <diagonal/>
    </border>
    <border>
      <left style="thin">
        <color theme="0" tint="-0.499984740745262"/>
      </left>
      <right style="thin">
        <color theme="3" tint="0.39994506668294322"/>
      </right>
      <top/>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style="thin">
        <color theme="0" tint="-4.9989318521683403E-2"/>
      </right>
      <top/>
      <bottom/>
      <diagonal/>
    </border>
    <border>
      <left style="thin">
        <color theme="3" tint="0.39994506668294322"/>
      </left>
      <right style="thin">
        <color theme="0"/>
      </right>
      <top/>
      <bottom/>
      <diagonal/>
    </border>
    <border>
      <left style="thin">
        <color theme="0"/>
      </left>
      <right style="thin">
        <color theme="3" tint="0.39994506668294322"/>
      </right>
      <top/>
      <bottom/>
      <diagonal/>
    </border>
    <border>
      <left/>
      <right style="thin">
        <color theme="0" tint="-0.499984740745262"/>
      </right>
      <top/>
      <bottom style="dashed">
        <color theme="0" tint="-0.499984740745262"/>
      </bottom>
      <diagonal/>
    </border>
    <border>
      <left style="thin">
        <color theme="0" tint="-0.499984740745262"/>
      </left>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style="thin">
        <color theme="0" tint="-0.499984740745262"/>
      </left>
      <right/>
      <top style="dashed">
        <color theme="0" tint="-0.499984740745262"/>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3" tint="0.39994506668294322"/>
      </left>
      <right/>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diagonal/>
    </border>
    <border>
      <left style="thin">
        <color theme="3" tint="0.39994506668294322"/>
      </left>
      <right style="dashed">
        <color theme="0" tint="-0.499984740745262"/>
      </right>
      <top/>
      <bottom style="dashed">
        <color theme="0" tint="-0.499984740745262"/>
      </bottom>
      <diagonal/>
    </border>
    <border>
      <left style="dashed">
        <color theme="0" tint="-0.499984740745262"/>
      </left>
      <right style="dashed">
        <color theme="0" tint="-0.499984740745262"/>
      </right>
      <top/>
      <bottom style="dashed">
        <color theme="0" tint="-0.499984740745262"/>
      </bottom>
      <diagonal/>
    </border>
    <border>
      <left style="dashed">
        <color theme="0" tint="-0.499984740745262"/>
      </left>
      <right style="thin">
        <color theme="3" tint="0.39991454817346722"/>
      </right>
      <top/>
      <bottom style="dashed">
        <color theme="0" tint="-0.499984740745262"/>
      </bottom>
      <diagonal/>
    </border>
    <border>
      <left style="thin">
        <color theme="3" tint="0.3999450666829432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3" tint="0.39991454817346722"/>
      </right>
      <top style="dashed">
        <color theme="0" tint="-0.499984740745262"/>
      </top>
      <bottom style="dashed">
        <color theme="0" tint="-0.499984740745262"/>
      </bottom>
      <diagonal/>
    </border>
    <border>
      <left style="thin">
        <color theme="3" tint="0.39994506668294322"/>
      </left>
      <right style="dashed">
        <color theme="0" tint="-0.499984740745262"/>
      </right>
      <top style="dashed">
        <color theme="0" tint="-0.499984740745262"/>
      </top>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thin">
        <color theme="3" tint="0.39991454817346722"/>
      </right>
      <top style="dashed">
        <color theme="0" tint="-0.499984740745262"/>
      </top>
      <bottom/>
      <diagonal/>
    </border>
    <border>
      <left style="thin">
        <color theme="3" tint="0.39991454817346722"/>
      </left>
      <right style="dashed">
        <color theme="0" tint="-0.499984740745262"/>
      </right>
      <top/>
      <bottom style="dashed">
        <color theme="0" tint="-0.499984740745262"/>
      </bottom>
      <diagonal/>
    </border>
    <border>
      <left style="dashed">
        <color theme="0" tint="-0.499984740745262"/>
      </left>
      <right style="thin">
        <color theme="3" tint="0.39988402966399123"/>
      </right>
      <top/>
      <bottom style="dashed">
        <color theme="0" tint="-0.499984740745262"/>
      </bottom>
      <diagonal/>
    </border>
    <border>
      <left style="thin">
        <color theme="3" tint="0.3999145481734672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3" tint="0.39988402966399123"/>
      </right>
      <top style="dashed">
        <color theme="0" tint="-0.499984740745262"/>
      </top>
      <bottom style="dashed">
        <color theme="0" tint="-0.499984740745262"/>
      </bottom>
      <diagonal/>
    </border>
    <border>
      <left style="thin">
        <color theme="3" tint="0.39991454817346722"/>
      </left>
      <right style="dashed">
        <color theme="0" tint="-0.499984740745262"/>
      </right>
      <top style="dashed">
        <color theme="0" tint="-0.499984740745262"/>
      </top>
      <bottom/>
      <diagonal/>
    </border>
    <border>
      <left style="dashed">
        <color theme="0" tint="-0.499984740745262"/>
      </left>
      <right style="thin">
        <color theme="3" tint="0.39988402966399123"/>
      </right>
      <top style="dashed">
        <color theme="0" tint="-0.499984740745262"/>
      </top>
      <bottom/>
      <diagonal/>
    </border>
    <border>
      <left style="thin">
        <color theme="3" tint="0.39994506668294322"/>
      </left>
      <right/>
      <top style="dashed">
        <color theme="0" tint="-0.499984740745262"/>
      </top>
      <bottom/>
      <diagonal/>
    </border>
    <border>
      <left style="dashed">
        <color theme="0" tint="-0.499984740745262"/>
      </left>
      <right style="thin">
        <color theme="3" tint="0.39994506668294322"/>
      </right>
      <top/>
      <bottom style="dashed">
        <color theme="0" tint="-0.499984740745262"/>
      </bottom>
      <diagonal/>
    </border>
    <border>
      <left style="dashed">
        <color theme="0" tint="-0.499984740745262"/>
      </left>
      <right style="thin">
        <color theme="3" tint="0.39994506668294322"/>
      </right>
      <top style="dashed">
        <color theme="0" tint="-0.499984740745262"/>
      </top>
      <bottom style="dashed">
        <color theme="0" tint="-0.49998474074526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0" tint="-0.499984740745262"/>
      </left>
      <right style="thin">
        <color theme="0" tint="-0.499984740745262"/>
      </right>
      <top style="dashed">
        <color theme="0" tint="-0.499984740745262"/>
      </top>
      <bottom/>
      <diagonal/>
    </border>
    <border>
      <left style="thin">
        <color theme="3" tint="0.39991454817346722"/>
      </left>
      <right/>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top style="dashed">
        <color theme="0" tint="-0.499984740745262"/>
      </top>
      <bottom/>
      <diagonal/>
    </border>
    <border>
      <left style="thin">
        <color theme="3" tint="0.39991454817346722"/>
      </left>
      <right style="thin">
        <color theme="0" tint="-0.499984740745262"/>
      </right>
      <top/>
      <bottom/>
      <diagonal/>
    </border>
    <border>
      <left style="double">
        <color indexed="64"/>
      </left>
      <right style="double">
        <color indexed="64"/>
      </right>
      <top style="double">
        <color indexed="64"/>
      </top>
      <bottom/>
      <diagonal/>
    </border>
    <border>
      <left style="thin">
        <color theme="0"/>
      </left>
      <right style="thin">
        <color theme="0" tint="-4.9989318521683403E-2"/>
      </right>
      <top/>
      <bottom/>
      <diagonal/>
    </border>
    <border>
      <left style="thin">
        <color theme="0" tint="-4.9989318521683403E-2"/>
      </left>
      <right/>
      <top/>
      <bottom/>
      <diagonal/>
    </border>
    <border>
      <left/>
      <right/>
      <top style="dashed">
        <color theme="0" tint="-0.499984740745262"/>
      </top>
      <bottom style="thin">
        <color theme="3" tint="0.39994506668294322"/>
      </bottom>
      <diagonal/>
    </border>
    <border>
      <left style="thin">
        <color theme="0" tint="-0.499984740745262"/>
      </left>
      <right style="thin">
        <color theme="3" tint="0.39991454817346722"/>
      </right>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1454817346722"/>
      </bottom>
      <diagonal/>
    </border>
    <border>
      <left style="thin">
        <color theme="0" tint="-0.499984740745262"/>
      </left>
      <right style="thin">
        <color theme="3" tint="0.39991454817346722"/>
      </right>
      <top style="dashed">
        <color theme="0" tint="-0.499984740745262"/>
      </top>
      <bottom style="thin">
        <color theme="3" tint="0.39991454817346722"/>
      </bottom>
      <diagonal/>
    </border>
    <border>
      <left style="thin">
        <color theme="0" tint="-0.49998474074526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1454817346722"/>
      </right>
      <top style="dashed">
        <color theme="0" tint="-0.499984740745262"/>
      </top>
      <bottom style="thin">
        <color theme="3" tint="0.39994506668294322"/>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3" tint="0.39991454817346722"/>
      </right>
      <top style="dashed">
        <color theme="0" tint="-0.499984740745262"/>
      </top>
      <bottom/>
      <diagonal/>
    </border>
    <border>
      <left style="thin">
        <color theme="0" tint="-0.499984740745262"/>
      </left>
      <right style="thin">
        <color theme="3" tint="0.39991454817346722"/>
      </right>
      <top/>
      <bottom/>
      <diagonal/>
    </border>
    <border>
      <left/>
      <right style="thin">
        <color theme="3" tint="0.39994506668294322"/>
      </right>
      <top/>
      <bottom/>
      <diagonal/>
    </border>
    <border>
      <left/>
      <right style="thin">
        <color theme="3" tint="0.39994506668294322"/>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right/>
      <top/>
      <bottom style="dashed">
        <color auto="1"/>
      </bottom>
      <diagonal/>
    </border>
    <border>
      <left/>
      <right/>
      <top style="dashed">
        <color auto="1"/>
      </top>
      <bottom style="dashed">
        <color auto="1"/>
      </bottom>
      <diagonal/>
    </border>
    <border>
      <left/>
      <right/>
      <top style="dashed">
        <color auto="1"/>
      </top>
      <bottom/>
      <diagonal/>
    </border>
    <border>
      <left style="thin">
        <color theme="0"/>
      </left>
      <right/>
      <top style="thin">
        <color theme="0"/>
      </top>
      <bottom style="thin">
        <color theme="0"/>
      </bottom>
      <diagonal/>
    </border>
    <border>
      <left/>
      <right style="thin">
        <color theme="3" tint="0.39994506668294322"/>
      </right>
      <top style="dashed">
        <color theme="0" tint="-0.499984740745262"/>
      </top>
      <bottom style="thin">
        <color theme="0"/>
      </bottom>
      <diagonal/>
    </border>
    <border>
      <left/>
      <right style="thin">
        <color theme="3" tint="0.39994506668294322"/>
      </right>
      <top style="thin">
        <color theme="0"/>
      </top>
      <bottom style="dashed">
        <color theme="0" tint="-0.499984740745262"/>
      </bottom>
      <diagonal/>
    </border>
    <border>
      <left/>
      <right/>
      <top style="thin">
        <color theme="0"/>
      </top>
      <bottom style="thin">
        <color theme="0"/>
      </bottom>
      <diagonal/>
    </border>
    <border>
      <left style="thin">
        <color theme="3" tint="0.39994506668294322"/>
      </left>
      <right style="thin">
        <color theme="3" tint="0.39994506668294322"/>
      </right>
      <top style="dashed">
        <color theme="0" tint="-0.499984740745262"/>
      </top>
      <bottom style="thin">
        <color theme="0"/>
      </bottom>
      <diagonal/>
    </border>
    <border>
      <left style="thin">
        <color theme="0"/>
      </left>
      <right style="thin">
        <color theme="0"/>
      </right>
      <top style="thin">
        <color theme="0"/>
      </top>
      <bottom style="thin">
        <color theme="0"/>
      </bottom>
      <diagonal/>
    </border>
    <border>
      <left/>
      <right style="thin">
        <color theme="0" tint="-4.9989318521683403E-2"/>
      </right>
      <top/>
      <bottom/>
      <diagonal/>
    </border>
    <border>
      <left style="thin">
        <color theme="0" tint="-4.9989318521683403E-2"/>
      </left>
      <right style="thin">
        <color theme="0"/>
      </right>
      <top/>
      <bottom style="thin">
        <color theme="0"/>
      </bottom>
      <diagonal/>
    </border>
    <border>
      <left/>
      <right style="thin">
        <color theme="0"/>
      </right>
      <top style="thin">
        <color theme="0"/>
      </top>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style="dashed">
        <color theme="3" tint="0.39994506668294322"/>
      </left>
      <right/>
      <top/>
      <bottom/>
      <diagonal/>
    </border>
    <border>
      <left/>
      <right style="dashed">
        <color theme="3" tint="0.39994506668294322"/>
      </right>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right style="hair">
        <color theme="0"/>
      </right>
      <top/>
      <bottom/>
      <diagonal/>
    </border>
    <border>
      <left style="dashed">
        <color theme="3" tint="0.39991454817346722"/>
      </left>
      <right/>
      <top style="dashed">
        <color theme="3" tint="0.39991454817346722"/>
      </top>
      <bottom/>
      <diagonal/>
    </border>
    <border>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diagonal/>
    </border>
    <border>
      <left/>
      <right style="dashed">
        <color theme="3" tint="0.39991454817346722"/>
      </right>
      <top/>
      <bottom/>
      <diagonal/>
    </border>
    <border>
      <left style="dashed">
        <color theme="3" tint="0.39991454817346722"/>
      </left>
      <right/>
      <top/>
      <bottom style="dashed">
        <color theme="3" tint="0.39991454817346722"/>
      </bottom>
      <diagonal/>
    </border>
    <border>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88402966399123"/>
      </left>
      <right/>
      <top style="dashed">
        <color theme="3" tint="0.39988402966399123"/>
      </top>
      <bottom/>
      <diagonal/>
    </border>
    <border>
      <left/>
      <right/>
      <top style="dashed">
        <color theme="3" tint="0.39988402966399123"/>
      </top>
      <bottom/>
      <diagonal/>
    </border>
    <border>
      <left/>
      <right style="dashed">
        <color theme="3" tint="0.39988402966399123"/>
      </right>
      <top style="dashed">
        <color theme="3" tint="0.39988402966399123"/>
      </top>
      <bottom/>
      <diagonal/>
    </border>
    <border>
      <left style="dashed">
        <color theme="3" tint="0.39988402966399123"/>
      </left>
      <right/>
      <top/>
      <bottom/>
      <diagonal/>
    </border>
    <border>
      <left/>
      <right style="dashed">
        <color theme="3" tint="0.39988402966399123"/>
      </right>
      <top/>
      <bottom/>
      <diagonal/>
    </border>
    <border>
      <left style="dashed">
        <color theme="3" tint="0.39988402966399123"/>
      </left>
      <right/>
      <top/>
      <bottom style="dashed">
        <color theme="3" tint="0.39988402966399123"/>
      </bottom>
      <diagonal/>
    </border>
    <border>
      <left/>
      <right/>
      <top/>
      <bottom style="dashed">
        <color theme="3" tint="0.39988402966399123"/>
      </bottom>
      <diagonal/>
    </border>
    <border>
      <left/>
      <right style="dashed">
        <color theme="3" tint="0.39988402966399123"/>
      </right>
      <top/>
      <bottom style="dashed">
        <color theme="3" tint="0.39988402966399123"/>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1454817346722"/>
      </left>
      <right/>
      <top style="dashed">
        <color theme="0" tint="-0.499984740745262"/>
      </top>
      <bottom style="thin">
        <color theme="3" tint="0.39994506668294322"/>
      </bottom>
      <diagonal/>
    </border>
    <border>
      <left style="dashed">
        <color theme="3" tint="0.39985351115451523"/>
      </left>
      <right/>
      <top style="dashed">
        <color theme="3" tint="0.39985351115451523"/>
      </top>
      <bottom/>
      <diagonal/>
    </border>
    <border>
      <left/>
      <right/>
      <top style="dashed">
        <color theme="3" tint="0.39985351115451523"/>
      </top>
      <bottom/>
      <diagonal/>
    </border>
    <border>
      <left/>
      <right style="dashed">
        <color theme="3" tint="0.39985351115451523"/>
      </right>
      <top style="dashed">
        <color theme="3" tint="0.39985351115451523"/>
      </top>
      <bottom/>
      <diagonal/>
    </border>
    <border>
      <left style="dashed">
        <color theme="3" tint="0.39985351115451523"/>
      </left>
      <right/>
      <top/>
      <bottom/>
      <diagonal/>
    </border>
    <border>
      <left/>
      <right style="dashed">
        <color theme="3" tint="0.39985351115451523"/>
      </right>
      <top/>
      <bottom/>
      <diagonal/>
    </border>
    <border>
      <left style="dashed">
        <color theme="3" tint="0.39985351115451523"/>
      </left>
      <right/>
      <top/>
      <bottom style="dashed">
        <color theme="3" tint="0.39985351115451523"/>
      </bottom>
      <diagonal/>
    </border>
    <border>
      <left/>
      <right/>
      <top/>
      <bottom style="dashed">
        <color theme="3" tint="0.39985351115451523"/>
      </bottom>
      <diagonal/>
    </border>
    <border>
      <left/>
      <right style="dashed">
        <color theme="3" tint="0.39985351115451523"/>
      </right>
      <top/>
      <bottom style="dashed">
        <color theme="3" tint="0.39985351115451523"/>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dashed">
        <color theme="3" tint="0.39991454817346722"/>
      </left>
      <right/>
      <top style="dashed">
        <color theme="3" tint="0.39994506668294322"/>
      </top>
      <bottom/>
      <diagonal/>
    </border>
    <border>
      <left style="dashed">
        <color theme="3" tint="0.39991454817346722"/>
      </left>
      <right/>
      <top/>
      <bottom style="dashed">
        <color theme="3" tint="0.39994506668294322"/>
      </bottom>
      <diagonal/>
    </border>
    <border>
      <left style="dashed">
        <color theme="3" tint="0.39988402966399123"/>
      </left>
      <right/>
      <top style="dashed">
        <color theme="3" tint="0.39991454817346722"/>
      </top>
      <bottom/>
      <diagonal/>
    </border>
    <border>
      <left style="dashed">
        <color theme="3" tint="0.39988402966399123"/>
      </left>
      <right/>
      <top/>
      <bottom style="dashed">
        <color theme="3" tint="0.39991454817346722"/>
      </bottom>
      <diagonal/>
    </border>
    <border>
      <left style="thin">
        <color theme="3" tint="0.399945066682943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4506668294322"/>
      </right>
      <top style="dashed">
        <color theme="0" tint="-0.499984740745262"/>
      </top>
      <bottom style="thin">
        <color theme="3" tint="0.39994506668294322"/>
      </bottom>
      <diagonal/>
    </border>
    <border>
      <left/>
      <right style="thin">
        <color theme="3" tint="0.39991454817346722"/>
      </right>
      <top/>
      <bottom/>
      <diagonal/>
    </border>
    <border>
      <left style="thin">
        <color theme="3" tint="0.39991454817346722"/>
      </left>
      <right style="thin">
        <color theme="3" tint="0.3999145481734672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right>
      <top style="thin">
        <color theme="3" tint="0.39994506668294322"/>
      </top>
      <bottom style="thin">
        <color theme="3" tint="0.39994506668294322"/>
      </bottom>
      <diagonal/>
    </border>
    <border>
      <left style="thin">
        <color theme="0"/>
      </left>
      <right style="thin">
        <color theme="0"/>
      </right>
      <top style="thin">
        <color theme="3" tint="0.39994506668294322"/>
      </top>
      <bottom style="thin">
        <color theme="3" tint="0.39994506668294322"/>
      </bottom>
      <diagonal/>
    </border>
    <border>
      <left style="thin">
        <color theme="0"/>
      </left>
      <right style="thin">
        <color theme="3" tint="0.39991454817346722"/>
      </right>
      <top style="thin">
        <color theme="3" tint="0.39994506668294322"/>
      </top>
      <bottom style="thin">
        <color theme="3" tint="0.39994506668294322"/>
      </bottom>
      <diagonal/>
    </border>
    <border>
      <left style="thin">
        <color theme="3" tint="0.39991454817346722"/>
      </left>
      <right/>
      <top/>
      <bottom/>
      <diagonal/>
    </border>
    <border>
      <left style="thin">
        <color theme="0"/>
      </left>
      <right/>
      <top style="thin">
        <color theme="3" tint="0.39994506668294322"/>
      </top>
      <bottom style="thin">
        <color theme="3" tint="0.39994506668294322"/>
      </bottom>
      <diagonal/>
    </border>
    <border>
      <left style="thin">
        <color theme="0" tint="-0.499984740745262"/>
      </left>
      <right/>
      <top/>
      <bottom style="thin">
        <color theme="3" tint="0.39994506668294322"/>
      </bottom>
      <diagonal/>
    </border>
    <border>
      <left style="thin">
        <color theme="0" tint="-0.499984740745262"/>
      </left>
      <right style="thin">
        <color theme="3" tint="0.39991454817346722"/>
      </right>
      <top/>
      <bottom style="thin">
        <color theme="3" tint="0.39994506668294322"/>
      </bottom>
      <diagonal/>
    </border>
    <border>
      <left style="thin">
        <color theme="0" tint="-0.499984740745262"/>
      </left>
      <right/>
      <top style="dashed">
        <color theme="0" tint="-0.499984740745262"/>
      </top>
      <bottom style="thin">
        <color theme="3" tint="0.39994506668294322"/>
      </bottom>
      <diagonal/>
    </border>
    <border>
      <left style="thin">
        <color theme="3" tint="0.39994506668294322"/>
      </left>
      <right style="thin">
        <color theme="3" tint="0.39991454817346722"/>
      </right>
      <top style="dashed">
        <color theme="0" tint="-0.499984740745262"/>
      </top>
      <bottom style="thin">
        <color theme="3" tint="0.39994506668294322"/>
      </bottom>
      <diagonal/>
    </border>
    <border>
      <left/>
      <right/>
      <top style="dashed">
        <color theme="0" tint="-0.499984740745262"/>
      </top>
      <bottom style="thin">
        <color theme="0" tint="-0.499984740745262"/>
      </bottom>
      <diagonal/>
    </border>
    <border>
      <left style="thin">
        <color theme="0"/>
      </left>
      <right/>
      <top style="thin">
        <color theme="0" tint="-0.499984740745262"/>
      </top>
      <bottom style="thin">
        <color theme="0" tint="-0.499984740745262"/>
      </bottom>
      <diagonal/>
    </border>
    <border>
      <left style="thin">
        <color theme="3" tint="0.39994506668294322"/>
      </left>
      <right/>
      <top style="dashed">
        <color theme="0" tint="-0.499984740745262"/>
      </top>
      <bottom style="thin">
        <color theme="3" tint="0.39994506668294322"/>
      </bottom>
      <diagonal/>
    </border>
    <border>
      <left style="thin">
        <color theme="0" tint="-0.499984740745262"/>
      </left>
      <right style="thin">
        <color theme="0" tint="-0.499984740745262"/>
      </right>
      <top style="thin">
        <color theme="0"/>
      </top>
      <bottom style="thin">
        <color theme="0"/>
      </bottom>
      <diagonal/>
    </border>
    <border>
      <left style="thin">
        <color theme="0" tint="-0.499984740745262"/>
      </left>
      <right style="thin">
        <color theme="0" tint="-0.499984740745262"/>
      </right>
      <top style="thin">
        <color theme="0"/>
      </top>
      <bottom/>
      <diagonal/>
    </border>
    <border>
      <left style="thin">
        <color theme="0"/>
      </left>
      <right style="thin">
        <color theme="0" tint="-0.499984740745262"/>
      </right>
      <top style="thin">
        <color theme="0"/>
      </top>
      <bottom/>
      <diagonal/>
    </border>
    <border>
      <left style="thin">
        <color theme="0" tint="-0.499984740745262"/>
      </left>
      <right style="thin">
        <color theme="0" tint="-0.499984740745262"/>
      </right>
      <top/>
      <bottom style="thin">
        <color theme="0"/>
      </bottom>
      <diagonal/>
    </border>
    <border>
      <left style="thin">
        <color theme="0" tint="-0.499984740745262"/>
      </left>
      <right style="thin">
        <color theme="3" tint="0.39988402966399123"/>
      </right>
      <top style="dashed">
        <color theme="0" tint="-0.499984740745262"/>
      </top>
      <bottom style="thin">
        <color theme="3" tint="0.39994506668294322"/>
      </bottom>
      <diagonal/>
    </border>
    <border>
      <left style="thin">
        <color theme="3" tint="0.39988402966399123"/>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85351115451523"/>
      </right>
      <top style="dashed">
        <color theme="0" tint="-0.499984740745262"/>
      </top>
      <bottom style="thin">
        <color theme="3" tint="0.39994506668294322"/>
      </bottom>
      <diagonal/>
    </border>
    <border>
      <left/>
      <right style="thin">
        <color theme="0" tint="-0.499984740745262"/>
      </right>
      <top style="dashed">
        <color theme="0" tint="-0.499984740745262"/>
      </top>
      <bottom style="thin">
        <color theme="0" tint="-0.499984740745262"/>
      </bottom>
      <diagonal/>
    </border>
    <border>
      <left style="thin">
        <color theme="0" tint="-0.499984740745262"/>
      </left>
      <right/>
      <top style="dashed">
        <color theme="0" tint="-0.499984740745262"/>
      </top>
      <bottom style="thin">
        <color theme="0" tint="-0.499984740745262"/>
      </bottom>
      <diagonal/>
    </border>
    <border>
      <left/>
      <right style="thin">
        <color theme="0" tint="-0.499984740745262"/>
      </right>
      <top style="dashed">
        <color theme="0" tint="-0.499984740745262"/>
      </top>
      <bottom style="thin">
        <color theme="3" tint="0.39994506668294322"/>
      </bottom>
      <diagonal/>
    </border>
  </borders>
  <cellStyleXfs count="34">
    <xf numFmtId="0" fontId="0" fillId="0" borderId="0"/>
    <xf numFmtId="0" fontId="6" fillId="0" borderId="0"/>
    <xf numFmtId="9" fontId="6" fillId="0" borderId="0" applyFont="0" applyFill="0" applyBorder="0" applyAlignment="0" applyProtection="0"/>
    <xf numFmtId="0" fontId="11" fillId="0" borderId="0"/>
    <xf numFmtId="0" fontId="6" fillId="0" borderId="0"/>
    <xf numFmtId="0" fontId="6" fillId="0" borderId="0"/>
    <xf numFmtId="168" fontId="8" fillId="0" borderId="0" applyFont="0" applyFill="0" applyBorder="0" applyAlignment="0" applyProtection="0"/>
    <xf numFmtId="0" fontId="8" fillId="0" borderId="0"/>
    <xf numFmtId="0" fontId="13" fillId="0" borderId="0"/>
    <xf numFmtId="0" fontId="6" fillId="0" borderId="0"/>
    <xf numFmtId="0" fontId="13" fillId="0" borderId="0"/>
    <xf numFmtId="169" fontId="8" fillId="0" borderId="0">
      <alignment horizontal="centerContinuous" vertical="center"/>
    </xf>
    <xf numFmtId="9" fontId="6" fillId="0" borderId="0" applyFont="0" applyFill="0" applyBorder="0" applyAlignment="0" applyProtection="0"/>
    <xf numFmtId="170" fontId="9" fillId="0" borderId="84">
      <alignment horizontal="center" vertical="center"/>
    </xf>
    <xf numFmtId="1" fontId="4" fillId="0" borderId="41" applyNumberFormat="0" applyFont="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0" fontId="6" fillId="0" borderId="0"/>
    <xf numFmtId="0" fontId="8"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35" fillId="0" borderId="0"/>
    <xf numFmtId="0" fontId="35" fillId="0" borderId="0"/>
    <xf numFmtId="0" fontId="8" fillId="0" borderId="0"/>
    <xf numFmtId="0" fontId="8" fillId="0" borderId="0"/>
  </cellStyleXfs>
  <cellXfs count="1337">
    <xf numFmtId="0" fontId="0" fillId="0" borderId="0" xfId="0"/>
    <xf numFmtId="0" fontId="1" fillId="0" borderId="0" xfId="0" applyFont="1" applyFill="1" applyBorder="1"/>
    <xf numFmtId="0" fontId="2" fillId="0" borderId="0" xfId="0" applyFont="1"/>
    <xf numFmtId="0" fontId="0" fillId="0" borderId="0" xfId="0" applyAlignment="1">
      <alignment horizontal="center" vertical="center" wrapText="1"/>
    </xf>
    <xf numFmtId="0" fontId="0" fillId="0" borderId="0" xfId="0" applyFill="1"/>
    <xf numFmtId="0" fontId="1" fillId="3" borderId="0" xfId="0" applyFont="1" applyFill="1"/>
    <xf numFmtId="0" fontId="5" fillId="0" borderId="0" xfId="0" applyFont="1" applyFill="1" applyBorder="1" applyAlignment="1">
      <alignment horizontal="center" vertical="center" wrapText="1"/>
    </xf>
    <xf numFmtId="0" fontId="1" fillId="0" borderId="0" xfId="0" applyFont="1" applyFill="1"/>
    <xf numFmtId="164" fontId="0" fillId="0" borderId="0" xfId="0" applyNumberFormat="1"/>
    <xf numFmtId="0" fontId="0" fillId="0" borderId="3" xfId="0" applyBorder="1"/>
    <xf numFmtId="0" fontId="1" fillId="3" borderId="4" xfId="0" applyFont="1" applyFill="1" applyBorder="1"/>
    <xf numFmtId="0" fontId="0" fillId="0" borderId="5" xfId="0" applyBorder="1"/>
    <xf numFmtId="0" fontId="0" fillId="0" borderId="6" xfId="0" applyBorder="1"/>
    <xf numFmtId="0" fontId="0" fillId="0" borderId="7" xfId="0" applyBorder="1"/>
    <xf numFmtId="0" fontId="4" fillId="0" borderId="10" xfId="0" applyFont="1" applyFill="1" applyBorder="1" applyAlignment="1">
      <alignment horizontal="center" vertical="center"/>
    </xf>
    <xf numFmtId="0" fontId="5" fillId="0" borderId="11" xfId="0" applyFont="1" applyFill="1" applyBorder="1" applyAlignment="1">
      <alignment horizontal="center" vertical="center" wrapText="1"/>
    </xf>
    <xf numFmtId="0" fontId="2" fillId="0" borderId="12" xfId="0" applyFont="1" applyBorder="1"/>
    <xf numFmtId="0" fontId="3" fillId="0" borderId="13" xfId="0" applyFont="1" applyBorder="1"/>
    <xf numFmtId="0" fontId="2" fillId="0" borderId="14" xfId="0" applyFont="1" applyBorder="1"/>
    <xf numFmtId="0" fontId="3" fillId="0" borderId="15" xfId="0" applyFont="1" applyBorder="1"/>
    <xf numFmtId="0" fontId="2" fillId="0" borderId="18" xfId="0" applyFont="1" applyBorder="1"/>
    <xf numFmtId="0" fontId="0" fillId="0" borderId="19" xfId="0" applyBorder="1"/>
    <xf numFmtId="0" fontId="2" fillId="0" borderId="20" xfId="0" applyFont="1" applyBorder="1"/>
    <xf numFmtId="0" fontId="0" fillId="0" borderId="21" xfId="0" applyBorder="1"/>
    <xf numFmtId="0" fontId="0" fillId="0" borderId="23" xfId="0" applyBorder="1"/>
    <xf numFmtId="0" fontId="2" fillId="0" borderId="24" xfId="0" applyFont="1" applyBorder="1"/>
    <xf numFmtId="0" fontId="2" fillId="0" borderId="26" xfId="0" applyFont="1" applyBorder="1"/>
    <xf numFmtId="0" fontId="2" fillId="0" borderId="29" xfId="0" applyFont="1" applyBorder="1"/>
    <xf numFmtId="0" fontId="2" fillId="0" borderId="31" xfId="0" applyFont="1" applyBorder="1"/>
    <xf numFmtId="0" fontId="1" fillId="0" borderId="0" xfId="0" applyFont="1" applyFill="1" applyBorder="1" applyAlignment="1">
      <alignment horizontal="center" vertical="center"/>
    </xf>
    <xf numFmtId="0" fontId="0" fillId="0" borderId="0" xfId="0" applyFill="1" applyBorder="1"/>
    <xf numFmtId="0" fontId="4" fillId="0" borderId="33" xfId="0" applyFont="1" applyFill="1" applyBorder="1" applyAlignment="1">
      <alignment horizontal="center" vertical="center"/>
    </xf>
    <xf numFmtId="0" fontId="5" fillId="0" borderId="34" xfId="0" applyFont="1" applyFill="1" applyBorder="1" applyAlignment="1">
      <alignment horizontal="center" vertical="center" wrapText="1"/>
    </xf>
    <xf numFmtId="0" fontId="2" fillId="0" borderId="35" xfId="0" applyFont="1" applyBorder="1"/>
    <xf numFmtId="0" fontId="2" fillId="0" borderId="36" xfId="0" applyFont="1" applyBorder="1"/>
    <xf numFmtId="0" fontId="2" fillId="0" borderId="37" xfId="0" applyFont="1" applyBorder="1"/>
    <xf numFmtId="0" fontId="2" fillId="0" borderId="21" xfId="0" applyFont="1" applyBorder="1"/>
    <xf numFmtId="0" fontId="2" fillId="0" borderId="38" xfId="0" applyFont="1" applyBorder="1"/>
    <xf numFmtId="0" fontId="1" fillId="4" borderId="9" xfId="0" applyFont="1" applyFill="1" applyBorder="1" applyAlignment="1">
      <alignment horizontal="center" vertical="center"/>
    </xf>
    <xf numFmtId="0" fontId="1" fillId="0" borderId="0" xfId="0" applyFont="1" applyFill="1" applyAlignment="1">
      <alignment horizontal="center" vertical="center" wrapText="1"/>
    </xf>
    <xf numFmtId="0" fontId="1" fillId="4" borderId="0" xfId="0" applyFont="1" applyFill="1" applyAlignment="1">
      <alignment horizontal="center" vertical="center" wrapText="1"/>
    </xf>
    <xf numFmtId="0" fontId="1" fillId="3" borderId="8" xfId="0" applyFont="1" applyFill="1" applyBorder="1"/>
    <xf numFmtId="0" fontId="1" fillId="3" borderId="9" xfId="0" applyFont="1" applyFill="1" applyBorder="1"/>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4" xfId="0" applyFont="1" applyFill="1" applyBorder="1" applyAlignment="1">
      <alignment horizontal="center" vertical="center"/>
    </xf>
    <xf numFmtId="0" fontId="2" fillId="0" borderId="0" xfId="0" applyFont="1" applyAlignment="1">
      <alignment wrapText="1"/>
    </xf>
    <xf numFmtId="0" fontId="2" fillId="0" borderId="0" xfId="0" applyFont="1" applyAlignment="1">
      <alignment horizontal="center" vertical="center" wrapText="1"/>
    </xf>
    <xf numFmtId="164" fontId="2" fillId="0" borderId="0" xfId="0" applyNumberFormat="1" applyFont="1"/>
    <xf numFmtId="0" fontId="0" fillId="0" borderId="1" xfId="0" applyBorder="1"/>
    <xf numFmtId="0" fontId="16" fillId="0" borderId="5" xfId="0" applyFont="1" applyBorder="1"/>
    <xf numFmtId="0" fontId="0" fillId="0" borderId="35" xfId="0" applyBorder="1"/>
    <xf numFmtId="0" fontId="16" fillId="0" borderId="6" xfId="0" applyFont="1" applyBorder="1"/>
    <xf numFmtId="0" fontId="0" fillId="0" borderId="36" xfId="0" applyBorder="1"/>
    <xf numFmtId="0" fontId="0" fillId="0" borderId="37" xfId="0" applyBorder="1"/>
    <xf numFmtId="164" fontId="2" fillId="0" borderId="5" xfId="0" applyNumberFormat="1" applyFont="1" applyBorder="1"/>
    <xf numFmtId="164" fontId="2" fillId="0" borderId="6" xfId="0" applyNumberFormat="1" applyFont="1" applyBorder="1"/>
    <xf numFmtId="164" fontId="2" fillId="0" borderId="7" xfId="0" applyNumberFormat="1" applyFont="1" applyBorder="1"/>
    <xf numFmtId="0" fontId="18" fillId="0" borderId="0" xfId="0" applyFont="1"/>
    <xf numFmtId="0" fontId="1" fillId="2" borderId="0" xfId="0" applyFont="1" applyFill="1"/>
    <xf numFmtId="0" fontId="1" fillId="0" borderId="0" xfId="0" applyFont="1" applyFill="1" applyAlignment="1">
      <alignment horizontal="center" vertical="center"/>
    </xf>
    <xf numFmtId="0" fontId="2" fillId="0" borderId="5" xfId="0" applyFont="1" applyBorder="1"/>
    <xf numFmtId="0" fontId="2" fillId="0" borderId="6" xfId="0" applyFont="1" applyBorder="1"/>
    <xf numFmtId="0" fontId="2" fillId="0" borderId="7" xfId="0" applyFont="1" applyBorder="1"/>
    <xf numFmtId="0" fontId="1" fillId="2" borderId="4" xfId="0" applyFont="1" applyFill="1" applyBorder="1"/>
    <xf numFmtId="0" fontId="20" fillId="0" borderId="0" xfId="0" applyFont="1"/>
    <xf numFmtId="0" fontId="19" fillId="0" borderId="0" xfId="0" applyFont="1" applyAlignment="1">
      <alignment horizontal="center" vertical="center" wrapText="1"/>
    </xf>
    <xf numFmtId="0" fontId="19" fillId="0" borderId="0" xfId="0" applyFont="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xf numFmtId="0" fontId="1" fillId="3" borderId="4" xfId="0" applyFont="1" applyFill="1" applyBorder="1" applyAlignment="1">
      <alignment horizontal="center" vertical="center"/>
    </xf>
    <xf numFmtId="0" fontId="0" fillId="0" borderId="0" xfId="0" applyAlignment="1">
      <alignment vertical="center"/>
    </xf>
    <xf numFmtId="0" fontId="4" fillId="0" borderId="33" xfId="0" applyFont="1" applyFill="1" applyBorder="1" applyAlignment="1">
      <alignment horizontal="center" vertical="center" wrapText="1"/>
    </xf>
    <xf numFmtId="0" fontId="16" fillId="0" borderId="40" xfId="0" applyFont="1" applyBorder="1" applyAlignment="1">
      <alignment horizontal="center" vertical="top" wrapText="1"/>
    </xf>
    <xf numFmtId="0" fontId="16" fillId="0" borderId="39" xfId="0" applyFont="1" applyBorder="1" applyAlignment="1">
      <alignment horizontal="center" vertical="top" wrapText="1"/>
    </xf>
    <xf numFmtId="164" fontId="2" fillId="0" borderId="46" xfId="0" applyNumberFormat="1" applyFont="1" applyBorder="1"/>
    <xf numFmtId="164" fontId="2" fillId="0" borderId="47" xfId="0" applyNumberFormat="1" applyFont="1" applyBorder="1"/>
    <xf numFmtId="164" fontId="2" fillId="0" borderId="38" xfId="0" applyNumberFormat="1" applyFont="1" applyBorder="1"/>
    <xf numFmtId="164" fontId="2" fillId="0" borderId="48" xfId="0" applyNumberFormat="1" applyFont="1" applyBorder="1"/>
    <xf numFmtId="0" fontId="19" fillId="0" borderId="0" xfId="0" applyFont="1" applyAlignment="1">
      <alignment vertical="center" wrapText="1"/>
    </xf>
    <xf numFmtId="0" fontId="19" fillId="0" borderId="0" xfId="0" applyFont="1" applyAlignment="1">
      <alignment vertical="center"/>
    </xf>
    <xf numFmtId="0" fontId="1" fillId="4" borderId="0" xfId="0" applyFont="1" applyFill="1" applyBorder="1" applyAlignment="1">
      <alignment horizontal="center" vertical="center" wrapText="1"/>
    </xf>
    <xf numFmtId="0" fontId="2" fillId="0" borderId="19" xfId="0" applyFont="1" applyBorder="1"/>
    <xf numFmtId="0" fontId="2" fillId="0" borderId="46" xfId="0" applyFont="1" applyBorder="1"/>
    <xf numFmtId="0" fontId="4" fillId="0" borderId="0" xfId="0" applyFont="1" applyFill="1" applyBorder="1" applyAlignment="1">
      <alignment horizontal="center" vertical="center" wrapText="1"/>
    </xf>
    <xf numFmtId="0" fontId="16" fillId="0" borderId="0" xfId="0" applyFont="1" applyFill="1" applyBorder="1" applyAlignment="1">
      <alignment horizontal="center" vertical="top" wrapText="1"/>
    </xf>
    <xf numFmtId="0" fontId="0" fillId="0" borderId="0" xfId="0" applyAlignment="1">
      <alignment wrapText="1"/>
    </xf>
    <xf numFmtId="0" fontId="2" fillId="0" borderId="0" xfId="0" applyFont="1" applyFill="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0" xfId="0" applyBorder="1"/>
    <xf numFmtId="0" fontId="2" fillId="0" borderId="0" xfId="0" applyFont="1" applyBorder="1"/>
    <xf numFmtId="0" fontId="2" fillId="0" borderId="3" xfId="0" applyFont="1" applyBorder="1" applyAlignment="1">
      <alignment horizontal="center" vertical="center" wrapText="1"/>
    </xf>
    <xf numFmtId="0" fontId="0" fillId="0" borderId="50" xfId="0" applyBorder="1"/>
    <xf numFmtId="0" fontId="0" fillId="0" borderId="51" xfId="0" applyBorder="1"/>
    <xf numFmtId="0" fontId="2" fillId="0" borderId="34"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9" xfId="0" applyFont="1" applyBorder="1" applyAlignment="1">
      <alignment horizontal="center" vertical="center" wrapText="1"/>
    </xf>
    <xf numFmtId="0" fontId="0" fillId="0" borderId="12" xfId="0" applyBorder="1"/>
    <xf numFmtId="0" fontId="0" fillId="0" borderId="14" xfId="0" applyBorder="1"/>
    <xf numFmtId="0" fontId="0" fillId="0" borderId="13" xfId="0" applyBorder="1"/>
    <xf numFmtId="0" fontId="0" fillId="0" borderId="52" xfId="0" applyBorder="1"/>
    <xf numFmtId="0" fontId="0" fillId="0" borderId="15" xfId="0" applyBorder="1"/>
    <xf numFmtId="0" fontId="0" fillId="0" borderId="53" xfId="0" applyBorder="1"/>
    <xf numFmtId="0" fontId="2" fillId="0" borderId="13" xfId="0" applyFont="1" applyBorder="1"/>
    <xf numFmtId="0" fontId="2" fillId="0" borderId="15" xfId="0" applyFont="1" applyBorder="1"/>
    <xf numFmtId="0" fontId="0" fillId="0" borderId="14" xfId="0" applyBorder="1" applyAlignment="1">
      <alignment vertical="center"/>
    </xf>
    <xf numFmtId="0" fontId="0" fillId="0" borderId="51" xfId="0" applyBorder="1" applyAlignment="1">
      <alignment vertical="center"/>
    </xf>
    <xf numFmtId="0" fontId="0" fillId="0" borderId="15" xfId="0" applyBorder="1" applyAlignment="1">
      <alignment vertical="center"/>
    </xf>
    <xf numFmtId="0" fontId="2" fillId="0" borderId="15" xfId="0" applyFont="1" applyBorder="1" applyAlignment="1">
      <alignment vertical="center"/>
    </xf>
    <xf numFmtId="164" fontId="2" fillId="0" borderId="6" xfId="0" applyNumberFormat="1" applyFont="1" applyBorder="1" applyAlignment="1">
      <alignment vertical="center"/>
    </xf>
    <xf numFmtId="0" fontId="1" fillId="3" borderId="8" xfId="0" applyFont="1" applyFill="1" applyBorder="1" applyAlignment="1">
      <alignment horizontal="center" vertical="center" wrapText="1"/>
    </xf>
    <xf numFmtId="164" fontId="1" fillId="3" borderId="4" xfId="0" applyNumberFormat="1" applyFont="1" applyFill="1" applyBorder="1"/>
    <xf numFmtId="0" fontId="12" fillId="0" borderId="0" xfId="0" applyFont="1"/>
    <xf numFmtId="0" fontId="22" fillId="0" borderId="0" xfId="0" applyFont="1"/>
    <xf numFmtId="0" fontId="3" fillId="0" borderId="0" xfId="0" applyFont="1" applyAlignment="1">
      <alignment horizontal="left"/>
    </xf>
    <xf numFmtId="0" fontId="1" fillId="2" borderId="9" xfId="0" applyFont="1" applyFill="1" applyBorder="1" applyAlignment="1">
      <alignment horizontal="center" vertical="center" wrapText="1"/>
    </xf>
    <xf numFmtId="0" fontId="1" fillId="2" borderId="0" xfId="0" applyFont="1" applyFill="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1" fillId="2" borderId="4" xfId="0" applyFont="1" applyFill="1" applyBorder="1" applyAlignment="1">
      <alignment vertical="center"/>
    </xf>
    <xf numFmtId="0" fontId="0" fillId="0" borderId="36" xfId="0" applyBorder="1" applyAlignment="1">
      <alignment vertical="center"/>
    </xf>
    <xf numFmtId="0" fontId="0" fillId="0" borderId="54" xfId="0" applyBorder="1"/>
    <xf numFmtId="0" fontId="0" fillId="0" borderId="55" xfId="0" applyBorder="1"/>
    <xf numFmtId="0" fontId="0" fillId="0" borderId="56" xfId="0"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0" fontId="0" fillId="0" borderId="64" xfId="0" applyBorder="1"/>
    <xf numFmtId="0" fontId="0" fillId="0" borderId="65" xfId="0" applyBorder="1"/>
    <xf numFmtId="0" fontId="0" fillId="0" borderId="66" xfId="0" applyBorder="1"/>
    <xf numFmtId="0" fontId="0" fillId="0" borderId="67" xfId="0" applyBorder="1"/>
    <xf numFmtId="0" fontId="0" fillId="0" borderId="68" xfId="0" applyBorder="1"/>
    <xf numFmtId="0" fontId="0" fillId="0" borderId="69" xfId="0" applyBorder="1"/>
    <xf numFmtId="0" fontId="0" fillId="0" borderId="70" xfId="0" applyBorder="1"/>
    <xf numFmtId="0" fontId="0" fillId="0" borderId="71" xfId="0" applyBorder="1"/>
    <xf numFmtId="0" fontId="0" fillId="0" borderId="72" xfId="0" applyBorder="1"/>
    <xf numFmtId="0" fontId="0" fillId="0" borderId="55" xfId="0" applyBorder="1" applyAlignment="1">
      <alignment vertical="center"/>
    </xf>
    <xf numFmtId="0" fontId="0" fillId="0" borderId="61" xfId="0"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0" fillId="0" borderId="69" xfId="0" applyBorder="1" applyAlignment="1">
      <alignment vertical="center"/>
    </xf>
    <xf numFmtId="0" fontId="0" fillId="0" borderId="70" xfId="0" applyBorder="1" applyAlignment="1">
      <alignment vertical="center"/>
    </xf>
    <xf numFmtId="0" fontId="0" fillId="0" borderId="6" xfId="0" applyBorder="1" applyAlignment="1">
      <alignment vertical="center"/>
    </xf>
    <xf numFmtId="0" fontId="1" fillId="2" borderId="0" xfId="0" applyFont="1" applyFill="1" applyBorder="1"/>
    <xf numFmtId="0" fontId="1" fillId="2" borderId="9" xfId="0" applyFont="1" applyFill="1" applyBorder="1"/>
    <xf numFmtId="0" fontId="0" fillId="0" borderId="2" xfId="0" applyBorder="1"/>
    <xf numFmtId="0" fontId="0" fillId="0" borderId="73" xfId="0" applyBorder="1"/>
    <xf numFmtId="0" fontId="20" fillId="0" borderId="0" xfId="0" applyFont="1" applyAlignment="1">
      <alignment horizontal="left" vertical="center" wrapText="1"/>
    </xf>
    <xf numFmtId="0" fontId="1" fillId="4" borderId="9" xfId="0" applyFont="1" applyFill="1" applyBorder="1" applyAlignment="1">
      <alignment horizontal="center" vertical="center" wrapText="1"/>
    </xf>
    <xf numFmtId="0" fontId="2" fillId="0" borderId="18" xfId="0" applyFont="1" applyFill="1" applyBorder="1"/>
    <xf numFmtId="0" fontId="2" fillId="0" borderId="20" xfId="0" applyFont="1" applyFill="1" applyBorder="1"/>
    <xf numFmtId="0" fontId="3" fillId="0" borderId="0" xfId="3" applyFont="1" applyFill="1" applyBorder="1" applyAlignment="1">
      <alignment horizontal="center" vertical="center" wrapText="1"/>
    </xf>
    <xf numFmtId="0" fontId="2" fillId="0" borderId="0" xfId="3" applyFont="1" applyFill="1" applyBorder="1" applyAlignment="1">
      <alignment horizontal="center" vertical="center" wrapText="1"/>
    </xf>
    <xf numFmtId="164" fontId="0" fillId="0" borderId="0" xfId="0" applyNumberFormat="1" applyBorder="1"/>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0" xfId="3" applyFont="1" applyFill="1" applyBorder="1" applyAlignment="1">
      <alignment horizontal="center" vertical="center" wrapText="1"/>
    </xf>
    <xf numFmtId="166" fontId="2" fillId="0" borderId="0" xfId="3" applyNumberFormat="1" applyFont="1" applyFill="1" applyBorder="1" applyAlignment="1">
      <alignment horizontal="right" vertical="center"/>
    </xf>
    <xf numFmtId="0" fontId="2" fillId="0" borderId="40" xfId="3" applyFont="1" applyFill="1" applyBorder="1" applyAlignment="1">
      <alignment horizontal="center" vertical="center" wrapText="1"/>
    </xf>
    <xf numFmtId="0" fontId="2" fillId="0" borderId="39" xfId="3" applyFont="1" applyFill="1" applyBorder="1" applyAlignment="1">
      <alignment horizontal="center" vertical="center" wrapText="1"/>
    </xf>
    <xf numFmtId="0" fontId="1" fillId="0" borderId="0" xfId="3" applyFont="1" applyFill="1" applyBorder="1" applyAlignment="1">
      <alignment horizontal="center" vertical="center"/>
    </xf>
    <xf numFmtId="0" fontId="3" fillId="0" borderId="58" xfId="0" applyFont="1" applyBorder="1"/>
    <xf numFmtId="0" fontId="3" fillId="0" borderId="74" xfId="0" applyFont="1" applyBorder="1"/>
    <xf numFmtId="0" fontId="3" fillId="0" borderId="61" xfId="0" applyFont="1" applyBorder="1"/>
    <xf numFmtId="0" fontId="3" fillId="0" borderId="75" xfId="0" applyFont="1" applyBorder="1"/>
    <xf numFmtId="0" fontId="20" fillId="0" borderId="0" xfId="0" applyFont="1" applyBorder="1"/>
    <xf numFmtId="0" fontId="1" fillId="6" borderId="0" xfId="0" applyFont="1" applyFill="1"/>
    <xf numFmtId="0" fontId="2" fillId="0" borderId="0" xfId="0" applyFont="1" applyFill="1" applyBorder="1"/>
    <xf numFmtId="3" fontId="1" fillId="6" borderId="4" xfId="0" applyNumberFormat="1" applyFont="1" applyFill="1" applyBorder="1"/>
    <xf numFmtId="164" fontId="1" fillId="6" borderId="4" xfId="0" applyNumberFormat="1" applyFont="1" applyFill="1" applyBorder="1"/>
    <xf numFmtId="0" fontId="1" fillId="6" borderId="4" xfId="0" applyFont="1" applyFill="1" applyBorder="1"/>
    <xf numFmtId="0" fontId="2" fillId="0" borderId="6" xfId="0" applyFont="1" applyBorder="1" applyAlignment="1">
      <alignment vertical="center"/>
    </xf>
    <xf numFmtId="0" fontId="1" fillId="4" borderId="0" xfId="0" applyFont="1" applyFill="1" applyAlignment="1">
      <alignment horizontal="center" vertical="center"/>
    </xf>
    <xf numFmtId="0" fontId="25" fillId="0" borderId="0" xfId="0" applyFont="1" applyFill="1" applyBorder="1"/>
    <xf numFmtId="0" fontId="15" fillId="0" borderId="0" xfId="0" applyFont="1" applyFill="1" applyBorder="1"/>
    <xf numFmtId="0" fontId="23" fillId="0" borderId="0" xfId="0" applyFont="1" applyFill="1" applyBorder="1"/>
    <xf numFmtId="0" fontId="23" fillId="2" borderId="4" xfId="0" applyFont="1" applyFill="1" applyBorder="1"/>
    <xf numFmtId="0" fontId="0" fillId="0" borderId="76" xfId="0" applyBorder="1"/>
    <xf numFmtId="0" fontId="0" fillId="0" borderId="77" xfId="0" applyBorder="1"/>
    <xf numFmtId="0" fontId="0" fillId="0" borderId="78" xfId="0" applyBorder="1"/>
    <xf numFmtId="0" fontId="0" fillId="0" borderId="79" xfId="0" applyBorder="1"/>
    <xf numFmtId="0" fontId="0" fillId="0" borderId="80" xfId="0" applyBorder="1"/>
    <xf numFmtId="0" fontId="0" fillId="0" borderId="81" xfId="0" applyBorder="1"/>
    <xf numFmtId="0" fontId="0" fillId="0" borderId="82" xfId="0" applyBorder="1"/>
    <xf numFmtId="0" fontId="0" fillId="0" borderId="33" xfId="0" applyBorder="1"/>
    <xf numFmtId="0" fontId="0" fillId="0" borderId="39" xfId="0" applyBorder="1"/>
    <xf numFmtId="0" fontId="0" fillId="0" borderId="57" xfId="0" applyBorder="1"/>
    <xf numFmtId="0" fontId="0" fillId="0" borderId="83" xfId="0" applyBorder="1"/>
    <xf numFmtId="0" fontId="0" fillId="0" borderId="34" xfId="0" applyBorder="1"/>
    <xf numFmtId="0" fontId="23" fillId="4" borderId="4" xfId="0" applyFont="1" applyFill="1" applyBorder="1"/>
    <xf numFmtId="0" fontId="1" fillId="4" borderId="4" xfId="0" applyFont="1" applyFill="1" applyBorder="1"/>
    <xf numFmtId="0" fontId="1" fillId="4" borderId="0" xfId="0" applyFont="1" applyFill="1"/>
    <xf numFmtId="0" fontId="12" fillId="0" borderId="41" xfId="0" applyFont="1" applyBorder="1" applyAlignment="1">
      <alignment horizontal="center" vertical="center" wrapText="1"/>
    </xf>
    <xf numFmtId="0" fontId="12" fillId="0" borderId="41" xfId="0" applyFont="1" applyBorder="1" applyAlignment="1">
      <alignment wrapText="1"/>
    </xf>
    <xf numFmtId="0" fontId="12" fillId="0" borderId="41" xfId="0" applyFont="1" applyBorder="1"/>
    <xf numFmtId="0" fontId="0" fillId="0" borderId="42" xfId="0" applyBorder="1"/>
    <xf numFmtId="0" fontId="12" fillId="0" borderId="41" xfId="0" applyFont="1" applyBorder="1" applyAlignment="1">
      <alignment horizontal="right" vertical="center"/>
    </xf>
    <xf numFmtId="3" fontId="12" fillId="0" borderId="41" xfId="0" applyNumberFormat="1" applyFont="1" applyBorder="1" applyAlignment="1">
      <alignment horizontal="right" vertical="center"/>
    </xf>
    <xf numFmtId="164" fontId="12" fillId="0" borderId="41" xfId="0" applyNumberFormat="1" applyFont="1" applyBorder="1" applyAlignment="1">
      <alignment horizontal="right" vertical="center"/>
    </xf>
    <xf numFmtId="164" fontId="12" fillId="0" borderId="41" xfId="0" applyNumberFormat="1" applyFont="1" applyBorder="1"/>
    <xf numFmtId="164" fontId="7" fillId="0" borderId="0" xfId="2" applyNumberFormat="1" applyFont="1" applyFill="1" applyBorder="1" applyAlignment="1">
      <alignment vertical="center"/>
    </xf>
    <xf numFmtId="0" fontId="26" fillId="0" borderId="0" xfId="0" applyFont="1" applyFill="1" applyBorder="1"/>
    <xf numFmtId="0" fontId="8" fillId="0" borderId="0" xfId="1" applyFont="1" applyFill="1" applyBorder="1" applyAlignment="1">
      <alignment horizontal="center" vertical="center"/>
    </xf>
    <xf numFmtId="1" fontId="8" fillId="0" borderId="0" xfId="1" applyNumberFormat="1" applyFont="1" applyFill="1" applyBorder="1" applyAlignment="1">
      <alignment vertical="center" wrapText="1"/>
    </xf>
    <xf numFmtId="165" fontId="8" fillId="0" borderId="0" xfId="1" applyNumberFormat="1" applyFont="1" applyFill="1" applyBorder="1" applyAlignment="1">
      <alignment vertical="center"/>
    </xf>
    <xf numFmtId="0" fontId="10" fillId="0" borderId="0" xfId="1" applyFont="1" applyFill="1" applyBorder="1" applyAlignment="1">
      <alignment vertical="center"/>
    </xf>
    <xf numFmtId="165" fontId="4" fillId="0" borderId="0" xfId="1" applyNumberFormat="1" applyFont="1" applyFill="1" applyBorder="1" applyAlignment="1">
      <alignment vertical="center"/>
    </xf>
    <xf numFmtId="0" fontId="17" fillId="0" borderId="0" xfId="1" applyFont="1" applyFill="1" applyBorder="1" applyAlignment="1">
      <alignment horizontal="center" vertical="center"/>
    </xf>
    <xf numFmtId="0" fontId="1" fillId="4" borderId="0" xfId="1" applyFont="1" applyFill="1" applyBorder="1" applyAlignment="1">
      <alignment horizontal="center" vertical="center"/>
    </xf>
    <xf numFmtId="1" fontId="1" fillId="2" borderId="4" xfId="1" applyNumberFormat="1" applyFont="1" applyFill="1" applyBorder="1" applyAlignment="1">
      <alignment horizontal="left" vertical="center"/>
    </xf>
    <xf numFmtId="0" fontId="1" fillId="2" borderId="4" xfId="1" applyFont="1" applyFill="1" applyBorder="1" applyAlignment="1">
      <alignment horizontal="center" vertical="center"/>
    </xf>
    <xf numFmtId="0" fontId="8" fillId="0" borderId="5" xfId="1" applyFont="1" applyFill="1" applyBorder="1" applyAlignment="1">
      <alignment horizontal="center" vertical="center"/>
    </xf>
    <xf numFmtId="1" fontId="8" fillId="0" borderId="5" xfId="1" applyNumberFormat="1" applyFont="1" applyFill="1" applyBorder="1" applyAlignment="1">
      <alignment vertical="center" wrapText="1"/>
    </xf>
    <xf numFmtId="0" fontId="8" fillId="0" borderId="6" xfId="1" applyFont="1" applyFill="1" applyBorder="1" applyAlignment="1">
      <alignment horizontal="center" vertical="center"/>
    </xf>
    <xf numFmtId="1" fontId="8" fillId="0" borderId="6" xfId="1" applyNumberFormat="1" applyFont="1" applyFill="1" applyBorder="1" applyAlignment="1">
      <alignment vertical="center" wrapText="1"/>
    </xf>
    <xf numFmtId="1" fontId="1" fillId="0" borderId="0" xfId="1" applyNumberFormat="1" applyFont="1" applyFill="1" applyBorder="1" applyAlignment="1">
      <alignment horizontal="centerContinuous" vertical="center"/>
    </xf>
    <xf numFmtId="1" fontId="1" fillId="0" borderId="0" xfId="1" applyNumberFormat="1" applyFont="1" applyFill="1" applyBorder="1" applyAlignment="1">
      <alignment horizontal="left" vertical="center"/>
    </xf>
    <xf numFmtId="0" fontId="1" fillId="0" borderId="0" xfId="1" applyFont="1" applyFill="1" applyBorder="1" applyAlignment="1">
      <alignment horizontal="center" vertical="center"/>
    </xf>
    <xf numFmtId="165" fontId="8" fillId="0" borderId="35" xfId="1" applyNumberFormat="1" applyFont="1" applyFill="1" applyBorder="1" applyAlignment="1">
      <alignment vertical="center"/>
    </xf>
    <xf numFmtId="165" fontId="8" fillId="0" borderId="36" xfId="1" applyNumberFormat="1" applyFont="1" applyFill="1" applyBorder="1" applyAlignment="1">
      <alignment vertical="center"/>
    </xf>
    <xf numFmtId="165" fontId="4" fillId="0" borderId="5" xfId="1" applyNumberFormat="1" applyFont="1" applyFill="1" applyBorder="1" applyAlignment="1">
      <alignment vertical="center"/>
    </xf>
    <xf numFmtId="165" fontId="4" fillId="0" borderId="6" xfId="1" applyNumberFormat="1" applyFont="1" applyFill="1" applyBorder="1" applyAlignment="1">
      <alignment vertical="center"/>
    </xf>
    <xf numFmtId="0" fontId="27" fillId="0" borderId="0" xfId="0" applyFont="1" applyFill="1" applyBorder="1"/>
    <xf numFmtId="0" fontId="20" fillId="0" borderId="0" xfId="0" applyFont="1" applyAlignment="1">
      <alignment horizontal="left" vertical="center"/>
    </xf>
    <xf numFmtId="0" fontId="16" fillId="0" borderId="0" xfId="0" applyFont="1" applyFill="1" applyBorder="1"/>
    <xf numFmtId="1" fontId="1" fillId="2" borderId="9" xfId="1" applyNumberFormat="1" applyFont="1" applyFill="1" applyBorder="1" applyAlignment="1">
      <alignment horizontal="left" vertical="center"/>
    </xf>
    <xf numFmtId="0" fontId="1" fillId="4" borderId="4" xfId="1" applyFont="1" applyFill="1" applyBorder="1" applyAlignment="1">
      <alignment horizontal="center" vertical="center"/>
    </xf>
    <xf numFmtId="0" fontId="16" fillId="0" borderId="35" xfId="0" applyFont="1" applyFill="1" applyBorder="1"/>
    <xf numFmtId="0" fontId="16" fillId="0" borderId="36" xfId="0" applyFont="1" applyFill="1" applyBorder="1"/>
    <xf numFmtId="164" fontId="1" fillId="6" borderId="9" xfId="0" applyNumberFormat="1" applyFont="1" applyFill="1" applyBorder="1"/>
    <xf numFmtId="0" fontId="20" fillId="0" borderId="0" xfId="0" applyFont="1" applyFill="1" applyBorder="1"/>
    <xf numFmtId="0" fontId="8" fillId="0" borderId="0" xfId="4" applyFont="1" applyFill="1" applyBorder="1"/>
    <xf numFmtId="0" fontId="8" fillId="0" borderId="0" xfId="4" applyFont="1" applyFill="1" applyBorder="1" applyAlignment="1">
      <alignment horizontal="center"/>
    </xf>
    <xf numFmtId="0" fontId="4" fillId="0" borderId="0" xfId="4" applyFont="1" applyFill="1" applyBorder="1"/>
    <xf numFmtId="0" fontId="4" fillId="0" borderId="0" xfId="4" applyFont="1" applyFill="1" applyBorder="1" applyAlignment="1">
      <alignment horizontal="center"/>
    </xf>
    <xf numFmtId="0" fontId="8" fillId="0" borderId="0" xfId="4" applyFont="1" applyFill="1" applyBorder="1" applyAlignment="1">
      <alignment vertical="center"/>
    </xf>
    <xf numFmtId="0" fontId="4" fillId="0" borderId="0" xfId="4" applyFont="1" applyFill="1" applyBorder="1" applyAlignment="1">
      <alignment vertical="center"/>
    </xf>
    <xf numFmtId="0" fontId="4" fillId="0" borderId="0" xfId="4" applyFont="1" applyFill="1" applyBorder="1" applyAlignment="1">
      <alignment horizontal="center"/>
    </xf>
    <xf numFmtId="0" fontId="4" fillId="0" borderId="0" xfId="4" applyFont="1" applyFill="1" applyBorder="1" applyAlignment="1">
      <alignment horizontal="center" vertical="center"/>
    </xf>
    <xf numFmtId="0" fontId="25" fillId="2" borderId="0" xfId="4" applyFont="1" applyFill="1" applyBorder="1" applyAlignment="1">
      <alignment horizontal="center" vertical="center"/>
    </xf>
    <xf numFmtId="0" fontId="23" fillId="3" borderId="0" xfId="4" applyFont="1" applyFill="1" applyBorder="1" applyAlignment="1">
      <alignment horizontal="center" vertical="center"/>
    </xf>
    <xf numFmtId="0" fontId="8" fillId="0" borderId="0" xfId="5" applyFont="1" applyFill="1" applyBorder="1"/>
    <xf numFmtId="0" fontId="8" fillId="0" borderId="0" xfId="1" applyFont="1" applyFill="1" applyBorder="1"/>
    <xf numFmtId="0" fontId="4" fillId="0" borderId="0" xfId="5" applyFont="1" applyFill="1" applyBorder="1"/>
    <xf numFmtId="0" fontId="29" fillId="0" borderId="0" xfId="1" applyFont="1" applyFill="1" applyBorder="1"/>
    <xf numFmtId="167" fontId="8" fillId="0" borderId="5" xfId="4" applyNumberFormat="1" applyFont="1" applyFill="1" applyBorder="1" applyAlignment="1">
      <alignment horizontal="center" vertical="center"/>
    </xf>
    <xf numFmtId="167" fontId="8" fillId="0" borderId="6" xfId="4" applyNumberFormat="1" applyFont="1" applyFill="1" applyBorder="1" applyAlignment="1">
      <alignment horizontal="center" vertical="center"/>
    </xf>
    <xf numFmtId="167" fontId="8" fillId="0" borderId="7" xfId="4" applyNumberFormat="1" applyFont="1" applyFill="1" applyBorder="1" applyAlignment="1">
      <alignment horizontal="center" vertical="center"/>
    </xf>
    <xf numFmtId="0" fontId="1" fillId="6" borderId="0" xfId="4" applyFont="1" applyFill="1" applyBorder="1" applyAlignment="1">
      <alignment horizontal="center"/>
    </xf>
    <xf numFmtId="0" fontId="8" fillId="0" borderId="35" xfId="4" applyFont="1" applyFill="1" applyBorder="1" applyAlignment="1">
      <alignment horizontal="center" vertical="center"/>
    </xf>
    <xf numFmtId="0" fontId="8" fillId="0" borderId="36" xfId="4" applyFont="1" applyFill="1" applyBorder="1" applyAlignment="1">
      <alignment horizontal="center" vertical="center"/>
    </xf>
    <xf numFmtId="0" fontId="8" fillId="0" borderId="37" xfId="4" applyFont="1" applyFill="1" applyBorder="1" applyAlignment="1">
      <alignment horizontal="center" vertical="center"/>
    </xf>
    <xf numFmtId="0" fontId="25" fillId="2" borderId="4" xfId="4" applyFont="1" applyFill="1" applyBorder="1" applyAlignment="1">
      <alignment horizontal="center" vertical="center"/>
    </xf>
    <xf numFmtId="0" fontId="23" fillId="3" borderId="4" xfId="4" applyFont="1" applyFill="1" applyBorder="1" applyAlignment="1">
      <alignment horizontal="center" vertical="center"/>
    </xf>
    <xf numFmtId="0" fontId="1" fillId="6" borderId="4" xfId="4" applyFont="1" applyFill="1" applyBorder="1" applyAlignment="1">
      <alignment horizontal="center" vertical="center"/>
    </xf>
    <xf numFmtId="0" fontId="1" fillId="4" borderId="0" xfId="0" applyFont="1" applyFill="1" applyAlignment="1">
      <alignment horizontal="center"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vertical="center"/>
    </xf>
    <xf numFmtId="0" fontId="1" fillId="6" borderId="4" xfId="0" applyFont="1" applyFill="1" applyBorder="1" applyAlignment="1">
      <alignment horizontal="center" vertical="center"/>
    </xf>
    <xf numFmtId="0" fontId="1" fillId="6" borderId="4" xfId="0" applyFont="1" applyFill="1" applyBorder="1" applyAlignment="1">
      <alignment horizontal="right" vertical="center"/>
    </xf>
    <xf numFmtId="0" fontId="4" fillId="0" borderId="4" xfId="0" applyFont="1" applyFill="1" applyBorder="1" applyAlignment="1">
      <alignment horizontal="center" vertical="center" wrapText="1"/>
    </xf>
    <xf numFmtId="0" fontId="2" fillId="0" borderId="7" xfId="0" applyFont="1" applyBorder="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1" fillId="2" borderId="0" xfId="0" applyFont="1" applyFill="1" applyAlignment="1">
      <alignment wrapText="1"/>
    </xf>
    <xf numFmtId="0" fontId="0" fillId="0" borderId="16" xfId="0" applyBorder="1"/>
    <xf numFmtId="0" fontId="0" fillId="0" borderId="17" xfId="0" applyBorder="1"/>
    <xf numFmtId="0" fontId="0" fillId="0" borderId="13" xfId="0" applyBorder="1" applyAlignment="1">
      <alignment horizontal="center" vertical="center"/>
    </xf>
    <xf numFmtId="0" fontId="0" fillId="0" borderId="15" xfId="0" applyBorder="1" applyAlignment="1">
      <alignment horizontal="center" vertical="center"/>
    </xf>
    <xf numFmtId="0" fontId="0" fillId="0" borderId="17"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vertical="center"/>
    </xf>
    <xf numFmtId="0" fontId="0" fillId="0" borderId="16" xfId="0" applyBorder="1" applyAlignment="1">
      <alignment vertical="center"/>
    </xf>
    <xf numFmtId="0" fontId="1" fillId="4" borderId="9" xfId="0" applyFont="1" applyFill="1" applyBorder="1" applyAlignment="1">
      <alignment horizontal="center" vertical="center"/>
    </xf>
    <xf numFmtId="0" fontId="1" fillId="4" borderId="9" xfId="0" applyFont="1" applyFill="1" applyBorder="1"/>
    <xf numFmtId="0" fontId="1" fillId="4" borderId="86" xfId="0" applyFont="1" applyFill="1" applyBorder="1" applyAlignment="1">
      <alignment horizontal="center" vertical="center"/>
    </xf>
    <xf numFmtId="0" fontId="1" fillId="0" borderId="0" xfId="0" applyFont="1" applyFill="1" applyAlignment="1">
      <alignment wrapText="1"/>
    </xf>
    <xf numFmtId="0" fontId="1" fillId="6" borderId="0" xfId="0" applyFont="1" applyFill="1" applyAlignment="1">
      <alignment horizontal="center" wrapText="1"/>
    </xf>
    <xf numFmtId="0" fontId="1" fillId="4" borderId="4" xfId="0" applyFont="1" applyFill="1" applyBorder="1" applyAlignment="1">
      <alignment horizontal="center" vertical="center"/>
    </xf>
    <xf numFmtId="3" fontId="1" fillId="4" borderId="4" xfId="0" applyNumberFormat="1" applyFont="1" applyFill="1" applyBorder="1" applyAlignment="1">
      <alignment horizontal="center" vertical="center"/>
    </xf>
    <xf numFmtId="0" fontId="1" fillId="0" borderId="0" xfId="0" applyFont="1" applyFill="1" applyBorder="1" applyAlignment="1"/>
    <xf numFmtId="0" fontId="1" fillId="4" borderId="4" xfId="0" applyFont="1" applyFill="1" applyBorder="1" applyAlignment="1">
      <alignment vertical="center"/>
    </xf>
    <xf numFmtId="0" fontId="1" fillId="2" borderId="8" xfId="0" applyFont="1" applyFill="1" applyBorder="1" applyAlignment="1">
      <alignment wrapText="1"/>
    </xf>
    <xf numFmtId="0" fontId="0" fillId="0" borderId="0" xfId="0" applyAlignment="1"/>
    <xf numFmtId="0" fontId="26" fillId="0" borderId="0" xfId="0" applyFont="1" applyFill="1" applyAlignment="1">
      <alignment vertical="center"/>
    </xf>
    <xf numFmtId="0" fontId="26" fillId="0" borderId="0" xfId="0" applyFont="1" applyFill="1" applyAlignment="1">
      <alignment horizontal="center" vertical="center"/>
    </xf>
    <xf numFmtId="0" fontId="2" fillId="0" borderId="0" xfId="0" applyFont="1" applyAlignment="1">
      <alignment vertical="center"/>
    </xf>
    <xf numFmtId="0" fontId="1" fillId="6" borderId="4" xfId="0" applyFont="1" applyFill="1" applyBorder="1" applyAlignment="1">
      <alignment vertical="center"/>
    </xf>
    <xf numFmtId="0" fontId="26" fillId="0" borderId="13" xfId="0" applyFont="1" applyFill="1" applyBorder="1" applyAlignment="1">
      <alignment horizontal="center" vertical="center"/>
    </xf>
    <xf numFmtId="0" fontId="26" fillId="0" borderId="15" xfId="0" applyFont="1" applyFill="1" applyBorder="1" applyAlignment="1">
      <alignment horizontal="center" vertical="center"/>
    </xf>
    <xf numFmtId="0" fontId="26" fillId="0" borderId="17" xfId="0" applyFont="1" applyFill="1" applyBorder="1" applyAlignment="1">
      <alignment horizontal="center" vertical="center"/>
    </xf>
    <xf numFmtId="0" fontId="26" fillId="0" borderId="13" xfId="0" applyFont="1" applyFill="1" applyBorder="1" applyAlignment="1">
      <alignment vertical="center"/>
    </xf>
    <xf numFmtId="0" fontId="26" fillId="0" borderId="15" xfId="0" applyFont="1" applyFill="1" applyBorder="1" applyAlignment="1">
      <alignment vertical="center"/>
    </xf>
    <xf numFmtId="0" fontId="26" fillId="0" borderId="17" xfId="0" applyFont="1" applyFill="1" applyBorder="1" applyAlignment="1">
      <alignment vertical="center"/>
    </xf>
    <xf numFmtId="0" fontId="1" fillId="6" borderId="0" xfId="0" applyFont="1" applyFill="1" applyAlignment="1">
      <alignment wrapText="1"/>
    </xf>
    <xf numFmtId="0" fontId="0" fillId="0" borderId="7" xfId="0" applyBorder="1" applyAlignment="1">
      <alignment vertical="center" wrapText="1"/>
    </xf>
    <xf numFmtId="0" fontId="1" fillId="2" borderId="0" xfId="0" applyFont="1" applyFill="1" applyAlignment="1">
      <alignmen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1" fillId="4" borderId="4" xfId="0" applyFont="1" applyFill="1" applyBorder="1" applyAlignment="1">
      <alignment horizontal="right" vertical="center"/>
    </xf>
    <xf numFmtId="0" fontId="0" fillId="0" borderId="0" xfId="0" applyBorder="1" applyAlignment="1">
      <alignment vertical="center" wrapText="1"/>
    </xf>
    <xf numFmtId="0" fontId="1" fillId="2" borderId="0" xfId="0" applyFont="1" applyFill="1" applyBorder="1" applyAlignment="1">
      <alignment vertical="center" wrapText="1"/>
    </xf>
    <xf numFmtId="0" fontId="0" fillId="0" borderId="87" xfId="0" applyBorder="1" applyAlignment="1">
      <alignment vertical="center" wrapText="1"/>
    </xf>
    <xf numFmtId="0" fontId="1" fillId="4" borderId="9" xfId="0" applyFont="1" applyFill="1" applyBorder="1" applyAlignment="1">
      <alignment horizontal="right"/>
    </xf>
    <xf numFmtId="0" fontId="1" fillId="4" borderId="4" xfId="0" applyFont="1" applyFill="1" applyBorder="1" applyAlignment="1">
      <alignment horizontal="right"/>
    </xf>
    <xf numFmtId="0" fontId="0" fillId="0" borderId="34" xfId="0" applyBorder="1" applyAlignment="1">
      <alignment horizontal="right"/>
    </xf>
    <xf numFmtId="0" fontId="0" fillId="0" borderId="24" xfId="0" applyBorder="1"/>
    <xf numFmtId="0" fontId="0" fillId="0" borderId="88" xfId="0" applyBorder="1" applyAlignment="1">
      <alignment horizontal="right"/>
    </xf>
    <xf numFmtId="0" fontId="0" fillId="0" borderId="89" xfId="0" applyBorder="1"/>
    <xf numFmtId="0" fontId="0" fillId="0" borderId="90" xfId="0" applyBorder="1" applyAlignment="1">
      <alignment horizontal="right"/>
    </xf>
    <xf numFmtId="0" fontId="16" fillId="0" borderId="0" xfId="0" applyFont="1" applyBorder="1"/>
    <xf numFmtId="0" fontId="16" fillId="0" borderId="87" xfId="0" applyFont="1" applyBorder="1"/>
    <xf numFmtId="0" fontId="0" fillId="0" borderId="88" xfId="0" applyBorder="1"/>
    <xf numFmtId="0" fontId="0" fillId="0" borderId="26" xfId="0" applyBorder="1"/>
    <xf numFmtId="0" fontId="0" fillId="0" borderId="91" xfId="0" applyBorder="1"/>
    <xf numFmtId="0" fontId="0" fillId="0" borderId="92" xfId="0" applyBorder="1"/>
    <xf numFmtId="0" fontId="0" fillId="0" borderId="93" xfId="0" applyBorder="1"/>
    <xf numFmtId="0" fontId="2" fillId="0" borderId="50" xfId="0" applyFont="1" applyBorder="1"/>
    <xf numFmtId="0" fontId="2" fillId="0" borderId="88" xfId="0" applyFont="1" applyBorder="1"/>
    <xf numFmtId="0" fontId="2" fillId="0" borderId="51" xfId="0" applyFont="1" applyBorder="1"/>
    <xf numFmtId="0" fontId="2" fillId="0" borderId="91" xfId="0" applyFont="1" applyBorder="1"/>
    <xf numFmtId="0" fontId="2" fillId="0" borderId="92" xfId="0" applyFont="1" applyBorder="1"/>
    <xf numFmtId="0" fontId="2" fillId="0" borderId="93" xfId="0" applyFont="1" applyBorder="1"/>
    <xf numFmtId="0" fontId="2" fillId="0" borderId="94" xfId="0" applyFont="1" applyBorder="1"/>
    <xf numFmtId="3" fontId="1" fillId="4" borderId="9" xfId="0" applyNumberFormat="1" applyFont="1" applyFill="1" applyBorder="1"/>
    <xf numFmtId="164" fontId="1" fillId="6" borderId="8" xfId="0" applyNumberFormat="1" applyFont="1" applyFill="1" applyBorder="1"/>
    <xf numFmtId="164" fontId="1" fillId="4" borderId="8" xfId="0" applyNumberFormat="1" applyFont="1" applyFill="1" applyBorder="1"/>
    <xf numFmtId="164" fontId="1" fillId="4" borderId="9" xfId="0" applyNumberFormat="1" applyFont="1" applyFill="1" applyBorder="1"/>
    <xf numFmtId="0" fontId="1" fillId="6" borderId="8" xfId="0" applyFont="1" applyFill="1" applyBorder="1"/>
    <xf numFmtId="0" fontId="4" fillId="0" borderId="0" xfId="15" applyFont="1" applyFill="1" applyBorder="1" applyAlignment="1">
      <alignment horizontal="center" vertical="center"/>
    </xf>
    <xf numFmtId="0" fontId="4" fillId="0" borderId="0" xfId="15" applyFont="1" applyFill="1" applyBorder="1"/>
    <xf numFmtId="0" fontId="8" fillId="0" borderId="0" xfId="7" applyFill="1" applyBorder="1"/>
    <xf numFmtId="0" fontId="4" fillId="0" borderId="0" xfId="15" applyFont="1" applyFill="1" applyBorder="1" applyAlignment="1">
      <alignment vertical="center"/>
    </xf>
    <xf numFmtId="0" fontId="6" fillId="0" borderId="0" xfId="15" applyFill="1" applyBorder="1"/>
    <xf numFmtId="0" fontId="8" fillId="0" borderId="0" xfId="15" applyFont="1" applyFill="1" applyBorder="1"/>
    <xf numFmtId="0" fontId="8" fillId="0" borderId="0" xfId="15" applyFont="1" applyFill="1" applyBorder="1" applyAlignment="1">
      <alignment horizontal="center"/>
    </xf>
    <xf numFmtId="0" fontId="32" fillId="0" borderId="0" xfId="16" applyFont="1" applyFill="1" applyBorder="1" applyAlignment="1">
      <alignment horizontal="right"/>
    </xf>
    <xf numFmtId="49" fontId="8" fillId="0" borderId="0" xfId="15" applyNumberFormat="1" applyFont="1" applyFill="1" applyBorder="1"/>
    <xf numFmtId="49" fontId="8" fillId="0" borderId="0" xfId="18" applyNumberFormat="1" applyFont="1" applyFill="1" applyBorder="1" applyAlignment="1">
      <alignment horizontal="left"/>
    </xf>
    <xf numFmtId="49" fontId="7" fillId="0" borderId="0" xfId="19" applyNumberFormat="1" applyFont="1" applyFill="1" applyBorder="1" applyAlignment="1">
      <alignment vertical="center"/>
    </xf>
    <xf numFmtId="0" fontId="8" fillId="0" borderId="0" xfId="15" applyFont="1" applyFill="1" applyBorder="1" applyAlignment="1">
      <alignment horizontal="center" vertical="center"/>
    </xf>
    <xf numFmtId="164" fontId="8" fillId="0" borderId="0" xfId="20" quotePrefix="1" applyNumberFormat="1" applyFont="1" applyFill="1" applyBorder="1" applyAlignment="1">
      <alignment horizontal="right"/>
    </xf>
    <xf numFmtId="171" fontId="1" fillId="0" borderId="0" xfId="15" applyNumberFormat="1" applyFont="1" applyFill="1" applyBorder="1" applyAlignment="1">
      <alignment vertical="center"/>
    </xf>
    <xf numFmtId="49" fontId="1" fillId="2" borderId="0" xfId="15" applyNumberFormat="1" applyFont="1" applyFill="1" applyBorder="1" applyAlignment="1">
      <alignment horizontal="center" vertical="center"/>
    </xf>
    <xf numFmtId="49" fontId="1" fillId="3" borderId="0" xfId="15" applyNumberFormat="1" applyFont="1" applyFill="1" applyBorder="1" applyAlignment="1">
      <alignment horizontal="center" vertical="center"/>
    </xf>
    <xf numFmtId="49" fontId="1" fillId="0" borderId="0" xfId="15" applyNumberFormat="1" applyFont="1" applyFill="1" applyBorder="1" applyAlignment="1">
      <alignment horizontal="center" vertical="center"/>
    </xf>
    <xf numFmtId="171" fontId="8" fillId="0" borderId="12" xfId="15" applyNumberFormat="1" applyFont="1" applyFill="1" applyBorder="1" applyAlignment="1">
      <alignment vertical="center"/>
    </xf>
    <xf numFmtId="171" fontId="8" fillId="0" borderId="50" xfId="15" applyNumberFormat="1" applyFont="1" applyFill="1" applyBorder="1" applyAlignment="1">
      <alignment vertical="center"/>
    </xf>
    <xf numFmtId="171" fontId="8" fillId="0" borderId="13" xfId="15" applyNumberFormat="1" applyFont="1" applyFill="1" applyBorder="1" applyAlignment="1">
      <alignment vertical="center"/>
    </xf>
    <xf numFmtId="171" fontId="8" fillId="0" borderId="14" xfId="15" applyNumberFormat="1" applyFont="1" applyFill="1" applyBorder="1" applyAlignment="1">
      <alignment vertical="center"/>
    </xf>
    <xf numFmtId="171" fontId="8" fillId="0" borderId="51" xfId="15" applyNumberFormat="1" applyFont="1" applyFill="1" applyBorder="1" applyAlignment="1">
      <alignment vertical="center"/>
    </xf>
    <xf numFmtId="171" fontId="8" fillId="0" borderId="15" xfId="15" applyNumberFormat="1" applyFont="1" applyFill="1" applyBorder="1" applyAlignment="1">
      <alignment vertical="center"/>
    </xf>
    <xf numFmtId="171" fontId="8" fillId="0" borderId="16" xfId="15" applyNumberFormat="1" applyFont="1" applyFill="1" applyBorder="1" applyAlignment="1">
      <alignment vertical="center"/>
    </xf>
    <xf numFmtId="171" fontId="8" fillId="0" borderId="79" xfId="15" applyNumberFormat="1" applyFont="1" applyFill="1" applyBorder="1" applyAlignment="1">
      <alignment vertical="center"/>
    </xf>
    <xf numFmtId="171" fontId="8" fillId="0" borderId="17" xfId="15" applyNumberFormat="1" applyFont="1" applyFill="1" applyBorder="1" applyAlignment="1">
      <alignment vertical="center"/>
    </xf>
    <xf numFmtId="171" fontId="8" fillId="0" borderId="33" xfId="15" applyNumberFormat="1" applyFont="1" applyFill="1" applyBorder="1" applyAlignment="1">
      <alignment vertical="center"/>
    </xf>
    <xf numFmtId="171" fontId="8" fillId="0" borderId="3" xfId="15" applyNumberFormat="1" applyFont="1" applyFill="1" applyBorder="1" applyAlignment="1">
      <alignment vertical="center"/>
    </xf>
    <xf numFmtId="171" fontId="8" fillId="0" borderId="34" xfId="15" applyNumberFormat="1" applyFont="1" applyFill="1" applyBorder="1" applyAlignment="1">
      <alignment vertical="center"/>
    </xf>
    <xf numFmtId="171" fontId="8" fillId="0" borderId="47" xfId="15" applyNumberFormat="1" applyFont="1" applyFill="1" applyBorder="1" applyAlignment="1">
      <alignment vertical="center"/>
    </xf>
    <xf numFmtId="171" fontId="8" fillId="0" borderId="48" xfId="15" applyNumberFormat="1" applyFont="1" applyFill="1" applyBorder="1" applyAlignment="1">
      <alignment vertical="center"/>
    </xf>
    <xf numFmtId="171" fontId="8" fillId="0" borderId="49" xfId="15" applyNumberFormat="1" applyFont="1" applyFill="1" applyBorder="1" applyAlignment="1">
      <alignment vertical="center"/>
    </xf>
    <xf numFmtId="171" fontId="8" fillId="0" borderId="39" xfId="15" applyNumberFormat="1" applyFont="1" applyFill="1" applyBorder="1" applyAlignment="1">
      <alignment vertical="center"/>
    </xf>
    <xf numFmtId="171" fontId="1" fillId="2" borderId="4" xfId="15" applyNumberFormat="1" applyFont="1" applyFill="1" applyBorder="1" applyAlignment="1">
      <alignment vertical="center"/>
    </xf>
    <xf numFmtId="171" fontId="1" fillId="4" borderId="4" xfId="15" applyNumberFormat="1" applyFont="1" applyFill="1" applyBorder="1" applyAlignment="1">
      <alignment vertical="center"/>
    </xf>
    <xf numFmtId="171" fontId="1" fillId="3" borderId="4" xfId="15" applyNumberFormat="1" applyFont="1" applyFill="1" applyBorder="1" applyAlignment="1">
      <alignment vertical="center"/>
    </xf>
    <xf numFmtId="49" fontId="1" fillId="2" borderId="95" xfId="15" applyNumberFormat="1" applyFont="1" applyFill="1" applyBorder="1" applyAlignment="1">
      <alignment horizontal="center" vertical="center"/>
    </xf>
    <xf numFmtId="171" fontId="1" fillId="2" borderId="97" xfId="15" applyNumberFormat="1" applyFont="1" applyFill="1" applyBorder="1" applyAlignment="1">
      <alignment vertical="center"/>
    </xf>
    <xf numFmtId="171" fontId="1" fillId="4" borderId="97" xfId="15" applyNumberFormat="1" applyFont="1" applyFill="1" applyBorder="1" applyAlignment="1">
      <alignment vertical="center"/>
    </xf>
    <xf numFmtId="49" fontId="1" fillId="3" borderId="99" xfId="15" applyNumberFormat="1" applyFont="1" applyFill="1" applyBorder="1" applyAlignment="1">
      <alignment horizontal="center" vertical="center"/>
    </xf>
    <xf numFmtId="171" fontId="1" fillId="3" borderId="100" xfId="15" applyNumberFormat="1" applyFont="1" applyFill="1" applyBorder="1" applyAlignment="1">
      <alignment vertical="center"/>
    </xf>
    <xf numFmtId="171" fontId="1" fillId="4" borderId="100" xfId="15" applyNumberFormat="1" applyFont="1" applyFill="1" applyBorder="1" applyAlignment="1">
      <alignment vertical="center"/>
    </xf>
    <xf numFmtId="171" fontId="1" fillId="3" borderId="100" xfId="17" applyNumberFormat="1" applyFont="1" applyFill="1" applyBorder="1" applyAlignment="1">
      <alignment vertical="center"/>
    </xf>
    <xf numFmtId="49" fontId="4" fillId="0" borderId="5" xfId="15" quotePrefix="1" applyNumberFormat="1" applyFont="1" applyFill="1" applyBorder="1" applyAlignment="1">
      <alignment horizontal="center" vertical="center"/>
    </xf>
    <xf numFmtId="49" fontId="4" fillId="0" borderId="6" xfId="15" quotePrefix="1" applyNumberFormat="1" applyFont="1" applyFill="1" applyBorder="1" applyAlignment="1">
      <alignment horizontal="center" vertical="center"/>
    </xf>
    <xf numFmtId="49" fontId="4" fillId="0" borderId="7" xfId="15" quotePrefix="1" applyNumberFormat="1" applyFont="1" applyFill="1" applyBorder="1" applyAlignment="1">
      <alignment horizontal="center" vertical="center"/>
    </xf>
    <xf numFmtId="49" fontId="4" fillId="0" borderId="7" xfId="15" applyNumberFormat="1" applyFont="1" applyFill="1" applyBorder="1" applyAlignment="1">
      <alignment horizontal="center" vertical="center"/>
    </xf>
    <xf numFmtId="49" fontId="4" fillId="0" borderId="5" xfId="15" applyNumberFormat="1" applyFont="1" applyFill="1" applyBorder="1" applyAlignment="1">
      <alignment horizontal="center" vertical="center"/>
    </xf>
    <xf numFmtId="49" fontId="4" fillId="0" borderId="6" xfId="15" applyNumberFormat="1" applyFont="1" applyFill="1" applyBorder="1" applyAlignment="1">
      <alignment horizontal="center" vertical="center"/>
    </xf>
    <xf numFmtId="49" fontId="4" fillId="0" borderId="0" xfId="15" applyNumberFormat="1" applyFont="1" applyFill="1" applyBorder="1" applyAlignment="1">
      <alignment horizontal="center" vertical="center"/>
    </xf>
    <xf numFmtId="0" fontId="19" fillId="0" borderId="0" xfId="0" applyFont="1" applyAlignment="1">
      <alignment horizontal="center" vertical="center" wrapText="1"/>
    </xf>
    <xf numFmtId="0" fontId="1" fillId="2" borderId="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0" xfId="0" applyFont="1" applyFill="1" applyAlignment="1">
      <alignment horizontal="center" vertical="center"/>
    </xf>
    <xf numFmtId="0" fontId="1" fillId="4" borderId="4" xfId="0" applyFont="1" applyFill="1" applyBorder="1" applyAlignment="1">
      <alignment horizontal="center" vertical="center"/>
    </xf>
    <xf numFmtId="0" fontId="25" fillId="2" borderId="4" xfId="0" applyFont="1" applyFill="1" applyBorder="1"/>
    <xf numFmtId="0" fontId="25" fillId="4" borderId="9" xfId="0" applyFont="1" applyFill="1" applyBorder="1"/>
    <xf numFmtId="0" fontId="25" fillId="2" borderId="97" xfId="0" applyFont="1" applyFill="1" applyBorder="1"/>
    <xf numFmtId="0" fontId="25" fillId="4" borderId="98" xfId="0" applyFont="1" applyFill="1" applyBorder="1"/>
    <xf numFmtId="0" fontId="1" fillId="3" borderId="100" xfId="0" applyFont="1" applyFill="1" applyBorder="1"/>
    <xf numFmtId="0" fontId="1" fillId="4" borderId="101" xfId="0" applyFont="1" applyFill="1" applyBorder="1"/>
    <xf numFmtId="0" fontId="0" fillId="0" borderId="102" xfId="0" applyBorder="1"/>
    <xf numFmtId="0" fontId="25" fillId="4" borderId="4" xfId="0" applyFont="1" applyFill="1" applyBorder="1"/>
    <xf numFmtId="0" fontId="25" fillId="4" borderId="97" xfId="0" applyFont="1" applyFill="1" applyBorder="1"/>
    <xf numFmtId="0" fontId="1" fillId="4" borderId="100" xfId="0" applyFont="1" applyFill="1" applyBorder="1"/>
    <xf numFmtId="0" fontId="0" fillId="0" borderId="103" xfId="0" applyBorder="1"/>
    <xf numFmtId="0" fontId="3" fillId="0" borderId="14" xfId="0" applyFont="1" applyBorder="1"/>
    <xf numFmtId="0" fontId="3" fillId="0" borderId="51" xfId="0" applyFont="1" applyBorder="1"/>
    <xf numFmtId="0" fontId="25" fillId="4" borderId="15" xfId="0" applyFont="1" applyFill="1" applyBorder="1"/>
    <xf numFmtId="0" fontId="25" fillId="4" borderId="91" xfId="0" applyFont="1" applyFill="1" applyBorder="1"/>
    <xf numFmtId="0" fontId="25" fillId="4" borderId="6" xfId="0" applyFont="1" applyFill="1" applyBorder="1"/>
    <xf numFmtId="0" fontId="2" fillId="0" borderId="0" xfId="0" applyFont="1" applyFill="1" applyAlignment="1">
      <alignment horizontal="center" vertical="center"/>
    </xf>
    <xf numFmtId="0" fontId="1" fillId="6" borderId="9" xfId="0" applyFont="1" applyFill="1" applyBorder="1"/>
    <xf numFmtId="0" fontId="1" fillId="2" borderId="97" xfId="0" applyFont="1" applyFill="1" applyBorder="1" applyAlignment="1">
      <alignment horizontal="center" vertical="center"/>
    </xf>
    <xf numFmtId="0" fontId="0" fillId="0" borderId="47" xfId="0" applyBorder="1"/>
    <xf numFmtId="0" fontId="0" fillId="0" borderId="48" xfId="0" applyBorder="1"/>
    <xf numFmtId="0" fontId="0" fillId="0" borderId="49" xfId="0" applyBorder="1"/>
    <xf numFmtId="0" fontId="2" fillId="0" borderId="47" xfId="0" applyFont="1" applyBorder="1"/>
    <xf numFmtId="0" fontId="2" fillId="0" borderId="48" xfId="0" applyFont="1" applyBorder="1"/>
    <xf numFmtId="0" fontId="2" fillId="0" borderId="49" xfId="0" applyFont="1" applyBorder="1"/>
    <xf numFmtId="0" fontId="2" fillId="0" borderId="39" xfId="0" applyFont="1" applyBorder="1"/>
    <xf numFmtId="0" fontId="36" fillId="0" borderId="0" xfId="29" applyFont="1" applyFill="1" applyBorder="1"/>
    <xf numFmtId="166" fontId="6" fillId="0" borderId="0" xfId="29" applyNumberFormat="1" applyFont="1" applyBorder="1"/>
    <xf numFmtId="0" fontId="33" fillId="0" borderId="0" xfId="29" applyFont="1" applyBorder="1"/>
    <xf numFmtId="172" fontId="4" fillId="0" borderId="0" xfId="29" applyNumberFormat="1" applyFont="1" applyBorder="1" applyAlignment="1"/>
    <xf numFmtId="0" fontId="4" fillId="0" borderId="0" xfId="29" applyFont="1" applyBorder="1"/>
    <xf numFmtId="0" fontId="8" fillId="0" borderId="0" xfId="22" applyBorder="1"/>
    <xf numFmtId="0" fontId="4" fillId="0" borderId="0" xfId="17" applyFont="1" applyBorder="1" applyAlignment="1">
      <alignment horizontal="center"/>
    </xf>
    <xf numFmtId="0" fontId="4" fillId="0" borderId="0" xfId="17" applyFont="1" applyFill="1" applyBorder="1"/>
    <xf numFmtId="0" fontId="4" fillId="0" borderId="0" xfId="29" applyFont="1" applyBorder="1" applyAlignment="1">
      <alignment vertical="center"/>
    </xf>
    <xf numFmtId="0" fontId="4" fillId="0" borderId="0" xfId="29" applyFont="1" applyBorder="1" applyAlignment="1">
      <alignment horizontal="center" vertical="center"/>
    </xf>
    <xf numFmtId="164" fontId="4" fillId="0" borderId="0" xfId="20" applyNumberFormat="1" applyFont="1" applyBorder="1"/>
    <xf numFmtId="0" fontId="6" fillId="0" borderId="0" xfId="29" applyFont="1" applyBorder="1"/>
    <xf numFmtId="166" fontId="8" fillId="0" borderId="0" xfId="22" applyNumberFormat="1" applyBorder="1" applyAlignment="1">
      <alignment horizontal="right"/>
    </xf>
    <xf numFmtId="0" fontId="36" fillId="0" borderId="0" xfId="29" applyFont="1" applyBorder="1"/>
    <xf numFmtId="0" fontId="4" fillId="0" borderId="0" xfId="31" applyFont="1" applyFill="1" applyBorder="1" applyAlignment="1">
      <alignment horizontal="left" vertical="center" wrapText="1"/>
    </xf>
    <xf numFmtId="166" fontId="4" fillId="0" borderId="0" xfId="29" applyNumberFormat="1" applyFont="1" applyBorder="1"/>
    <xf numFmtId="0" fontId="7" fillId="0" borderId="0" xfId="29" applyFont="1" applyBorder="1" applyAlignment="1">
      <alignment horizontal="right"/>
    </xf>
    <xf numFmtId="0" fontId="34" fillId="0" borderId="0" xfId="29" applyFont="1" applyBorder="1"/>
    <xf numFmtId="0" fontId="7" fillId="7" borderId="0" xfId="29" applyFont="1" applyFill="1" applyBorder="1" applyAlignment="1">
      <alignment vertical="center"/>
    </xf>
    <xf numFmtId="0" fontId="4" fillId="0" borderId="0" xfId="29" applyFont="1" applyBorder="1" applyAlignment="1">
      <alignment horizontal="left"/>
    </xf>
    <xf numFmtId="0" fontId="1" fillId="0" borderId="0" xfId="30" applyFont="1" applyFill="1" applyBorder="1" applyAlignment="1">
      <alignment horizontal="center" vertical="center" wrapText="1"/>
    </xf>
    <xf numFmtId="0" fontId="1" fillId="0" borderId="0" xfId="17" applyFont="1" applyFill="1" applyBorder="1" applyAlignment="1">
      <alignment horizontal="center" vertical="center"/>
    </xf>
    <xf numFmtId="0" fontId="1" fillId="0" borderId="0" xfId="22" applyFont="1" applyFill="1" applyBorder="1" applyAlignment="1">
      <alignment horizontal="center" vertical="center"/>
    </xf>
    <xf numFmtId="0" fontId="1" fillId="0" borderId="0" xfId="29" applyFont="1" applyFill="1" applyBorder="1" applyAlignment="1">
      <alignment horizontal="center" vertical="center"/>
    </xf>
    <xf numFmtId="0" fontId="4" fillId="0" borderId="0" xfId="29" applyFont="1" applyFill="1" applyBorder="1" applyAlignment="1">
      <alignment vertical="center"/>
    </xf>
    <xf numFmtId="0" fontId="4" fillId="0" borderId="5" xfId="30" applyFont="1" applyBorder="1" applyAlignment="1"/>
    <xf numFmtId="0" fontId="4" fillId="0" borderId="6" xfId="30" applyFont="1" applyBorder="1" applyAlignment="1"/>
    <xf numFmtId="0" fontId="4" fillId="0" borderId="6" xfId="30" applyFont="1" applyFill="1" applyBorder="1" applyAlignment="1">
      <alignment horizontal="left"/>
    </xf>
    <xf numFmtId="0" fontId="4" fillId="0" borderId="6" xfId="30" applyFont="1" applyFill="1" applyBorder="1" applyAlignment="1"/>
    <xf numFmtId="0" fontId="4" fillId="0" borderId="6" xfId="30" applyFont="1" applyFill="1" applyBorder="1" applyAlignment="1">
      <alignment vertical="center"/>
    </xf>
    <xf numFmtId="0" fontId="4" fillId="0" borderId="7" xfId="30" applyFont="1" applyBorder="1" applyAlignment="1"/>
    <xf numFmtId="0" fontId="4" fillId="0" borderId="105" xfId="30" applyFont="1" applyBorder="1" applyAlignment="1"/>
    <xf numFmtId="0" fontId="4" fillId="0" borderId="106" xfId="30" applyFont="1" applyBorder="1" applyAlignment="1"/>
    <xf numFmtId="0" fontId="4" fillId="0" borderId="106" xfId="30" applyFont="1" applyFill="1" applyBorder="1" applyAlignment="1">
      <alignment horizontal="left"/>
    </xf>
    <xf numFmtId="0" fontId="4" fillId="0" borderId="106" xfId="30" applyFont="1" applyFill="1" applyBorder="1" applyAlignment="1"/>
    <xf numFmtId="0" fontId="4" fillId="0" borderId="106" xfId="31" applyFont="1" applyBorder="1"/>
    <xf numFmtId="0" fontId="4" fillId="0" borderId="107" xfId="30" applyFont="1" applyBorder="1" applyAlignment="1"/>
    <xf numFmtId="0" fontId="4" fillId="0" borderId="108" xfId="30" applyFont="1" applyFill="1" applyBorder="1" applyAlignment="1">
      <alignment horizontal="left"/>
    </xf>
    <xf numFmtId="0" fontId="4" fillId="0" borderId="109" xfId="30" applyFont="1" applyFill="1" applyBorder="1" applyAlignment="1">
      <alignment horizontal="left"/>
    </xf>
    <xf numFmtId="0" fontId="4" fillId="0" borderId="110" xfId="30" applyFont="1" applyBorder="1" applyAlignment="1"/>
    <xf numFmtId="0" fontId="4" fillId="0" borderId="105" xfId="30" applyFont="1" applyFill="1" applyBorder="1" applyAlignment="1">
      <alignment horizontal="left"/>
    </xf>
    <xf numFmtId="0" fontId="4" fillId="0" borderId="107" xfId="30" applyFont="1" applyFill="1" applyBorder="1" applyAlignment="1">
      <alignment horizontal="left"/>
    </xf>
    <xf numFmtId="0" fontId="4" fillId="0" borderId="112" xfId="30" applyFont="1" applyFill="1" applyBorder="1" applyAlignment="1">
      <alignment horizontal="left"/>
    </xf>
    <xf numFmtId="0" fontId="4" fillId="0" borderId="113" xfId="30" applyFont="1" applyFill="1" applyBorder="1" applyAlignment="1">
      <alignment horizontal="left"/>
    </xf>
    <xf numFmtId="0" fontId="4" fillId="0" borderId="104" xfId="30" applyFont="1" applyFill="1" applyBorder="1" applyAlignment="1"/>
    <xf numFmtId="166" fontId="8" fillId="0" borderId="37" xfId="17" applyNumberFormat="1" applyFont="1" applyFill="1" applyBorder="1" applyAlignment="1">
      <alignment vertical="center"/>
    </xf>
    <xf numFmtId="166" fontId="8" fillId="0" borderId="37" xfId="22" applyNumberFormat="1" applyFont="1" applyBorder="1" applyAlignment="1">
      <alignment horizontal="right"/>
    </xf>
    <xf numFmtId="0" fontId="8" fillId="0" borderId="73" xfId="29" applyFont="1" applyBorder="1"/>
    <xf numFmtId="166" fontId="8" fillId="0" borderId="35" xfId="17" applyNumberFormat="1" applyFont="1" applyFill="1" applyBorder="1" applyAlignment="1">
      <alignment vertical="center"/>
    </xf>
    <xf numFmtId="166" fontId="8" fillId="0" borderId="35" xfId="22" applyNumberFormat="1" applyFont="1" applyBorder="1" applyAlignment="1">
      <alignment horizontal="right"/>
    </xf>
    <xf numFmtId="0" fontId="8" fillId="0" borderId="52" xfId="29" applyFont="1" applyBorder="1"/>
    <xf numFmtId="166" fontId="8" fillId="0" borderId="36" xfId="17" applyNumberFormat="1" applyFont="1" applyFill="1" applyBorder="1" applyAlignment="1">
      <alignment vertical="center"/>
    </xf>
    <xf numFmtId="166" fontId="8" fillId="0" borderId="36" xfId="22" applyNumberFormat="1" applyFont="1" applyBorder="1" applyAlignment="1">
      <alignment horizontal="right"/>
    </xf>
    <xf numFmtId="0" fontId="8" fillId="0" borderId="53" xfId="29" applyFont="1" applyBorder="1"/>
    <xf numFmtId="166" fontId="8" fillId="7" borderId="36" xfId="17" applyNumberFormat="1" applyFont="1" applyFill="1" applyBorder="1" applyAlignment="1">
      <alignment vertical="center"/>
    </xf>
    <xf numFmtId="166" fontId="8" fillId="0" borderId="36" xfId="22" applyNumberFormat="1" applyFont="1" applyBorder="1" applyAlignment="1">
      <alignment horizontal="right" vertical="center"/>
    </xf>
    <xf numFmtId="166" fontId="8" fillId="7" borderId="36" xfId="17" applyNumberFormat="1" applyFont="1" applyFill="1" applyBorder="1" applyAlignment="1">
      <alignment horizontal="right"/>
    </xf>
    <xf numFmtId="166" fontId="8" fillId="7" borderId="53" xfId="17" applyNumberFormat="1" applyFont="1" applyFill="1" applyBorder="1" applyAlignment="1">
      <alignment vertical="center"/>
    </xf>
    <xf numFmtId="166" fontId="8" fillId="0" borderId="35" xfId="17" applyNumberFormat="1" applyFont="1" applyFill="1" applyBorder="1"/>
    <xf numFmtId="166" fontId="8" fillId="0" borderId="35" xfId="22" applyNumberFormat="1" applyFont="1" applyFill="1" applyBorder="1" applyAlignment="1">
      <alignment horizontal="right"/>
    </xf>
    <xf numFmtId="0" fontId="8" fillId="0" borderId="5" xfId="29" applyFont="1" applyBorder="1"/>
    <xf numFmtId="166" fontId="8" fillId="0" borderId="36" xfId="17" applyNumberFormat="1" applyFont="1" applyFill="1" applyBorder="1"/>
    <xf numFmtId="0" fontId="8" fillId="0" borderId="6" xfId="29" applyFont="1" applyBorder="1"/>
    <xf numFmtId="166" fontId="8" fillId="0" borderId="37" xfId="17" applyNumberFormat="1" applyFont="1" applyFill="1" applyBorder="1"/>
    <xf numFmtId="0" fontId="8" fillId="0" borderId="7" xfId="29" applyFont="1" applyBorder="1"/>
    <xf numFmtId="166" fontId="8" fillId="0" borderId="35" xfId="17" applyNumberFormat="1" applyFont="1" applyFill="1" applyBorder="1" applyAlignment="1">
      <alignment horizontal="right" vertical="center"/>
    </xf>
    <xf numFmtId="166" fontId="8" fillId="0" borderId="35" xfId="22" applyNumberFormat="1" applyFont="1" applyBorder="1" applyAlignment="1">
      <alignment horizontal="right" vertical="center"/>
    </xf>
    <xf numFmtId="166" fontId="8" fillId="0" borderId="37" xfId="17" applyNumberFormat="1" applyFont="1" applyFill="1" applyBorder="1" applyAlignment="1">
      <alignment horizontal="right" vertical="center"/>
    </xf>
    <xf numFmtId="166" fontId="8" fillId="0" borderId="37" xfId="22" applyNumberFormat="1" applyFont="1" applyBorder="1" applyAlignment="1">
      <alignment horizontal="right" vertical="center"/>
    </xf>
    <xf numFmtId="166" fontId="8" fillId="0" borderId="1" xfId="29" applyNumberFormat="1" applyFont="1" applyFill="1" applyBorder="1"/>
    <xf numFmtId="166" fontId="8" fillId="0" borderId="1" xfId="22" applyNumberFormat="1" applyFont="1" applyBorder="1" applyAlignment="1">
      <alignment horizontal="right"/>
    </xf>
    <xf numFmtId="0" fontId="8" fillId="0" borderId="2" xfId="29" applyFont="1" applyBorder="1"/>
    <xf numFmtId="166" fontId="8" fillId="0" borderId="1" xfId="17" applyNumberFormat="1" applyFont="1" applyFill="1" applyBorder="1" applyAlignment="1">
      <alignment vertical="center"/>
    </xf>
    <xf numFmtId="166" fontId="8" fillId="0" borderId="1" xfId="22" applyNumberFormat="1" applyFont="1" applyBorder="1" applyAlignment="1">
      <alignment vertical="center"/>
    </xf>
    <xf numFmtId="166" fontId="8" fillId="0" borderId="0" xfId="22" applyNumberFormat="1" applyFont="1" applyBorder="1" applyAlignment="1">
      <alignment horizontal="right"/>
    </xf>
    <xf numFmtId="0" fontId="8" fillId="0" borderId="0" xfId="29" applyFont="1" applyBorder="1"/>
    <xf numFmtId="166" fontId="8" fillId="0" borderId="36" xfId="22" applyNumberFormat="1" applyFont="1" applyFill="1" applyBorder="1" applyAlignment="1">
      <alignment horizontal="right" vertical="center"/>
    </xf>
    <xf numFmtId="0" fontId="8" fillId="0" borderId="53" xfId="29" applyFont="1" applyFill="1" applyBorder="1"/>
    <xf numFmtId="0" fontId="0" fillId="0" borderId="115" xfId="0" applyBorder="1"/>
    <xf numFmtId="0" fontId="0" fillId="0" borderId="18" xfId="0" applyBorder="1"/>
    <xf numFmtId="0" fontId="0" fillId="0" borderId="20" xfId="0" applyBorder="1"/>
    <xf numFmtId="0" fontId="0" fillId="0" borderId="22" xfId="0" applyBorder="1"/>
    <xf numFmtId="0" fontId="1" fillId="2" borderId="97" xfId="0" applyFont="1" applyFill="1" applyBorder="1"/>
    <xf numFmtId="0" fontId="1" fillId="2" borderId="8" xfId="0" applyFont="1" applyFill="1" applyBorder="1"/>
    <xf numFmtId="0" fontId="1" fillId="2" borderId="116" xfId="0" applyFont="1" applyFill="1" applyBorder="1"/>
    <xf numFmtId="0" fontId="0" fillId="0" borderId="38" xfId="0" applyBorder="1"/>
    <xf numFmtId="0" fontId="1" fillId="4" borderId="116" xfId="0" applyFont="1" applyFill="1" applyBorder="1"/>
    <xf numFmtId="0" fontId="1" fillId="4" borderId="97" xfId="0" applyFont="1" applyFill="1" applyBorder="1"/>
    <xf numFmtId="0" fontId="0" fillId="0" borderId="17" xfId="0" applyFill="1" applyBorder="1"/>
    <xf numFmtId="0" fontId="1" fillId="4" borderId="111" xfId="0" applyFont="1" applyFill="1" applyBorder="1"/>
    <xf numFmtId="0" fontId="1" fillId="4" borderId="98" xfId="0" applyFont="1" applyFill="1" applyBorder="1"/>
    <xf numFmtId="0" fontId="1" fillId="4" borderId="51" xfId="0" applyFont="1" applyFill="1" applyBorder="1"/>
    <xf numFmtId="0" fontId="1" fillId="4" borderId="48" xfId="0" applyFont="1" applyFill="1" applyBorder="1"/>
    <xf numFmtId="0" fontId="1" fillId="6" borderId="100" xfId="0" applyFont="1" applyFill="1" applyBorder="1"/>
    <xf numFmtId="0" fontId="38" fillId="2" borderId="4"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0" borderId="0" xfId="0" applyFont="1" applyFill="1" applyAlignment="1">
      <alignment horizontal="center" vertical="center" wrapText="1"/>
    </xf>
    <xf numFmtId="0" fontId="38" fillId="4" borderId="0" xfId="0" applyFont="1" applyFill="1" applyAlignment="1">
      <alignment horizontal="center" vertical="center" wrapText="1"/>
    </xf>
    <xf numFmtId="0" fontId="1" fillId="4" borderId="43" xfId="0" applyFont="1" applyFill="1" applyBorder="1"/>
    <xf numFmtId="0" fontId="1" fillId="4" borderId="86" xfId="0" applyFont="1" applyFill="1" applyBorder="1"/>
    <xf numFmtId="0" fontId="3" fillId="0" borderId="0" xfId="0" applyFont="1" applyAlignment="1">
      <alignment horizontal="right"/>
    </xf>
    <xf numFmtId="0" fontId="3" fillId="0" borderId="1" xfId="0" applyFont="1" applyBorder="1"/>
    <xf numFmtId="0" fontId="1" fillId="6" borderId="97" xfId="0" applyFont="1" applyFill="1" applyBorder="1"/>
    <xf numFmtId="0" fontId="1" fillId="3" borderId="120" xfId="0" applyFont="1" applyFill="1" applyBorder="1" applyAlignment="1">
      <alignment horizontal="center" vertical="center"/>
    </xf>
    <xf numFmtId="0" fontId="1" fillId="3" borderId="121" xfId="0" applyFont="1" applyFill="1" applyBorder="1"/>
    <xf numFmtId="0" fontId="1" fillId="3" borderId="122" xfId="0" applyFont="1" applyFill="1" applyBorder="1" applyAlignment="1">
      <alignment horizontal="center" vertical="center"/>
    </xf>
    <xf numFmtId="164" fontId="1" fillId="3" borderId="123" xfId="0" applyNumberFormat="1" applyFont="1" applyFill="1" applyBorder="1"/>
    <xf numFmtId="0" fontId="1" fillId="3" borderId="97" xfId="0" applyFont="1" applyFill="1" applyBorder="1"/>
    <xf numFmtId="164" fontId="1" fillId="3" borderId="100" xfId="0" applyNumberFormat="1" applyFont="1" applyFill="1" applyBorder="1" applyAlignment="1">
      <alignment horizontal="center" vertical="center"/>
    </xf>
    <xf numFmtId="0" fontId="1" fillId="6" borderId="8" xfId="0" applyFont="1" applyFill="1" applyBorder="1" applyAlignment="1">
      <alignment horizontal="center" vertical="center"/>
    </xf>
    <xf numFmtId="0" fontId="39" fillId="0" borderId="0" xfId="7" applyFont="1" applyFill="1" applyBorder="1" applyAlignment="1">
      <alignment vertical="center"/>
    </xf>
    <xf numFmtId="164" fontId="39" fillId="0" borderId="0" xfId="7" applyNumberFormat="1" applyFont="1" applyFill="1" applyBorder="1" applyAlignment="1">
      <alignment horizontal="center" vertical="center"/>
    </xf>
    <xf numFmtId="0" fontId="39" fillId="0" borderId="0" xfId="7" applyFont="1" applyFill="1" applyBorder="1"/>
    <xf numFmtId="0" fontId="9" fillId="0" borderId="0" xfId="7" applyFont="1" applyFill="1" applyBorder="1"/>
    <xf numFmtId="0" fontId="8" fillId="0" borderId="0" xfId="7" applyFont="1" applyFill="1" applyBorder="1"/>
    <xf numFmtId="17" fontId="8" fillId="0" borderId="0" xfId="7" applyNumberFormat="1" applyFont="1" applyFill="1" applyBorder="1"/>
    <xf numFmtId="17" fontId="8" fillId="0" borderId="0" xfId="7" applyNumberFormat="1" applyFont="1" applyFill="1" applyBorder="1" applyAlignment="1">
      <alignment horizontal="right"/>
    </xf>
    <xf numFmtId="0" fontId="8" fillId="0" borderId="0" xfId="7" applyFont="1" applyFill="1" applyBorder="1" applyAlignment="1">
      <alignment horizontal="centerContinuous" vertical="center"/>
    </xf>
    <xf numFmtId="0" fontId="32" fillId="0" borderId="0" xfId="7" applyFont="1" applyFill="1" applyBorder="1" applyAlignment="1"/>
    <xf numFmtId="0" fontId="32" fillId="0" borderId="0" xfId="7" applyFont="1" applyFill="1" applyBorder="1" applyAlignment="1">
      <alignment horizontal="right"/>
    </xf>
    <xf numFmtId="0" fontId="8" fillId="0" borderId="0" xfId="7" applyFont="1" applyFill="1" applyBorder="1" applyAlignment="1">
      <alignment vertical="center"/>
    </xf>
    <xf numFmtId="0" fontId="1" fillId="2" borderId="4" xfId="7" applyFont="1" applyFill="1" applyBorder="1" applyAlignment="1">
      <alignment horizontal="center" vertical="center"/>
    </xf>
    <xf numFmtId="0" fontId="1" fillId="2" borderId="9" xfId="7" applyFont="1" applyFill="1" applyBorder="1" applyAlignment="1">
      <alignment horizontal="center" vertical="center"/>
    </xf>
    <xf numFmtId="0" fontId="8" fillId="0" borderId="5" xfId="7" applyFont="1" applyFill="1" applyBorder="1" applyAlignment="1">
      <alignment vertical="center"/>
    </xf>
    <xf numFmtId="165" fontId="8" fillId="0" borderId="5" xfId="7" applyNumberFormat="1" applyFont="1" applyFill="1" applyBorder="1" applyAlignment="1">
      <alignment horizontal="right" vertical="center"/>
    </xf>
    <xf numFmtId="165" fontId="8" fillId="0" borderId="5" xfId="7" applyNumberFormat="1" applyFont="1" applyFill="1" applyBorder="1" applyAlignment="1">
      <alignment vertical="center"/>
    </xf>
    <xf numFmtId="0" fontId="8" fillId="0" borderId="6" xfId="7" applyFont="1" applyFill="1" applyBorder="1" applyAlignment="1">
      <alignment vertical="center"/>
    </xf>
    <xf numFmtId="165" fontId="8" fillId="0" borderId="6" xfId="7" applyNumberFormat="1" applyFont="1" applyFill="1" applyBorder="1" applyAlignment="1">
      <alignment horizontal="right" vertical="center"/>
    </xf>
    <xf numFmtId="165" fontId="8" fillId="0" borderId="6" xfId="7" applyNumberFormat="1" applyFont="1" applyFill="1" applyBorder="1" applyAlignment="1">
      <alignment vertical="center"/>
    </xf>
    <xf numFmtId="0" fontId="8" fillId="0" borderId="7" xfId="7" applyFont="1" applyFill="1" applyBorder="1" applyAlignment="1">
      <alignment vertical="center"/>
    </xf>
    <xf numFmtId="165" fontId="8" fillId="0" borderId="7" xfId="7" applyNumberFormat="1" applyFont="1" applyFill="1" applyBorder="1" applyAlignment="1">
      <alignment horizontal="right" vertical="center"/>
    </xf>
    <xf numFmtId="165" fontId="8" fillId="0" borderId="7" xfId="7" applyNumberFormat="1" applyFont="1" applyFill="1" applyBorder="1" applyAlignment="1">
      <alignment vertical="center"/>
    </xf>
    <xf numFmtId="0" fontId="1" fillId="2" borderId="0" xfId="7" applyFont="1" applyFill="1" applyBorder="1" applyAlignment="1">
      <alignment horizontal="left" vertical="center"/>
    </xf>
    <xf numFmtId="165" fontId="1" fillId="2" borderId="4" xfId="7" applyNumberFormat="1" applyFont="1" applyFill="1" applyBorder="1" applyAlignment="1">
      <alignment horizontal="center" vertical="center"/>
    </xf>
    <xf numFmtId="0" fontId="39" fillId="0" borderId="6" xfId="7" applyFont="1" applyFill="1" applyBorder="1" applyAlignment="1">
      <alignment vertical="center"/>
    </xf>
    <xf numFmtId="164" fontId="39" fillId="0" borderId="6" xfId="7" applyNumberFormat="1" applyFont="1" applyFill="1" applyBorder="1" applyAlignment="1">
      <alignment horizontal="center" vertical="center"/>
    </xf>
    <xf numFmtId="0" fontId="1" fillId="2" borderId="97" xfId="0" applyFont="1" applyFill="1" applyBorder="1" applyAlignment="1">
      <alignment vertical="center"/>
    </xf>
    <xf numFmtId="0" fontId="1" fillId="2" borderId="116" xfId="0" applyFont="1" applyFill="1" applyBorder="1" applyAlignment="1">
      <alignment vertical="center"/>
    </xf>
    <xf numFmtId="0" fontId="1" fillId="2" borderId="100" xfId="0" applyFont="1" applyFill="1" applyBorder="1" applyAlignment="1">
      <alignment vertical="center"/>
    </xf>
    <xf numFmtId="0" fontId="1" fillId="2" borderId="96" xfId="0" applyFont="1" applyFill="1" applyBorder="1" applyAlignment="1">
      <alignment horizontal="left" vertical="center" wrapText="1"/>
    </xf>
    <xf numFmtId="0" fontId="1" fillId="2" borderId="125" xfId="0" applyFont="1" applyFill="1" applyBorder="1" applyAlignment="1">
      <alignment horizontal="left" vertical="center" wrapText="1"/>
    </xf>
    <xf numFmtId="0" fontId="1" fillId="2" borderId="119" xfId="0" applyFont="1" applyFill="1" applyBorder="1" applyAlignment="1">
      <alignment horizontal="left" vertical="center" wrapText="1"/>
    </xf>
    <xf numFmtId="0" fontId="1" fillId="2" borderId="0" xfId="0" applyFont="1" applyFill="1" applyAlignment="1">
      <alignment horizontal="center"/>
    </xf>
    <xf numFmtId="17" fontId="8" fillId="0" borderId="0" xfId="32" applyNumberFormat="1" applyFont="1" applyAlignment="1">
      <alignment wrapText="1"/>
    </xf>
    <xf numFmtId="0" fontId="8" fillId="0" borderId="0" xfId="32"/>
    <xf numFmtId="0" fontId="8" fillId="0" borderId="0" xfId="32" applyFont="1" applyAlignment="1">
      <alignment wrapText="1"/>
    </xf>
    <xf numFmtId="0" fontId="34" fillId="0" borderId="129" xfId="32" applyFont="1" applyBorder="1" applyAlignment="1">
      <alignment horizontal="center" vertical="top" wrapText="1"/>
    </xf>
    <xf numFmtId="0" fontId="34" fillId="0" borderId="0" xfId="32" applyFont="1" applyBorder="1" applyAlignment="1">
      <alignment horizontal="centerContinuous" vertical="center" wrapText="1"/>
    </xf>
    <xf numFmtId="0" fontId="34" fillId="0" borderId="130" xfId="32" applyFont="1" applyBorder="1" applyAlignment="1">
      <alignment wrapText="1"/>
    </xf>
    <xf numFmtId="0" fontId="34" fillId="0" borderId="0" xfId="32" applyFont="1" applyAlignment="1">
      <alignment horizontal="centerContinuous" vertical="center" wrapText="1"/>
    </xf>
    <xf numFmtId="0" fontId="8" fillId="0" borderId="0" xfId="32" applyFont="1" applyAlignment="1">
      <alignment horizontal="centerContinuous" vertical="center" wrapText="1"/>
    </xf>
    <xf numFmtId="0" fontId="8" fillId="0" borderId="0" xfId="32" applyAlignment="1">
      <alignment horizontal="centerContinuous" vertical="center"/>
    </xf>
    <xf numFmtId="0" fontId="34" fillId="0" borderId="0" xfId="32" quotePrefix="1" applyFont="1" applyAlignment="1">
      <alignment horizontal="right"/>
    </xf>
    <xf numFmtId="0" fontId="8" fillId="0" borderId="0" xfId="32" applyFont="1" applyAlignment="1">
      <alignment horizontal="left"/>
    </xf>
    <xf numFmtId="0" fontId="8" fillId="0" borderId="0" xfId="32" applyFont="1" applyAlignment="1">
      <alignment horizontal="left" vertical="center"/>
    </xf>
    <xf numFmtId="0" fontId="0" fillId="0" borderId="0" xfId="32" applyFont="1" applyAlignment="1"/>
    <xf numFmtId="0" fontId="8" fillId="0" borderId="0" xfId="32" applyFont="1" applyAlignment="1"/>
    <xf numFmtId="0" fontId="8" fillId="0" borderId="0" xfId="32" applyAlignment="1"/>
    <xf numFmtId="0" fontId="8" fillId="0" borderId="0" xfId="32" applyFont="1" applyAlignment="1">
      <alignment horizontal="centerContinuous" vertical="center"/>
    </xf>
    <xf numFmtId="0" fontId="8" fillId="0" borderId="0" xfId="32" applyAlignment="1">
      <alignment horizontal="centerContinuous"/>
    </xf>
    <xf numFmtId="0" fontId="8" fillId="0" borderId="0" xfId="32" quotePrefix="1" applyFont="1" applyAlignment="1">
      <alignment horizontal="centerContinuous" vertical="center"/>
    </xf>
    <xf numFmtId="0" fontId="8" fillId="0" borderId="0" xfId="32" applyAlignment="1">
      <alignment wrapText="1"/>
    </xf>
    <xf numFmtId="0" fontId="40" fillId="0" borderId="0" xfId="32" applyFont="1"/>
    <xf numFmtId="0" fontId="1" fillId="2" borderId="95" xfId="0" applyFont="1" applyFill="1" applyBorder="1" applyAlignment="1">
      <alignment horizontal="left" vertical="center"/>
    </xf>
    <xf numFmtId="0" fontId="1" fillId="2" borderId="114" xfId="0" applyFont="1" applyFill="1" applyBorder="1" applyAlignment="1">
      <alignment horizontal="left" vertical="center"/>
    </xf>
    <xf numFmtId="0" fontId="1" fillId="2" borderId="99" xfId="0" applyFont="1" applyFill="1" applyBorder="1" applyAlignment="1">
      <alignment horizontal="left" vertical="center" wrapText="1"/>
    </xf>
    <xf numFmtId="0" fontId="1" fillId="2" borderId="100" xfId="0" applyFont="1" applyFill="1" applyBorder="1"/>
    <xf numFmtId="0" fontId="2" fillId="0" borderId="36" xfId="0" applyFont="1" applyBorder="1" applyAlignment="1">
      <alignment vertical="center"/>
    </xf>
    <xf numFmtId="0" fontId="35" fillId="0" borderId="0" xfId="7" applyFont="1" applyFill="1" applyBorder="1" applyAlignment="1">
      <alignment vertical="center"/>
    </xf>
    <xf numFmtId="49" fontId="0" fillId="0" borderId="0" xfId="32" quotePrefix="1" applyNumberFormat="1" applyFont="1" applyAlignment="1">
      <alignment horizontal="right"/>
    </xf>
    <xf numFmtId="49" fontId="0" fillId="0" borderId="0" xfId="32" applyNumberFormat="1" applyFont="1" applyAlignment="1">
      <alignment horizontal="right"/>
    </xf>
    <xf numFmtId="0" fontId="3" fillId="0" borderId="0" xfId="0" applyFont="1"/>
    <xf numFmtId="0" fontId="0" fillId="0" borderId="134" xfId="0" applyBorder="1"/>
    <xf numFmtId="0" fontId="0" fillId="0" borderId="135" xfId="0" applyBorder="1"/>
    <xf numFmtId="0" fontId="0" fillId="0" borderId="137" xfId="0" applyBorder="1"/>
    <xf numFmtId="0" fontId="3" fillId="0" borderId="136" xfId="0" applyFont="1" applyBorder="1"/>
    <xf numFmtId="0" fontId="3" fillId="0" borderId="136" xfId="0" applyFont="1" applyBorder="1" applyAlignment="1">
      <alignment horizontal="left"/>
    </xf>
    <xf numFmtId="0" fontId="0" fillId="0" borderId="138" xfId="0" applyBorder="1"/>
    <xf numFmtId="0" fontId="0" fillId="0" borderId="139" xfId="0" applyBorder="1"/>
    <xf numFmtId="0" fontId="1" fillId="4" borderId="121" xfId="0" applyFont="1" applyFill="1" applyBorder="1"/>
    <xf numFmtId="164" fontId="1" fillId="4" borderId="123" xfId="0" applyNumberFormat="1" applyFont="1" applyFill="1" applyBorder="1"/>
    <xf numFmtId="164" fontId="1" fillId="4" borderId="0" xfId="0" applyNumberFormat="1" applyFont="1" applyFill="1"/>
    <xf numFmtId="0" fontId="1" fillId="4" borderId="100" xfId="0" applyFont="1" applyFill="1" applyBorder="1" applyAlignment="1">
      <alignment vertical="center"/>
    </xf>
    <xf numFmtId="164" fontId="1" fillId="4" borderId="95" xfId="0" applyNumberFormat="1" applyFont="1" applyFill="1" applyBorder="1"/>
    <xf numFmtId="164" fontId="1" fillId="4" borderId="114" xfId="0" applyNumberFormat="1" applyFont="1" applyFill="1" applyBorder="1"/>
    <xf numFmtId="164" fontId="1" fillId="4" borderId="99" xfId="0" applyNumberFormat="1" applyFont="1" applyFill="1" applyBorder="1" applyAlignment="1">
      <alignment vertical="center"/>
    </xf>
    <xf numFmtId="164" fontId="1" fillId="4" borderId="0" xfId="0" applyNumberFormat="1" applyFont="1" applyFill="1" applyBorder="1"/>
    <xf numFmtId="164" fontId="1" fillId="4" borderId="43" xfId="0" applyNumberFormat="1" applyFont="1" applyFill="1" applyBorder="1"/>
    <xf numFmtId="3" fontId="1" fillId="4" borderId="121" xfId="0" applyNumberFormat="1" applyFont="1" applyFill="1" applyBorder="1"/>
    <xf numFmtId="0" fontId="1" fillId="4" borderId="0" xfId="0" applyFont="1" applyFill="1" applyBorder="1"/>
    <xf numFmtId="164" fontId="1" fillId="4" borderId="101" xfId="0" applyNumberFormat="1" applyFont="1" applyFill="1" applyBorder="1" applyAlignment="1">
      <alignment horizontal="center" vertical="center"/>
    </xf>
    <xf numFmtId="0" fontId="22" fillId="0" borderId="141" xfId="0" applyFont="1" applyBorder="1"/>
    <xf numFmtId="0" fontId="0" fillId="0" borderId="142" xfId="0" applyBorder="1"/>
    <xf numFmtId="0" fontId="0" fillId="0" borderId="143" xfId="0" applyBorder="1"/>
    <xf numFmtId="0" fontId="0" fillId="0" borderId="144" xfId="0" applyBorder="1"/>
    <xf numFmtId="0" fontId="0" fillId="0" borderId="145" xfId="0" applyBorder="1"/>
    <xf numFmtId="0" fontId="3" fillId="0" borderId="144" xfId="0" applyFont="1" applyBorder="1"/>
    <xf numFmtId="0" fontId="3" fillId="0" borderId="144" xfId="0" applyFont="1" applyBorder="1" applyAlignment="1">
      <alignment horizontal="left"/>
    </xf>
    <xf numFmtId="0" fontId="0" fillId="0" borderId="147" xfId="0" applyBorder="1"/>
    <xf numFmtId="0" fontId="0" fillId="0" borderId="148" xfId="0" applyBorder="1"/>
    <xf numFmtId="0" fontId="1" fillId="0" borderId="140" xfId="0" applyFont="1" applyFill="1" applyBorder="1" applyAlignment="1">
      <alignment wrapText="1"/>
    </xf>
    <xf numFmtId="0" fontId="1" fillId="0" borderId="8" xfId="0" applyFont="1" applyFill="1" applyBorder="1" applyAlignment="1">
      <alignment vertical="center" wrapText="1"/>
    </xf>
    <xf numFmtId="0" fontId="1" fillId="0" borderId="8" xfId="0" applyFont="1" applyFill="1" applyBorder="1" applyAlignment="1">
      <alignment wrapText="1"/>
    </xf>
    <xf numFmtId="164" fontId="0" fillId="0" borderId="52" xfId="0" applyNumberFormat="1" applyBorder="1"/>
    <xf numFmtId="0" fontId="1" fillId="3" borderId="96" xfId="0" applyFont="1" applyFill="1" applyBorder="1" applyAlignment="1">
      <alignment horizontal="center" vertical="center" wrapText="1"/>
    </xf>
    <xf numFmtId="0" fontId="1" fillId="3" borderId="119" xfId="0" applyFont="1" applyFill="1" applyBorder="1" applyAlignment="1">
      <alignment horizontal="center" vertical="center" wrapText="1"/>
    </xf>
    <xf numFmtId="164" fontId="1" fillId="3" borderId="97" xfId="0" applyNumberFormat="1" applyFont="1" applyFill="1" applyBorder="1"/>
    <xf numFmtId="164" fontId="1" fillId="3" borderId="98" xfId="0" applyNumberFormat="1" applyFont="1" applyFill="1" applyBorder="1"/>
    <xf numFmtId="0" fontId="12" fillId="0" borderId="144" xfId="0" applyFont="1" applyBorder="1"/>
    <xf numFmtId="0" fontId="0" fillId="0" borderId="146" xfId="0" applyBorder="1"/>
    <xf numFmtId="0" fontId="3" fillId="0" borderId="142" xfId="0" applyFont="1" applyBorder="1"/>
    <xf numFmtId="0" fontId="3" fillId="0" borderId="0" xfId="0" applyFont="1" applyBorder="1" applyAlignment="1">
      <alignment horizontal="left"/>
    </xf>
    <xf numFmtId="0" fontId="22" fillId="0" borderId="149" xfId="0" applyFont="1" applyBorder="1"/>
    <xf numFmtId="0" fontId="0" fillId="0" borderId="150" xfId="0" applyBorder="1"/>
    <xf numFmtId="0" fontId="0" fillId="0" borderId="151" xfId="0" applyBorder="1"/>
    <xf numFmtId="0" fontId="0" fillId="0" borderId="152" xfId="0" applyBorder="1"/>
    <xf numFmtId="0" fontId="0" fillId="0" borderId="153" xfId="0" applyBorder="1"/>
    <xf numFmtId="0" fontId="12" fillId="0" borderId="152" xfId="0" applyFont="1" applyBorder="1"/>
    <xf numFmtId="0" fontId="3" fillId="0" borderId="152" xfId="0" applyFont="1" applyBorder="1"/>
    <xf numFmtId="0" fontId="0" fillId="0" borderId="154" xfId="0" applyBorder="1"/>
    <xf numFmtId="0" fontId="0" fillId="0" borderId="155" xfId="0" applyBorder="1"/>
    <xf numFmtId="0" fontId="0" fillId="0" borderId="156" xfId="0" applyBorder="1"/>
    <xf numFmtId="3" fontId="1" fillId="4" borderId="4" xfId="0" applyNumberFormat="1" applyFont="1" applyFill="1" applyBorder="1"/>
    <xf numFmtId="0" fontId="1" fillId="4" borderId="95" xfId="0" applyFont="1" applyFill="1" applyBorder="1" applyAlignment="1">
      <alignment vertical="center"/>
    </xf>
    <xf numFmtId="0" fontId="1" fillId="4" borderId="114" xfId="0" applyFont="1" applyFill="1" applyBorder="1" applyAlignment="1">
      <alignment vertical="center"/>
    </xf>
    <xf numFmtId="0" fontId="1" fillId="4" borderId="99" xfId="0" applyFont="1" applyFill="1" applyBorder="1" applyAlignment="1">
      <alignment vertical="center"/>
    </xf>
    <xf numFmtId="164" fontId="1" fillId="4" borderId="95" xfId="0" applyNumberFormat="1" applyFont="1" applyFill="1" applyBorder="1" applyAlignment="1">
      <alignment vertical="center"/>
    </xf>
    <xf numFmtId="164" fontId="1" fillId="4" borderId="114" xfId="0" applyNumberFormat="1" applyFont="1" applyFill="1" applyBorder="1" applyAlignment="1">
      <alignment vertical="center"/>
    </xf>
    <xf numFmtId="0" fontId="1" fillId="5" borderId="96" xfId="0" applyFont="1" applyFill="1" applyBorder="1" applyAlignment="1">
      <alignment horizontal="center" vertical="center"/>
    </xf>
    <xf numFmtId="164" fontId="1" fillId="5" borderId="100" xfId="0" applyNumberFormat="1" applyFont="1" applyFill="1" applyBorder="1"/>
    <xf numFmtId="164" fontId="1" fillId="5" borderId="101" xfId="0" applyNumberFormat="1" applyFont="1" applyFill="1" applyBorder="1"/>
    <xf numFmtId="3" fontId="1" fillId="4" borderId="95" xfId="0" applyNumberFormat="1" applyFont="1" applyFill="1" applyBorder="1"/>
    <xf numFmtId="164" fontId="1" fillId="4" borderId="99" xfId="0" applyNumberFormat="1" applyFont="1" applyFill="1" applyBorder="1"/>
    <xf numFmtId="0" fontId="1" fillId="5" borderId="119" xfId="0" applyFont="1" applyFill="1" applyBorder="1" applyAlignment="1">
      <alignment horizontal="center" vertical="center"/>
    </xf>
    <xf numFmtId="0" fontId="1" fillId="5" borderId="97" xfId="0" applyFont="1" applyFill="1" applyBorder="1" applyAlignment="1">
      <alignment vertical="center"/>
    </xf>
    <xf numFmtId="0" fontId="1" fillId="5" borderId="98" xfId="0" applyFont="1" applyFill="1" applyBorder="1" applyAlignment="1">
      <alignment vertical="center"/>
    </xf>
    <xf numFmtId="0" fontId="1" fillId="2" borderId="101" xfId="3" applyFont="1" applyFill="1" applyBorder="1" applyAlignment="1">
      <alignment horizontal="center" vertical="center" wrapText="1"/>
    </xf>
    <xf numFmtId="0" fontId="1" fillId="6" borderId="8" xfId="3" applyFont="1" applyFill="1" applyBorder="1" applyAlignment="1">
      <alignment horizontal="center" vertical="center"/>
    </xf>
    <xf numFmtId="166" fontId="1" fillId="6" borderId="4" xfId="3" applyNumberFormat="1" applyFont="1" applyFill="1" applyBorder="1" applyAlignment="1">
      <alignment horizontal="right" vertical="center"/>
    </xf>
    <xf numFmtId="166" fontId="23" fillId="6" borderId="4" xfId="3" applyNumberFormat="1" applyFont="1" applyFill="1" applyBorder="1" applyAlignment="1">
      <alignment horizontal="right" vertical="center"/>
    </xf>
    <xf numFmtId="0" fontId="18" fillId="0" borderId="0" xfId="3" applyFont="1" applyFill="1" applyBorder="1" applyAlignment="1">
      <alignment horizontal="center" vertical="center" wrapText="1"/>
    </xf>
    <xf numFmtId="0" fontId="1" fillId="2" borderId="101" xfId="0" applyFont="1" applyFill="1" applyBorder="1"/>
    <xf numFmtId="0" fontId="0" fillId="0" borderId="99" xfId="0" applyFill="1" applyBorder="1"/>
    <xf numFmtId="0" fontId="1" fillId="2" borderId="95" xfId="0" applyFont="1" applyFill="1" applyBorder="1" applyAlignment="1">
      <alignment horizontal="left" vertical="center" wrapText="1"/>
    </xf>
    <xf numFmtId="0" fontId="1" fillId="2" borderId="98" xfId="0" applyFont="1" applyFill="1" applyBorder="1" applyAlignment="1">
      <alignment vertical="center"/>
    </xf>
    <xf numFmtId="0" fontId="1" fillId="2" borderId="114" xfId="0" applyFont="1" applyFill="1" applyBorder="1" applyAlignment="1">
      <alignment horizontal="left" vertical="center" wrapText="1"/>
    </xf>
    <xf numFmtId="0" fontId="1" fillId="2" borderId="111" xfId="0" applyFont="1" applyFill="1" applyBorder="1" applyAlignment="1">
      <alignment vertical="center"/>
    </xf>
    <xf numFmtId="0" fontId="1" fillId="2" borderId="101" xfId="0" applyFont="1" applyFill="1" applyBorder="1" applyAlignment="1">
      <alignment vertical="center"/>
    </xf>
    <xf numFmtId="0" fontId="1" fillId="4" borderId="99" xfId="0" applyFont="1" applyFill="1" applyBorder="1"/>
    <xf numFmtId="3" fontId="1" fillId="4" borderId="0" xfId="0" applyNumberFormat="1" applyFont="1" applyFill="1" applyBorder="1"/>
    <xf numFmtId="0" fontId="1" fillId="6" borderId="8" xfId="0" applyFont="1" applyFill="1" applyBorder="1" applyAlignment="1">
      <alignment horizontal="center" vertical="center" wrapText="1"/>
    </xf>
    <xf numFmtId="0" fontId="0" fillId="0" borderId="87" xfId="0" applyBorder="1"/>
    <xf numFmtId="0" fontId="0" fillId="0" borderId="157" xfId="0" applyBorder="1"/>
    <xf numFmtId="0" fontId="0" fillId="0" borderId="158" xfId="0" applyBorder="1"/>
    <xf numFmtId="0" fontId="4" fillId="0" borderId="0" xfId="0" applyFont="1" applyFill="1" applyAlignment="1">
      <alignment horizontal="right" wrapText="1"/>
    </xf>
    <xf numFmtId="0" fontId="4" fillId="0" borderId="0" xfId="0" applyFont="1" applyFill="1" applyAlignment="1">
      <alignment wrapText="1"/>
    </xf>
    <xf numFmtId="0" fontId="1" fillId="0" borderId="0" xfId="0" applyFont="1" applyFill="1" applyBorder="1" applyAlignment="1">
      <alignment horizontal="center" textRotation="90"/>
    </xf>
    <xf numFmtId="0" fontId="22" fillId="0" borderId="159" xfId="0" applyFont="1" applyBorder="1"/>
    <xf numFmtId="0" fontId="0" fillId="0" borderId="160" xfId="0" applyBorder="1"/>
    <xf numFmtId="0" fontId="0" fillId="0" borderId="161" xfId="0" applyBorder="1"/>
    <xf numFmtId="0" fontId="0" fillId="0" borderId="162" xfId="0" applyBorder="1"/>
    <xf numFmtId="0" fontId="0" fillId="0" borderId="163" xfId="0" applyBorder="1"/>
    <xf numFmtId="0" fontId="3" fillId="0" borderId="162" xfId="0" applyFont="1" applyBorder="1"/>
    <xf numFmtId="0" fontId="0" fillId="0" borderId="164" xfId="0" applyBorder="1"/>
    <xf numFmtId="0" fontId="0" fillId="0" borderId="165" xfId="0" applyBorder="1"/>
    <xf numFmtId="0" fontId="0" fillId="0" borderId="166" xfId="0" applyBorder="1"/>
    <xf numFmtId="0" fontId="1" fillId="6" borderId="95" xfId="0" applyFont="1" applyFill="1" applyBorder="1" applyAlignment="1">
      <alignment horizontal="center" vertical="center" wrapText="1"/>
    </xf>
    <xf numFmtId="164" fontId="1" fillId="6" borderId="99" xfId="0" applyNumberFormat="1" applyFont="1" applyFill="1" applyBorder="1" applyAlignment="1">
      <alignment horizontal="center" vertical="center"/>
    </xf>
    <xf numFmtId="164" fontId="1" fillId="6" borderId="100" xfId="0" applyNumberFormat="1" applyFont="1" applyFill="1" applyBorder="1"/>
    <xf numFmtId="0" fontId="1" fillId="4" borderId="95" xfId="0" applyFont="1" applyFill="1" applyBorder="1"/>
    <xf numFmtId="0" fontId="1" fillId="4" borderId="114" xfId="0" applyFont="1" applyFill="1" applyBorder="1"/>
    <xf numFmtId="17" fontId="8" fillId="0" borderId="0" xfId="33" applyNumberFormat="1" applyFont="1" applyAlignment="1">
      <alignment wrapText="1"/>
    </xf>
    <xf numFmtId="0" fontId="8" fillId="0" borderId="0" xfId="33"/>
    <xf numFmtId="0" fontId="8" fillId="0" borderId="0" xfId="33" applyFont="1" applyAlignment="1">
      <alignment wrapText="1"/>
    </xf>
    <xf numFmtId="0" fontId="34" fillId="0" borderId="129" xfId="33" applyFont="1" applyBorder="1" applyAlignment="1">
      <alignment horizontal="center" vertical="top" wrapText="1"/>
    </xf>
    <xf numFmtId="0" fontId="34" fillId="0" borderId="0" xfId="33" applyFont="1" applyBorder="1" applyAlignment="1">
      <alignment horizontal="centerContinuous" vertical="center" wrapText="1"/>
    </xf>
    <xf numFmtId="0" fontId="34" fillId="0" borderId="130" xfId="33" applyFont="1" applyBorder="1" applyAlignment="1">
      <alignment wrapText="1"/>
    </xf>
    <xf numFmtId="0" fontId="8" fillId="0" borderId="0" xfId="33" applyFont="1" applyAlignment="1">
      <alignment horizontal="centerContinuous" vertical="center" wrapText="1"/>
    </xf>
    <xf numFmtId="0" fontId="8" fillId="0" borderId="0" xfId="33" applyAlignment="1">
      <alignment horizontal="centerContinuous" vertical="center"/>
    </xf>
    <xf numFmtId="0" fontId="34" fillId="0" borderId="0" xfId="33" quotePrefix="1" applyFont="1" applyAlignment="1">
      <alignment horizontal="right"/>
    </xf>
    <xf numFmtId="0" fontId="8" fillId="0" borderId="0" xfId="33" applyFont="1" applyAlignment="1">
      <alignment horizontal="left"/>
    </xf>
    <xf numFmtId="0" fontId="8" fillId="0" borderId="0" xfId="33" quotePrefix="1" applyFont="1" applyAlignment="1">
      <alignment horizontal="left"/>
    </xf>
    <xf numFmtId="0" fontId="8" fillId="0" borderId="0" xfId="33" quotePrefix="1" applyFont="1" applyAlignment="1"/>
    <xf numFmtId="0" fontId="8" fillId="0" borderId="0" xfId="33" applyFont="1" applyAlignment="1"/>
    <xf numFmtId="0" fontId="8" fillId="0" borderId="0" xfId="33" applyAlignment="1"/>
    <xf numFmtId="0" fontId="8" fillId="0" borderId="0" xfId="33" applyFont="1" applyAlignment="1">
      <alignment horizontal="centerContinuous" vertical="center"/>
    </xf>
    <xf numFmtId="0" fontId="8" fillId="0" borderId="0" xfId="33" applyAlignment="1">
      <alignment horizontal="centerContinuous"/>
    </xf>
    <xf numFmtId="0" fontId="8" fillId="0" borderId="0" xfId="33" quotePrefix="1" applyFont="1" applyAlignment="1">
      <alignment horizontal="centerContinuous" vertical="center"/>
    </xf>
    <xf numFmtId="0" fontId="8" fillId="0" borderId="0" xfId="33" applyAlignment="1">
      <alignment wrapText="1"/>
    </xf>
    <xf numFmtId="0" fontId="40" fillId="0" borderId="0" xfId="33" applyFont="1"/>
    <xf numFmtId="49" fontId="8" fillId="0" borderId="0" xfId="33" quotePrefix="1" applyNumberFormat="1" applyFont="1" applyAlignment="1">
      <alignment horizontal="right"/>
    </xf>
    <xf numFmtId="0" fontId="2" fillId="0" borderId="19" xfId="0" applyFont="1" applyFill="1" applyBorder="1"/>
    <xf numFmtId="0" fontId="2" fillId="0" borderId="21" xfId="0" applyFont="1" applyFill="1" applyBorder="1"/>
    <xf numFmtId="0" fontId="2" fillId="0" borderId="157" xfId="0" applyFont="1" applyFill="1" applyBorder="1"/>
    <xf numFmtId="0" fontId="2" fillId="0" borderId="80" xfId="0" applyFont="1" applyBorder="1"/>
    <xf numFmtId="0" fontId="2" fillId="0" borderId="81" xfId="0" applyFont="1" applyBorder="1"/>
    <xf numFmtId="0" fontId="2" fillId="0" borderId="158" xfId="0" applyFont="1" applyBorder="1"/>
    <xf numFmtId="0" fontId="2" fillId="0" borderId="87" xfId="0" applyFont="1" applyBorder="1"/>
    <xf numFmtId="0" fontId="14" fillId="4" borderId="0" xfId="0" applyFont="1" applyFill="1"/>
    <xf numFmtId="0" fontId="1" fillId="6" borderId="117" xfId="0" applyFont="1" applyFill="1" applyBorder="1"/>
    <xf numFmtId="0" fontId="1" fillId="6" borderId="43" xfId="0" applyFont="1" applyFill="1" applyBorder="1"/>
    <xf numFmtId="165" fontId="1" fillId="6" borderId="97" xfId="1" applyNumberFormat="1" applyFont="1" applyFill="1" applyBorder="1" applyAlignment="1">
      <alignment vertical="center"/>
    </xf>
    <xf numFmtId="0" fontId="8" fillId="0" borderId="87" xfId="1" applyFont="1" applyFill="1" applyBorder="1" applyAlignment="1">
      <alignment horizontal="center" vertical="center"/>
    </xf>
    <xf numFmtId="1" fontId="8" fillId="0" borderId="87" xfId="1" applyNumberFormat="1" applyFont="1" applyFill="1" applyBorder="1" applyAlignment="1">
      <alignment vertical="center" wrapText="1"/>
    </xf>
    <xf numFmtId="165" fontId="8" fillId="0" borderId="167" xfId="1" applyNumberFormat="1" applyFont="1" applyFill="1" applyBorder="1" applyAlignment="1">
      <alignment vertical="center"/>
    </xf>
    <xf numFmtId="165" fontId="4" fillId="0" borderId="87" xfId="1" applyNumberFormat="1" applyFont="1" applyFill="1" applyBorder="1" applyAlignment="1">
      <alignment vertical="center"/>
    </xf>
    <xf numFmtId="0" fontId="34" fillId="0" borderId="129" xfId="33" applyFont="1" applyBorder="1" applyAlignment="1">
      <alignment horizontal="centerContinuous" vertical="center" wrapText="1"/>
    </xf>
    <xf numFmtId="0" fontId="34" fillId="0" borderId="130" xfId="33" applyFont="1" applyBorder="1" applyAlignment="1">
      <alignment horizontal="centerContinuous" vertical="center" wrapText="1"/>
    </xf>
    <xf numFmtId="0" fontId="8" fillId="0" borderId="0" xfId="33" applyFont="1" applyAlignment="1">
      <alignment horizontal="left" vertical="center"/>
    </xf>
    <xf numFmtId="0" fontId="25" fillId="4" borderId="4" xfId="4" applyFont="1" applyFill="1" applyBorder="1" applyAlignment="1">
      <alignment horizontal="center" vertical="center"/>
    </xf>
    <xf numFmtId="0" fontId="1" fillId="4" borderId="4" xfId="4" applyFont="1" applyFill="1" applyBorder="1" applyAlignment="1">
      <alignment horizontal="center" vertical="center"/>
    </xf>
    <xf numFmtId="0" fontId="23" fillId="4" borderId="4" xfId="4" applyFont="1" applyFill="1" applyBorder="1" applyAlignment="1">
      <alignment horizontal="center" vertical="center"/>
    </xf>
    <xf numFmtId="0" fontId="1" fillId="4" borderId="8" xfId="4" applyFont="1" applyFill="1" applyBorder="1" applyAlignment="1">
      <alignment horizontal="center"/>
    </xf>
    <xf numFmtId="0" fontId="1" fillId="4" borderId="9" xfId="4" applyFont="1" applyFill="1" applyBorder="1" applyAlignment="1">
      <alignment horizontal="center" vertical="center"/>
    </xf>
    <xf numFmtId="0" fontId="25" fillId="2" borderId="95" xfId="4" applyFont="1" applyFill="1" applyBorder="1" applyAlignment="1">
      <alignment horizontal="center" vertical="center"/>
    </xf>
    <xf numFmtId="0" fontId="25" fillId="2" borderId="97" xfId="4" applyFont="1" applyFill="1" applyBorder="1" applyAlignment="1">
      <alignment horizontal="center" vertical="center"/>
    </xf>
    <xf numFmtId="0" fontId="25" fillId="4" borderId="97" xfId="4" applyFont="1" applyFill="1" applyBorder="1" applyAlignment="1">
      <alignment horizontal="center" vertical="center"/>
    </xf>
    <xf numFmtId="0" fontId="1" fillId="3" borderId="99" xfId="4" applyFont="1" applyFill="1" applyBorder="1" applyAlignment="1">
      <alignment horizontal="center" vertical="center"/>
    </xf>
    <xf numFmtId="0" fontId="1" fillId="3" borderId="100" xfId="4" applyFont="1" applyFill="1" applyBorder="1" applyAlignment="1">
      <alignment horizontal="center" vertical="center"/>
    </xf>
    <xf numFmtId="0" fontId="1" fillId="4" borderId="100" xfId="4" applyFont="1" applyFill="1" applyBorder="1" applyAlignment="1">
      <alignment horizontal="center" vertical="center"/>
    </xf>
    <xf numFmtId="0" fontId="25" fillId="2" borderId="114" xfId="4" applyFont="1" applyFill="1" applyBorder="1" applyAlignment="1">
      <alignment horizontal="center" vertical="center"/>
    </xf>
    <xf numFmtId="0" fontId="25" fillId="2" borderId="116" xfId="4" applyFont="1" applyFill="1" applyBorder="1" applyAlignment="1">
      <alignment horizontal="center" vertical="center"/>
    </xf>
    <xf numFmtId="0" fontId="25" fillId="4" borderId="116" xfId="4" applyFont="1" applyFill="1" applyBorder="1" applyAlignment="1">
      <alignment horizontal="center" vertical="center"/>
    </xf>
    <xf numFmtId="0" fontId="1" fillId="4" borderId="4" xfId="0" applyFont="1" applyFill="1" applyBorder="1" applyAlignment="1">
      <alignment horizontal="center" vertical="center" wrapText="1"/>
    </xf>
    <xf numFmtId="0" fontId="2" fillId="0" borderId="0" xfId="0" applyFont="1" applyFill="1" applyBorder="1" applyAlignment="1">
      <alignment horizontal="center" wrapText="1"/>
    </xf>
    <xf numFmtId="0" fontId="1" fillId="2" borderId="116" xfId="0" applyFont="1" applyFill="1" applyBorder="1" applyAlignment="1">
      <alignment horizontal="center" vertical="center"/>
    </xf>
    <xf numFmtId="0" fontId="1" fillId="2" borderId="100" xfId="0" applyFont="1" applyFill="1" applyBorder="1" applyAlignment="1">
      <alignment horizontal="center" vertical="center"/>
    </xf>
    <xf numFmtId="0" fontId="1" fillId="4" borderId="101" xfId="0" applyFont="1" applyFill="1" applyBorder="1" applyAlignment="1">
      <alignment vertical="center"/>
    </xf>
    <xf numFmtId="0" fontId="1" fillId="4" borderId="97" xfId="0" applyFont="1" applyFill="1" applyBorder="1" applyAlignment="1">
      <alignment vertical="center"/>
    </xf>
    <xf numFmtId="0" fontId="1" fillId="4" borderId="98" xfId="0" applyFont="1" applyFill="1" applyBorder="1" applyAlignment="1">
      <alignment horizontal="center" vertical="center"/>
    </xf>
    <xf numFmtId="0" fontId="1" fillId="4" borderId="116" xfId="0" applyFont="1" applyFill="1" applyBorder="1" applyAlignment="1">
      <alignment vertical="center"/>
    </xf>
    <xf numFmtId="0" fontId="1" fillId="4" borderId="111" xfId="0" applyFont="1" applyFill="1" applyBorder="1" applyAlignment="1">
      <alignment horizontal="center" vertical="center"/>
    </xf>
    <xf numFmtId="0" fontId="1" fillId="4" borderId="101" xfId="0" applyFont="1" applyFill="1" applyBorder="1" applyAlignment="1">
      <alignment horizontal="center" vertical="center"/>
    </xf>
    <xf numFmtId="0" fontId="1" fillId="4" borderId="98" xfId="0" applyFont="1" applyFill="1" applyBorder="1" applyAlignment="1">
      <alignment horizontal="right"/>
    </xf>
    <xf numFmtId="0" fontId="1" fillId="4" borderId="111" xfId="0" applyFont="1" applyFill="1" applyBorder="1" applyAlignment="1">
      <alignment horizontal="right"/>
    </xf>
    <xf numFmtId="0" fontId="1" fillId="4" borderId="101" xfId="0" applyFont="1" applyFill="1" applyBorder="1" applyAlignment="1">
      <alignment horizontal="right" vertical="center"/>
    </xf>
    <xf numFmtId="0" fontId="8" fillId="0" borderId="0" xfId="32" quotePrefix="1" applyFont="1" applyAlignment="1">
      <alignment horizontal="left"/>
    </xf>
    <xf numFmtId="0" fontId="8" fillId="0" borderId="0" xfId="32" quotePrefix="1" applyFont="1" applyAlignment="1">
      <alignment horizontal="left" vertical="center"/>
    </xf>
    <xf numFmtId="0" fontId="8" fillId="0" borderId="0" xfId="32" quotePrefix="1" applyFont="1" applyAlignment="1"/>
    <xf numFmtId="49" fontId="8" fillId="0" borderId="0" xfId="32" quotePrefix="1" applyNumberFormat="1" applyFont="1" applyAlignment="1">
      <alignment horizontal="right"/>
    </xf>
    <xf numFmtId="164" fontId="1" fillId="0" borderId="0" xfId="0" applyNumberFormat="1" applyFont="1" applyFill="1" applyBorder="1"/>
    <xf numFmtId="0" fontId="43" fillId="0" borderId="0" xfId="0" applyFont="1"/>
    <xf numFmtId="0" fontId="1" fillId="0" borderId="0" xfId="0" applyFont="1" applyFill="1" applyAlignment="1"/>
    <xf numFmtId="0" fontId="37" fillId="0" borderId="0" xfId="0" applyFont="1" applyFill="1" applyAlignment="1"/>
    <xf numFmtId="0" fontId="34" fillId="0" borderId="129" xfId="32" applyFont="1" applyBorder="1" applyAlignment="1">
      <alignment horizontal="centerContinuous" vertical="center" wrapText="1"/>
    </xf>
    <xf numFmtId="0" fontId="34" fillId="0" borderId="130" xfId="32" applyFont="1" applyBorder="1" applyAlignment="1">
      <alignment horizontal="centerContinuous" vertical="center" wrapText="1"/>
    </xf>
    <xf numFmtId="49" fontId="1" fillId="3" borderId="8" xfId="15" applyNumberFormat="1" applyFont="1" applyFill="1" applyBorder="1" applyAlignment="1">
      <alignment horizontal="center" vertical="center" wrapText="1"/>
    </xf>
    <xf numFmtId="171" fontId="1" fillId="4" borderId="9" xfId="15" applyNumberFormat="1" applyFont="1" applyFill="1" applyBorder="1" applyAlignment="1">
      <alignment vertical="center"/>
    </xf>
    <xf numFmtId="0" fontId="1" fillId="4" borderId="0" xfId="15" applyFont="1" applyFill="1" applyBorder="1" applyAlignment="1">
      <alignment horizontal="center" vertical="center"/>
    </xf>
    <xf numFmtId="0" fontId="4" fillId="0" borderId="0" xfId="0" applyFont="1" applyFill="1" applyAlignment="1">
      <alignment horizontal="center"/>
    </xf>
    <xf numFmtId="0" fontId="1" fillId="0" borderId="0" xfId="0" applyFont="1" applyFill="1" applyAlignment="1">
      <alignment horizontal="left" vertical="center" wrapText="1"/>
    </xf>
    <xf numFmtId="0" fontId="1" fillId="4" borderId="0" xfId="0" applyFont="1" applyFill="1" applyAlignment="1">
      <alignment vertical="center" wrapText="1"/>
    </xf>
    <xf numFmtId="0" fontId="1" fillId="4" borderId="4" xfId="7" applyFont="1" applyFill="1" applyBorder="1" applyAlignment="1">
      <alignment horizontal="left" vertical="center" wrapText="1"/>
    </xf>
    <xf numFmtId="0" fontId="19" fillId="0" borderId="0" xfId="0" applyFont="1" applyAlignment="1">
      <alignment horizontal="center" vertical="center" wrapText="1"/>
    </xf>
    <xf numFmtId="0" fontId="1" fillId="2" borderId="4" xfId="0" applyFont="1" applyFill="1" applyBorder="1" applyAlignment="1">
      <alignment horizontal="center" vertical="center" wrapText="1"/>
    </xf>
    <xf numFmtId="0" fontId="2" fillId="0" borderId="40" xfId="0" applyFont="1" applyBorder="1" applyAlignment="1">
      <alignment horizontal="center" vertical="center" wrapText="1"/>
    </xf>
    <xf numFmtId="0" fontId="1" fillId="4" borderId="0" xfId="0" applyFont="1" applyFill="1" applyAlignment="1">
      <alignment horizontal="center"/>
    </xf>
    <xf numFmtId="0" fontId="1" fillId="4" borderId="0"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0" xfId="0" applyFont="1" applyFill="1" applyAlignment="1">
      <alignment horizontal="center" vertical="center" wrapText="1"/>
    </xf>
    <xf numFmtId="0" fontId="1" fillId="4" borderId="0" xfId="0" applyFont="1" applyFill="1" applyAlignment="1">
      <alignment horizontal="left" wrapText="1"/>
    </xf>
    <xf numFmtId="3" fontId="8" fillId="0" borderId="5" xfId="7" applyNumberFormat="1" applyFont="1" applyFill="1" applyBorder="1" applyAlignment="1">
      <alignment vertical="center"/>
    </xf>
    <xf numFmtId="0" fontId="22" fillId="0" borderId="168" xfId="0" applyFont="1" applyBorder="1"/>
    <xf numFmtId="0" fontId="3" fillId="0" borderId="169" xfId="0" applyFont="1" applyBorder="1"/>
    <xf numFmtId="0" fontId="1" fillId="4" borderId="8" xfId="0" applyFont="1" applyFill="1" applyBorder="1" applyAlignment="1">
      <alignment vertical="center" wrapText="1"/>
    </xf>
    <xf numFmtId="0" fontId="0" fillId="0" borderId="0" xfId="0" applyAlignment="1">
      <alignment horizontal="center"/>
    </xf>
    <xf numFmtId="0" fontId="1" fillId="4" borderId="140" xfId="0" applyFont="1" applyFill="1" applyBorder="1" applyAlignment="1">
      <alignment wrapText="1"/>
    </xf>
    <xf numFmtId="0" fontId="22" fillId="0" borderId="170" xfId="0" applyFont="1" applyBorder="1"/>
    <xf numFmtId="0" fontId="3" fillId="0" borderId="152" xfId="0" applyFont="1" applyBorder="1" applyAlignment="1">
      <alignment horizontal="left"/>
    </xf>
    <xf numFmtId="0" fontId="3" fillId="0" borderId="171" xfId="0" applyFont="1" applyBorder="1"/>
    <xf numFmtId="0" fontId="1" fillId="3" borderId="124" xfId="0" applyFont="1" applyFill="1" applyBorder="1" applyAlignment="1">
      <alignment horizontal="center" vertical="center"/>
    </xf>
    <xf numFmtId="0" fontId="1" fillId="3" borderId="118" xfId="0" applyFont="1" applyFill="1" applyBorder="1"/>
    <xf numFmtId="0" fontId="1" fillId="3" borderId="116" xfId="0" applyFont="1" applyFill="1" applyBorder="1" applyAlignment="1">
      <alignment horizontal="center" vertical="center"/>
    </xf>
    <xf numFmtId="0" fontId="1" fillId="3" borderId="116" xfId="0" applyFont="1" applyFill="1" applyBorder="1"/>
    <xf numFmtId="164" fontId="1" fillId="3" borderId="116" xfId="0" applyNumberFormat="1" applyFont="1" applyFill="1" applyBorder="1" applyAlignment="1">
      <alignment horizontal="center" vertical="center"/>
    </xf>
    <xf numFmtId="164" fontId="1" fillId="4" borderId="116" xfId="0" applyNumberFormat="1" applyFont="1" applyFill="1" applyBorder="1" applyAlignment="1">
      <alignment horizontal="center" vertical="center"/>
    </xf>
    <xf numFmtId="164" fontId="0" fillId="0" borderId="52" xfId="0" applyNumberFormat="1" applyBorder="1" applyAlignment="1">
      <alignment vertical="center"/>
    </xf>
    <xf numFmtId="0" fontId="1" fillId="4" borderId="8" xfId="0" applyFont="1" applyFill="1" applyBorder="1" applyAlignment="1">
      <alignment wrapText="1"/>
    </xf>
    <xf numFmtId="0" fontId="1" fillId="4" borderId="0" xfId="0" applyFont="1" applyFill="1" applyBorder="1" applyAlignment="1">
      <alignment horizontal="left" wrapText="1"/>
    </xf>
    <xf numFmtId="0" fontId="0" fillId="0" borderId="53" xfId="0" applyBorder="1" applyAlignment="1">
      <alignment vertical="center"/>
    </xf>
    <xf numFmtId="0" fontId="0" fillId="0" borderId="0" xfId="0" applyFill="1" applyBorder="1" applyAlignment="1">
      <alignment vertical="center"/>
    </xf>
    <xf numFmtId="0" fontId="8" fillId="0" borderId="1" xfId="0" applyFont="1" applyFill="1" applyBorder="1"/>
    <xf numFmtId="0" fontId="19" fillId="0" borderId="0" xfId="0" applyFont="1" applyFill="1" applyBorder="1" applyAlignment="1">
      <alignment horizontal="center" vertical="center" wrapText="1"/>
    </xf>
    <xf numFmtId="0" fontId="1" fillId="0" borderId="0" xfId="0" applyFont="1" applyFill="1" applyBorder="1" applyAlignment="1">
      <alignment textRotation="90"/>
    </xf>
    <xf numFmtId="0" fontId="23" fillId="2" borderId="95" xfId="0" applyFont="1" applyFill="1" applyBorder="1"/>
    <xf numFmtId="0" fontId="23" fillId="2" borderId="97" xfId="0" applyFont="1" applyFill="1" applyBorder="1"/>
    <xf numFmtId="0" fontId="23" fillId="4" borderId="97" xfId="0" applyFont="1" applyFill="1" applyBorder="1"/>
    <xf numFmtId="0" fontId="1" fillId="3" borderId="99" xfId="0" applyFont="1" applyFill="1" applyBorder="1"/>
    <xf numFmtId="0" fontId="23" fillId="4" borderId="9" xfId="0" applyFont="1" applyFill="1" applyBorder="1"/>
    <xf numFmtId="0" fontId="23" fillId="4" borderId="98" xfId="0" applyFont="1" applyFill="1" applyBorder="1"/>
    <xf numFmtId="0" fontId="1" fillId="4" borderId="0" xfId="1" applyFont="1" applyFill="1" applyBorder="1" applyAlignment="1">
      <alignment horizontal="center" vertical="center" wrapText="1"/>
    </xf>
    <xf numFmtId="0" fontId="8" fillId="0" borderId="52" xfId="4" applyFont="1" applyFill="1" applyBorder="1" applyAlignment="1">
      <alignment horizontal="center" vertical="center"/>
    </xf>
    <xf numFmtId="0" fontId="8" fillId="0" borderId="53" xfId="4" applyFont="1" applyFill="1" applyBorder="1" applyAlignment="1">
      <alignment horizontal="center" vertical="center"/>
    </xf>
    <xf numFmtId="0" fontId="8" fillId="0" borderId="73" xfId="4" applyFont="1" applyFill="1" applyBorder="1" applyAlignment="1">
      <alignment horizontal="center" vertical="center"/>
    </xf>
    <xf numFmtId="0" fontId="25" fillId="4" borderId="9" xfId="4" applyFont="1" applyFill="1" applyBorder="1" applyAlignment="1">
      <alignment horizontal="center" vertical="center"/>
    </xf>
    <xf numFmtId="0" fontId="25" fillId="4" borderId="98" xfId="4" applyFont="1" applyFill="1" applyBorder="1" applyAlignment="1">
      <alignment horizontal="center" vertical="center"/>
    </xf>
    <xf numFmtId="0" fontId="1" fillId="4" borderId="101" xfId="4" applyFont="1" applyFill="1" applyBorder="1" applyAlignment="1">
      <alignment horizontal="center" vertical="center"/>
    </xf>
    <xf numFmtId="0" fontId="25" fillId="4" borderId="111" xfId="4" applyFont="1" applyFill="1" applyBorder="1" applyAlignment="1">
      <alignment horizontal="center" vertical="center"/>
    </xf>
    <xf numFmtId="0" fontId="23" fillId="4" borderId="9" xfId="4" applyFont="1" applyFill="1" applyBorder="1" applyAlignment="1">
      <alignment horizontal="center" vertical="center"/>
    </xf>
    <xf numFmtId="0" fontId="1" fillId="4" borderId="0" xfId="4" applyFont="1" applyFill="1" applyBorder="1" applyAlignment="1">
      <alignment horizontal="left"/>
    </xf>
    <xf numFmtId="0" fontId="2" fillId="0" borderId="52" xfId="0" applyFont="1" applyBorder="1"/>
    <xf numFmtId="0" fontId="2" fillId="0" borderId="53" xfId="0" applyFont="1" applyBorder="1"/>
    <xf numFmtId="0" fontId="26" fillId="0" borderId="47" xfId="0" applyFont="1" applyFill="1" applyBorder="1" applyAlignment="1">
      <alignment horizontal="center" vertical="center"/>
    </xf>
    <xf numFmtId="0" fontId="26" fillId="0" borderId="48" xfId="0" applyFont="1" applyFill="1" applyBorder="1" applyAlignment="1">
      <alignment horizontal="center" vertical="center"/>
    </xf>
    <xf numFmtId="0" fontId="26" fillId="0" borderId="49" xfId="0" applyFont="1" applyFill="1" applyBorder="1" applyAlignment="1">
      <alignment horizontal="center" vertical="center"/>
    </xf>
    <xf numFmtId="0" fontId="26" fillId="0" borderId="0" xfId="0" applyFont="1" applyFill="1" applyBorder="1" applyAlignment="1">
      <alignment horizontal="center" vertical="center"/>
    </xf>
    <xf numFmtId="0" fontId="0" fillId="0" borderId="167" xfId="0" applyBorder="1"/>
    <xf numFmtId="0" fontId="0" fillId="0" borderId="172" xfId="0" applyBorder="1"/>
    <xf numFmtId="0" fontId="2" fillId="0" borderId="87" xfId="0" applyFont="1" applyBorder="1" applyAlignment="1">
      <alignment horizontal="center" vertical="center"/>
    </xf>
    <xf numFmtId="0" fontId="0" fillId="0" borderId="173" xfId="0" applyBorder="1"/>
    <xf numFmtId="0" fontId="2" fillId="0" borderId="173" xfId="0" applyFont="1" applyBorder="1"/>
    <xf numFmtId="171" fontId="1" fillId="4" borderId="98" xfId="15" applyNumberFormat="1" applyFont="1" applyFill="1" applyBorder="1" applyAlignment="1">
      <alignment vertical="center"/>
    </xf>
    <xf numFmtId="171" fontId="1" fillId="4" borderId="101" xfId="15" applyNumberFormat="1" applyFont="1" applyFill="1" applyBorder="1" applyAlignment="1">
      <alignment vertical="center"/>
    </xf>
    <xf numFmtId="0" fontId="1" fillId="3" borderId="0" xfId="15" applyFont="1" applyFill="1" applyBorder="1" applyAlignment="1">
      <alignment horizontal="center" vertical="center" wrapText="1"/>
    </xf>
    <xf numFmtId="0" fontId="1" fillId="0" borderId="0" xfId="15" applyFont="1" applyFill="1" applyBorder="1" applyAlignment="1">
      <alignment horizontal="center" vertical="center" wrapText="1"/>
    </xf>
    <xf numFmtId="164" fontId="1" fillId="3" borderId="4" xfId="15" applyNumberFormat="1" applyFont="1" applyFill="1" applyBorder="1" applyAlignment="1">
      <alignment vertical="center"/>
    </xf>
    <xf numFmtId="164" fontId="1" fillId="4" borderId="4" xfId="15" applyNumberFormat="1" applyFont="1" applyFill="1" applyBorder="1" applyAlignment="1">
      <alignment vertical="center"/>
    </xf>
    <xf numFmtId="164" fontId="1" fillId="4" borderId="9" xfId="15" applyNumberFormat="1" applyFont="1" applyFill="1" applyBorder="1" applyAlignment="1">
      <alignment vertical="center"/>
    </xf>
    <xf numFmtId="0" fontId="18" fillId="0" borderId="0" xfId="0" applyFont="1" applyBorder="1"/>
    <xf numFmtId="49" fontId="1" fillId="4" borderId="0" xfId="15" applyNumberFormat="1" applyFont="1" applyFill="1" applyBorder="1"/>
    <xf numFmtId="0" fontId="1" fillId="2" borderId="4" xfId="17" applyFont="1" applyFill="1" applyBorder="1" applyAlignment="1">
      <alignment horizontal="center" vertical="center"/>
    </xf>
    <xf numFmtId="0" fontId="1" fillId="2" borderId="4" xfId="22" applyFont="1" applyFill="1" applyBorder="1" applyAlignment="1">
      <alignment horizontal="center" vertical="center"/>
    </xf>
    <xf numFmtId="0" fontId="1" fillId="2" borderId="9" xfId="29" applyFont="1" applyFill="1" applyBorder="1" applyAlignment="1">
      <alignment horizontal="center" vertical="center"/>
    </xf>
    <xf numFmtId="0" fontId="1" fillId="4" borderId="8" xfId="3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2" borderId="4" xfId="0" applyFont="1" applyFill="1" applyBorder="1" applyAlignment="1">
      <alignment horizontal="center" vertical="center"/>
    </xf>
    <xf numFmtId="0" fontId="46" fillId="0" borderId="0" xfId="0" applyFont="1"/>
    <xf numFmtId="0" fontId="1" fillId="0" borderId="0" xfId="0" applyFont="1" applyFill="1" applyBorder="1" applyAlignment="1">
      <alignment wrapText="1"/>
    </xf>
    <xf numFmtId="0" fontId="2" fillId="0" borderId="0" xfId="0" applyFont="1" applyFill="1" applyBorder="1" applyAlignment="1">
      <alignment wrapText="1"/>
    </xf>
    <xf numFmtId="0" fontId="4" fillId="0" borderId="0" xfId="0" applyFont="1" applyFill="1"/>
    <xf numFmtId="0" fontId="8" fillId="0" borderId="0" xfId="0" applyFont="1" applyFill="1"/>
    <xf numFmtId="0" fontId="8" fillId="0" borderId="36" xfId="0" applyFont="1" applyFill="1" applyBorder="1"/>
    <xf numFmtId="0" fontId="8" fillId="0" borderId="77" xfId="0" applyFont="1" applyFill="1" applyBorder="1"/>
    <xf numFmtId="0" fontId="8" fillId="0" borderId="21" xfId="0" applyFont="1" applyFill="1" applyBorder="1"/>
    <xf numFmtId="0" fontId="8" fillId="0" borderId="81" xfId="0" applyFont="1" applyFill="1" applyBorder="1"/>
    <xf numFmtId="0" fontId="4" fillId="0" borderId="51" xfId="0" applyFont="1" applyFill="1" applyBorder="1"/>
    <xf numFmtId="0" fontId="4" fillId="0" borderId="79" xfId="0" applyFont="1" applyFill="1" applyBorder="1"/>
    <xf numFmtId="0" fontId="4" fillId="0" borderId="50" xfId="0" applyFont="1" applyFill="1" applyBorder="1"/>
    <xf numFmtId="0" fontId="8" fillId="0" borderId="76" xfId="0" applyFont="1" applyFill="1" applyBorder="1"/>
    <xf numFmtId="0" fontId="8" fillId="0" borderId="19" xfId="0" applyFont="1" applyFill="1" applyBorder="1"/>
    <xf numFmtId="0" fontId="8" fillId="0" borderId="78" xfId="0" applyFont="1" applyFill="1" applyBorder="1"/>
    <xf numFmtId="0" fontId="8" fillId="0" borderId="23" xfId="0" applyFont="1" applyFill="1" applyBorder="1"/>
    <xf numFmtId="0" fontId="8" fillId="0" borderId="174" xfId="0" applyFont="1" applyFill="1" applyBorder="1"/>
    <xf numFmtId="0" fontId="8" fillId="0" borderId="175" xfId="0" applyFont="1" applyFill="1" applyBorder="1"/>
    <xf numFmtId="0" fontId="4" fillId="0" borderId="3" xfId="0" applyFont="1" applyFill="1" applyBorder="1"/>
    <xf numFmtId="0" fontId="1" fillId="4" borderId="176" xfId="0" applyFont="1" applyFill="1" applyBorder="1"/>
    <xf numFmtId="0" fontId="1" fillId="2" borderId="177" xfId="0" applyFont="1" applyFill="1" applyBorder="1"/>
    <xf numFmtId="0" fontId="1" fillId="2" borderId="178" xfId="0" applyFont="1" applyFill="1" applyBorder="1"/>
    <xf numFmtId="0" fontId="1" fillId="2" borderId="179" xfId="0" applyFont="1" applyFill="1" applyBorder="1"/>
    <xf numFmtId="3" fontId="1" fillId="4" borderId="95" xfId="0" applyNumberFormat="1" applyFont="1" applyFill="1" applyBorder="1" applyAlignment="1">
      <alignment vertical="center"/>
    </xf>
    <xf numFmtId="0" fontId="1" fillId="0" borderId="0" xfId="0" applyFont="1" applyFill="1" applyBorder="1" applyAlignment="1">
      <alignment horizontal="left" wrapText="1"/>
    </xf>
    <xf numFmtId="0" fontId="38" fillId="0" borderId="0" xfId="0" applyFont="1" applyFill="1" applyBorder="1" applyAlignment="1">
      <alignment horizontal="center" vertical="center" wrapText="1"/>
    </xf>
    <xf numFmtId="3" fontId="1" fillId="0" borderId="0" xfId="0" applyNumberFormat="1" applyFont="1" applyFill="1" applyBorder="1"/>
    <xf numFmtId="0" fontId="8" fillId="0" borderId="80" xfId="0" applyFont="1" applyFill="1" applyBorder="1"/>
    <xf numFmtId="0" fontId="1" fillId="4" borderId="9" xfId="0" applyFont="1" applyFill="1" applyBorder="1" applyAlignment="1">
      <alignment vertical="center" wrapText="1"/>
    </xf>
    <xf numFmtId="0" fontId="8" fillId="0" borderId="82" xfId="0" applyFont="1" applyFill="1" applyBorder="1"/>
    <xf numFmtId="0" fontId="8" fillId="0" borderId="180" xfId="0" applyFont="1" applyFill="1" applyBorder="1"/>
    <xf numFmtId="0" fontId="1" fillId="2" borderId="181" xfId="0" applyFont="1" applyFill="1" applyBorder="1"/>
    <xf numFmtId="0" fontId="1" fillId="4" borderId="178" xfId="0" applyFont="1" applyFill="1" applyBorder="1"/>
    <xf numFmtId="0" fontId="1" fillId="4" borderId="181" xfId="0" applyFont="1" applyFill="1" applyBorder="1"/>
    <xf numFmtId="0" fontId="8" fillId="0" borderId="91" xfId="0" applyFont="1" applyFill="1" applyBorder="1"/>
    <xf numFmtId="0" fontId="8" fillId="0" borderId="94" xfId="0" applyFont="1" applyFill="1" applyBorder="1"/>
    <xf numFmtId="0" fontId="8" fillId="0" borderId="88" xfId="0" applyFont="1" applyFill="1" applyBorder="1"/>
    <xf numFmtId="0" fontId="8" fillId="0" borderId="183" xfId="0" applyFont="1" applyFill="1" applyBorder="1"/>
    <xf numFmtId="0" fontId="8" fillId="0" borderId="182" xfId="0" applyFont="1" applyFill="1" applyBorder="1"/>
    <xf numFmtId="0" fontId="8" fillId="0" borderId="47" xfId="0" applyFont="1" applyFill="1" applyBorder="1"/>
    <xf numFmtId="0" fontId="8" fillId="0" borderId="48" xfId="0" applyFont="1" applyFill="1" applyBorder="1"/>
    <xf numFmtId="0" fontId="8" fillId="0" borderId="184" xfId="0" applyFont="1" applyFill="1" applyBorder="1"/>
    <xf numFmtId="3" fontId="8" fillId="0" borderId="48" xfId="0" applyNumberFormat="1" applyFont="1" applyFill="1" applyBorder="1"/>
    <xf numFmtId="0" fontId="2" fillId="0" borderId="0" xfId="0" applyFont="1" applyFill="1" applyBorder="1" applyAlignment="1">
      <alignment horizontal="center" vertical="center"/>
    </xf>
    <xf numFmtId="0" fontId="1" fillId="0" borderId="0" xfId="0" applyFont="1" applyFill="1" applyBorder="1" applyAlignment="1">
      <alignment vertical="center" wrapText="1"/>
    </xf>
    <xf numFmtId="164" fontId="1" fillId="0" borderId="0" xfId="0" applyNumberFormat="1" applyFont="1" applyFill="1"/>
    <xf numFmtId="0" fontId="2" fillId="0" borderId="185" xfId="0" applyFont="1" applyFill="1" applyBorder="1"/>
    <xf numFmtId="164" fontId="2" fillId="0" borderId="186" xfId="0" applyNumberFormat="1" applyFont="1" applyBorder="1"/>
    <xf numFmtId="0" fontId="8" fillId="0" borderId="105" xfId="0" applyFont="1" applyFill="1" applyBorder="1"/>
    <xf numFmtId="0" fontId="8" fillId="0" borderId="35" xfId="0" applyFont="1" applyFill="1" applyBorder="1"/>
    <xf numFmtId="0" fontId="8" fillId="0" borderId="12" xfId="0" applyFont="1" applyFill="1" applyBorder="1"/>
    <xf numFmtId="0" fontId="8" fillId="0" borderId="39" xfId="0" applyFont="1" applyFill="1" applyBorder="1"/>
    <xf numFmtId="0" fontId="8" fillId="0" borderId="106" xfId="0" applyFont="1" applyFill="1" applyBorder="1"/>
    <xf numFmtId="0" fontId="8" fillId="0" borderId="14" xfId="0" applyFont="1" applyFill="1" applyBorder="1"/>
    <xf numFmtId="0" fontId="8" fillId="0" borderId="49" xfId="0" applyFont="1" applyFill="1" applyBorder="1"/>
    <xf numFmtId="0" fontId="8" fillId="0" borderId="107" xfId="0" applyFont="1" applyFill="1" applyBorder="1"/>
    <xf numFmtId="0" fontId="8" fillId="0" borderId="37" xfId="0" applyFont="1" applyFill="1" applyBorder="1"/>
    <xf numFmtId="0" fontId="8" fillId="0" borderId="16" xfId="0" applyFont="1" applyFill="1" applyBorder="1"/>
    <xf numFmtId="0" fontId="8" fillId="0" borderId="104" xfId="0" applyFont="1" applyFill="1" applyBorder="1"/>
    <xf numFmtId="0" fontId="8" fillId="0" borderId="33" xfId="0" applyFont="1" applyFill="1" applyBorder="1"/>
    <xf numFmtId="0" fontId="1" fillId="4" borderId="187" xfId="0" applyFont="1" applyFill="1" applyBorder="1"/>
    <xf numFmtId="3" fontId="1" fillId="6" borderId="95" xfId="0" applyNumberFormat="1" applyFont="1" applyFill="1" applyBorder="1" applyAlignment="1">
      <alignment horizontal="center" vertical="center" wrapText="1"/>
    </xf>
    <xf numFmtId="3" fontId="1" fillId="6" borderId="97" xfId="0" applyNumberFormat="1" applyFont="1" applyFill="1" applyBorder="1"/>
    <xf numFmtId="3" fontId="1" fillId="6" borderId="99" xfId="0" applyNumberFormat="1" applyFont="1" applyFill="1" applyBorder="1" applyAlignment="1">
      <alignment horizontal="center" vertical="center" wrapText="1"/>
    </xf>
    <xf numFmtId="0" fontId="0" fillId="0" borderId="28" xfId="0" applyBorder="1"/>
    <xf numFmtId="0" fontId="0" fillId="0" borderId="174" xfId="0" applyBorder="1"/>
    <xf numFmtId="0" fontId="0" fillId="0" borderId="175" xfId="0" applyBorder="1"/>
    <xf numFmtId="0" fontId="0" fillId="0" borderId="180" xfId="0" applyBorder="1"/>
    <xf numFmtId="0" fontId="23" fillId="4" borderId="95" xfId="0" applyFont="1" applyFill="1" applyBorder="1"/>
    <xf numFmtId="0" fontId="23" fillId="2" borderId="0" xfId="0" applyFont="1" applyFill="1" applyBorder="1"/>
    <xf numFmtId="0" fontId="23" fillId="4" borderId="0" xfId="0" applyFont="1" applyFill="1" applyBorder="1"/>
    <xf numFmtId="0" fontId="16" fillId="0" borderId="7" xfId="0" applyFont="1" applyBorder="1"/>
    <xf numFmtId="0" fontId="1" fillId="2" borderId="4" xfId="0" applyFont="1" applyFill="1" applyBorder="1" applyAlignment="1">
      <alignment horizontal="center" vertical="center" wrapText="1"/>
    </xf>
    <xf numFmtId="0" fontId="1" fillId="4" borderId="0" xfId="0" applyFont="1" applyFill="1" applyAlignment="1">
      <alignment horizontal="center" vertical="center" wrapText="1"/>
    </xf>
    <xf numFmtId="0" fontId="1" fillId="2"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165" fontId="1" fillId="4" borderId="98" xfId="1" applyNumberFormat="1" applyFont="1" applyFill="1" applyBorder="1" applyAlignment="1">
      <alignment vertical="center"/>
    </xf>
    <xf numFmtId="164" fontId="1" fillId="4" borderId="101" xfId="2" applyNumberFormat="1" applyFont="1" applyFill="1" applyBorder="1" applyAlignment="1">
      <alignment horizontal="right" vertical="center"/>
    </xf>
    <xf numFmtId="164" fontId="4" fillId="0" borderId="5" xfId="1" applyNumberFormat="1" applyFont="1" applyFill="1" applyBorder="1" applyAlignment="1">
      <alignment vertical="center"/>
    </xf>
    <xf numFmtId="164" fontId="4" fillId="0" borderId="6" xfId="1" applyNumberFormat="1" applyFont="1" applyFill="1" applyBorder="1" applyAlignment="1">
      <alignment vertical="center"/>
    </xf>
    <xf numFmtId="164" fontId="4" fillId="0" borderId="87" xfId="1" applyNumberFormat="1" applyFont="1" applyFill="1" applyBorder="1" applyAlignment="1">
      <alignment vertical="center"/>
    </xf>
    <xf numFmtId="164" fontId="26" fillId="0" borderId="0" xfId="0" applyNumberFormat="1" applyFont="1" applyFill="1" applyBorder="1"/>
    <xf numFmtId="164" fontId="1" fillId="4" borderId="0" xfId="1" applyNumberFormat="1" applyFont="1" applyFill="1" applyBorder="1" applyAlignment="1">
      <alignment vertical="center"/>
    </xf>
    <xf numFmtId="1" fontId="8" fillId="0" borderId="5" xfId="1" applyNumberFormat="1" applyFont="1" applyFill="1" applyBorder="1" applyAlignment="1">
      <alignment horizontal="centerContinuous" vertical="center"/>
    </xf>
    <xf numFmtId="1" fontId="8" fillId="0" borderId="5" xfId="1" applyNumberFormat="1" applyFont="1" applyFill="1" applyBorder="1" applyAlignment="1">
      <alignment horizontal="left" vertical="center"/>
    </xf>
    <xf numFmtId="3" fontId="1" fillId="4" borderId="98" xfId="0" applyNumberFormat="1" applyFont="1" applyFill="1" applyBorder="1"/>
    <xf numFmtId="164" fontId="1" fillId="4" borderId="101" xfId="0" applyNumberFormat="1" applyFont="1" applyFill="1" applyBorder="1"/>
    <xf numFmtId="0" fontId="16" fillId="0" borderId="35" xfId="0" applyFont="1" applyFill="1" applyBorder="1" applyAlignment="1">
      <alignment vertical="center"/>
    </xf>
    <xf numFmtId="0" fontId="2" fillId="0" borderId="5" xfId="0" applyFont="1" applyFill="1" applyBorder="1" applyAlignment="1">
      <alignment vertical="center"/>
    </xf>
    <xf numFmtId="0" fontId="16" fillId="0" borderId="36" xfId="0" applyFont="1" applyFill="1" applyBorder="1" applyAlignment="1">
      <alignment vertical="center"/>
    </xf>
    <xf numFmtId="0" fontId="2" fillId="0" borderId="6" xfId="0" applyFont="1" applyFill="1" applyBorder="1" applyAlignment="1">
      <alignment vertical="center"/>
    </xf>
    <xf numFmtId="0" fontId="16" fillId="0" borderId="167" xfId="0" applyFont="1" applyFill="1" applyBorder="1" applyAlignment="1">
      <alignment vertical="center"/>
    </xf>
    <xf numFmtId="0" fontId="2" fillId="0" borderId="87" xfId="0" applyFont="1" applyFill="1" applyBorder="1" applyAlignment="1">
      <alignment vertical="center"/>
    </xf>
    <xf numFmtId="3" fontId="1" fillId="4" borderId="4" xfId="4" applyNumberFormat="1" applyFont="1" applyFill="1" applyBorder="1" applyAlignment="1">
      <alignment horizontal="center" vertical="center"/>
    </xf>
    <xf numFmtId="1" fontId="1" fillId="4" borderId="4" xfId="1" applyNumberFormat="1" applyFont="1" applyFill="1" applyBorder="1" applyAlignment="1">
      <alignment horizontal="center" wrapText="1"/>
    </xf>
    <xf numFmtId="0" fontId="1" fillId="4" borderId="0" xfId="4" applyFont="1" applyFill="1" applyBorder="1" applyAlignment="1">
      <alignment horizontal="center"/>
    </xf>
    <xf numFmtId="0" fontId="1" fillId="2" borderId="97" xfId="0" applyFont="1" applyFill="1" applyBorder="1" applyAlignment="1">
      <alignment horizontal="right"/>
    </xf>
    <xf numFmtId="0" fontId="1" fillId="2" borderId="116" xfId="0" applyFont="1" applyFill="1" applyBorder="1" applyAlignment="1">
      <alignment horizontal="right"/>
    </xf>
    <xf numFmtId="0" fontId="1" fillId="2" borderId="100" xfId="0" applyFont="1" applyFill="1" applyBorder="1" applyAlignment="1">
      <alignment horizontal="right" vertical="center"/>
    </xf>
    <xf numFmtId="0" fontId="0" fillId="0" borderId="12" xfId="0" applyBorder="1" applyAlignment="1">
      <alignment horizontal="right" vertical="center"/>
    </xf>
    <xf numFmtId="0" fontId="0" fillId="0" borderId="14" xfId="0" applyBorder="1" applyAlignment="1">
      <alignment horizontal="right" vertical="center"/>
    </xf>
    <xf numFmtId="0" fontId="0" fillId="0" borderId="16" xfId="0" applyBorder="1" applyAlignment="1">
      <alignment horizontal="right" vertical="center"/>
    </xf>
    <xf numFmtId="0" fontId="1" fillId="2" borderId="4" xfId="0" applyFont="1" applyFill="1" applyBorder="1" applyAlignment="1">
      <alignment horizontal="right" vertical="center"/>
    </xf>
    <xf numFmtId="0" fontId="1" fillId="4" borderId="97" xfId="0" applyFont="1" applyFill="1" applyBorder="1" applyAlignment="1">
      <alignment horizontal="right"/>
    </xf>
    <xf numFmtId="0" fontId="1" fillId="4" borderId="116" xfId="0" applyFont="1" applyFill="1" applyBorder="1" applyAlignment="1">
      <alignment horizontal="right"/>
    </xf>
    <xf numFmtId="0" fontId="1" fillId="4" borderId="100" xfId="0" applyFont="1" applyFill="1" applyBorder="1" applyAlignment="1">
      <alignment horizontal="right" vertical="center"/>
    </xf>
    <xf numFmtId="0" fontId="1" fillId="4" borderId="85" xfId="0" applyFont="1" applyFill="1" applyBorder="1" applyAlignment="1">
      <alignment horizontal="right" vertical="center"/>
    </xf>
    <xf numFmtId="0" fontId="1" fillId="6" borderId="0" xfId="0" applyFont="1" applyFill="1" applyAlignment="1">
      <alignment horizontal="center" vertical="center"/>
    </xf>
    <xf numFmtId="0" fontId="1" fillId="6" borderId="0" xfId="0" applyFont="1" applyFill="1" applyAlignment="1">
      <alignment horizontal="center" vertical="center" wrapText="1"/>
    </xf>
    <xf numFmtId="0" fontId="0" fillId="0" borderId="0" xfId="0" applyBorder="1" applyAlignment="1">
      <alignment wrapText="1"/>
    </xf>
    <xf numFmtId="0" fontId="0" fillId="0" borderId="33" xfId="0" applyBorder="1" applyAlignment="1">
      <alignment horizontal="right" vertical="center"/>
    </xf>
    <xf numFmtId="0" fontId="0" fillId="0" borderId="34" xfId="0" applyBorder="1" applyAlignment="1">
      <alignment horizontal="center" vertical="center"/>
    </xf>
    <xf numFmtId="0" fontId="0" fillId="0" borderId="103" xfId="0" applyBorder="1" applyAlignment="1">
      <alignment horizontal="right"/>
    </xf>
    <xf numFmtId="0" fontId="1" fillId="0" borderId="0" xfId="0" applyFont="1" applyFill="1" applyBorder="1" applyAlignment="1">
      <alignment horizontal="right" vertical="center"/>
    </xf>
    <xf numFmtId="164" fontId="1" fillId="4" borderId="4" xfId="0" applyNumberFormat="1" applyFont="1" applyFill="1" applyBorder="1"/>
    <xf numFmtId="0" fontId="1" fillId="4" borderId="8" xfId="0" applyFont="1" applyFill="1" applyBorder="1"/>
    <xf numFmtId="0" fontId="48" fillId="0" borderId="0" xfId="0" applyFont="1"/>
    <xf numFmtId="0" fontId="2" fillId="0" borderId="17" xfId="0" applyFont="1" applyBorder="1"/>
    <xf numFmtId="0" fontId="2" fillId="0" borderId="0" xfId="0" applyFont="1" applyBorder="1" applyAlignment="1">
      <alignment horizontal="center" vertical="center"/>
    </xf>
    <xf numFmtId="0" fontId="2" fillId="0" borderId="188" xfId="0" applyFont="1" applyBorder="1"/>
    <xf numFmtId="0" fontId="1" fillId="4" borderId="8" xfId="0" applyFont="1" applyFill="1" applyBorder="1" applyAlignment="1">
      <alignment horizontal="center" wrapText="1"/>
    </xf>
    <xf numFmtId="0" fontId="16" fillId="0" borderId="105" xfId="0" applyFont="1" applyFill="1" applyBorder="1"/>
    <xf numFmtId="0" fontId="16" fillId="0" borderId="52" xfId="0" applyFont="1" applyFill="1" applyBorder="1"/>
    <xf numFmtId="0" fontId="16" fillId="0" borderId="106" xfId="0" applyFont="1" applyFill="1" applyBorder="1"/>
    <xf numFmtId="0" fontId="16" fillId="0" borderId="53" xfId="0" applyFont="1" applyFill="1" applyBorder="1"/>
    <xf numFmtId="0" fontId="16" fillId="0" borderId="47" xfId="0" applyFont="1" applyFill="1" applyBorder="1"/>
    <xf numFmtId="0" fontId="16" fillId="0" borderId="48" xfId="0" applyFont="1" applyFill="1" applyBorder="1"/>
    <xf numFmtId="0" fontId="16" fillId="0" borderId="107" xfId="0" applyFont="1" applyFill="1" applyBorder="1"/>
    <xf numFmtId="0" fontId="16" fillId="0" borderId="37" xfId="0" applyFont="1" applyFill="1" applyBorder="1"/>
    <xf numFmtId="0" fontId="16" fillId="0" borderId="73" xfId="0" applyFont="1" applyFill="1" applyBorder="1"/>
    <xf numFmtId="0" fontId="16" fillId="0" borderId="49" xfId="0" applyFont="1" applyFill="1" applyBorder="1"/>
    <xf numFmtId="0" fontId="16" fillId="0" borderId="104" xfId="0" applyFont="1" applyFill="1" applyBorder="1"/>
    <xf numFmtId="0" fontId="16" fillId="0" borderId="1" xfId="0" applyFont="1" applyFill="1" applyBorder="1"/>
    <xf numFmtId="0" fontId="16" fillId="0" borderId="2" xfId="0" applyFont="1" applyFill="1" applyBorder="1"/>
    <xf numFmtId="0" fontId="16" fillId="0" borderId="39" xfId="0" applyFont="1" applyFill="1" applyBorder="1"/>
    <xf numFmtId="0" fontId="1" fillId="4" borderId="0" xfId="0" applyFont="1" applyFill="1" applyAlignment="1">
      <alignment horizontal="center" vertical="center" wrapText="1"/>
    </xf>
    <xf numFmtId="0" fontId="1" fillId="4" borderId="0" xfId="0" applyFont="1" applyFill="1" applyAlignment="1">
      <alignment horizontal="center"/>
    </xf>
    <xf numFmtId="0" fontId="1" fillId="2" borderId="4" xfId="0" applyFont="1" applyFill="1" applyBorder="1" applyAlignment="1">
      <alignment horizontal="center" textRotation="90"/>
    </xf>
    <xf numFmtId="0" fontId="1" fillId="2" borderId="9" xfId="0" applyFont="1" applyFill="1" applyBorder="1" applyAlignment="1">
      <alignment horizontal="center" textRotation="90"/>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1" fontId="0" fillId="0" borderId="0" xfId="0" applyNumberFormat="1"/>
    <xf numFmtId="0" fontId="2" fillId="0" borderId="6" xfId="0" quotePrefix="1" applyFont="1" applyBorder="1" applyAlignment="1">
      <alignment horizontal="center" vertical="center"/>
    </xf>
    <xf numFmtId="166" fontId="1" fillId="4" borderId="9" xfId="3" applyNumberFormat="1" applyFont="1" applyFill="1" applyBorder="1" applyAlignment="1">
      <alignment horizontal="right" vertical="center"/>
    </xf>
    <xf numFmtId="0" fontId="1" fillId="4" borderId="0" xfId="0" applyFont="1" applyFill="1" applyBorder="1" applyAlignment="1">
      <alignment horizontal="center" wrapText="1"/>
    </xf>
    <xf numFmtId="0" fontId="8" fillId="0" borderId="0" xfId="0" applyFont="1"/>
    <xf numFmtId="0" fontId="8" fillId="0" borderId="0" xfId="0" applyFont="1" applyFill="1" applyBorder="1"/>
    <xf numFmtId="0" fontId="1" fillId="2" borderId="8" xfId="0" applyFont="1" applyFill="1" applyBorder="1" applyAlignment="1">
      <alignment textRotation="90"/>
    </xf>
    <xf numFmtId="0" fontId="1" fillId="2" borderId="4" xfId="0" applyFont="1" applyFill="1" applyBorder="1" applyAlignment="1">
      <alignment textRotation="90"/>
    </xf>
    <xf numFmtId="0" fontId="1" fillId="4" borderId="4" xfId="0" applyFont="1" applyFill="1" applyBorder="1" applyAlignment="1">
      <alignment textRotation="90"/>
    </xf>
    <xf numFmtId="0" fontId="1" fillId="4" borderId="9" xfId="0" applyFont="1" applyFill="1" applyBorder="1" applyAlignment="1">
      <alignment textRotation="90"/>
    </xf>
    <xf numFmtId="0" fontId="1" fillId="4" borderId="0" xfId="0" applyFont="1" applyFill="1" applyAlignment="1">
      <alignment textRotation="90"/>
    </xf>
    <xf numFmtId="0" fontId="1" fillId="4" borderId="0" xfId="0" applyFont="1" applyFill="1" applyAlignment="1">
      <alignment horizontal="center" textRotation="90"/>
    </xf>
    <xf numFmtId="0" fontId="8" fillId="0" borderId="105" xfId="0" applyFont="1" applyBorder="1"/>
    <xf numFmtId="0" fontId="8" fillId="0" borderId="35" xfId="0" applyFont="1" applyBorder="1"/>
    <xf numFmtId="0" fontId="4" fillId="0" borderId="35" xfId="0" applyFont="1" applyBorder="1"/>
    <xf numFmtId="0" fontId="4" fillId="0" borderId="52" xfId="0" applyFont="1" applyBorder="1"/>
    <xf numFmtId="0" fontId="4" fillId="0" borderId="50" xfId="0" applyFont="1" applyBorder="1"/>
    <xf numFmtId="164" fontId="4" fillId="0" borderId="50" xfId="0" applyNumberFormat="1" applyFont="1" applyBorder="1"/>
    <xf numFmtId="0" fontId="8" fillId="0" borderId="107" xfId="0" applyFont="1" applyBorder="1"/>
    <xf numFmtId="0" fontId="8" fillId="0" borderId="37" xfId="0" applyFont="1" applyBorder="1"/>
    <xf numFmtId="0" fontId="4" fillId="0" borderId="37" xfId="0" applyFont="1" applyBorder="1"/>
    <xf numFmtId="0" fontId="4" fillId="0" borderId="73" xfId="0" applyFont="1" applyBorder="1"/>
    <xf numFmtId="0" fontId="4" fillId="0" borderId="79" xfId="0" applyFont="1" applyBorder="1"/>
    <xf numFmtId="164" fontId="4" fillId="0" borderId="79" xfId="0" applyNumberFormat="1" applyFont="1" applyBorder="1"/>
    <xf numFmtId="0" fontId="8" fillId="0" borderId="104" xfId="0" applyFont="1" applyBorder="1"/>
    <xf numFmtId="0" fontId="8" fillId="0" borderId="1" xfId="0" applyFont="1" applyBorder="1"/>
    <xf numFmtId="0" fontId="4" fillId="0" borderId="1" xfId="0" applyFont="1" applyBorder="1"/>
    <xf numFmtId="0" fontId="4" fillId="0" borderId="2" xfId="0" applyFont="1" applyBorder="1"/>
    <xf numFmtId="0" fontId="4" fillId="0" borderId="3" xfId="0" applyFont="1" applyBorder="1"/>
    <xf numFmtId="164" fontId="4" fillId="0" borderId="3" xfId="0" applyNumberFormat="1" applyFont="1" applyBorder="1"/>
    <xf numFmtId="0" fontId="8" fillId="0" borderId="106" xfId="0" applyFont="1" applyBorder="1"/>
    <xf numFmtId="0" fontId="8" fillId="0" borderId="36" xfId="0" applyFont="1" applyBorder="1"/>
    <xf numFmtId="0" fontId="4" fillId="0" borderId="36" xfId="0" applyFont="1" applyBorder="1"/>
    <xf numFmtId="0" fontId="4" fillId="0" borderId="53" xfId="0" applyFont="1" applyBorder="1"/>
    <xf numFmtId="0" fontId="4" fillId="0" borderId="51" xfId="0" applyFont="1" applyBorder="1"/>
    <xf numFmtId="164" fontId="4" fillId="0" borderId="51" xfId="0" applyNumberFormat="1" applyFont="1" applyBorder="1"/>
    <xf numFmtId="0" fontId="1" fillId="4" borderId="119" xfId="0" applyFont="1" applyFill="1" applyBorder="1"/>
    <xf numFmtId="164" fontId="1" fillId="2" borderId="0" xfId="0" applyNumberFormat="1" applyFont="1" applyFill="1" applyBorder="1"/>
    <xf numFmtId="0" fontId="4" fillId="0" borderId="0" xfId="0" applyFont="1"/>
    <xf numFmtId="164" fontId="4" fillId="0" borderId="0" xfId="0" applyNumberFormat="1" applyFont="1"/>
    <xf numFmtId="0" fontId="52" fillId="0" borderId="0" xfId="0" applyFont="1"/>
    <xf numFmtId="0" fontId="53" fillId="0" borderId="0" xfId="0" applyFont="1"/>
    <xf numFmtId="0" fontId="52" fillId="0" borderId="0" xfId="0" applyFont="1" applyFill="1" applyBorder="1"/>
    <xf numFmtId="0" fontId="54" fillId="0" borderId="0" xfId="0" applyFont="1" applyFill="1" applyAlignment="1">
      <alignment horizontal="center" vertical="center" wrapText="1"/>
    </xf>
    <xf numFmtId="0" fontId="54" fillId="0" borderId="0" xfId="0" applyFont="1" applyFill="1" applyAlignment="1">
      <alignment horizontal="center" vertical="center"/>
    </xf>
    <xf numFmtId="0" fontId="52" fillId="0" borderId="0" xfId="0" applyFont="1" applyFill="1"/>
    <xf numFmtId="0" fontId="55" fillId="0" borderId="0" xfId="0" applyFont="1"/>
    <xf numFmtId="0" fontId="55" fillId="0" borderId="0" xfId="0" applyFont="1" applyFill="1" applyBorder="1"/>
    <xf numFmtId="0" fontId="51" fillId="0" borderId="0" xfId="0" applyFont="1" applyAlignment="1">
      <alignment wrapText="1"/>
    </xf>
    <xf numFmtId="0" fontId="54" fillId="2" borderId="8" xfId="0" applyFont="1" applyFill="1" applyBorder="1" applyAlignment="1">
      <alignment textRotation="90"/>
    </xf>
    <xf numFmtId="0" fontId="54" fillId="2" borderId="4" xfId="0" applyFont="1" applyFill="1" applyBorder="1" applyAlignment="1">
      <alignment textRotation="90"/>
    </xf>
    <xf numFmtId="0" fontId="54" fillId="4" borderId="4" xfId="0" applyFont="1" applyFill="1" applyBorder="1" applyAlignment="1">
      <alignment textRotation="90"/>
    </xf>
    <xf numFmtId="0" fontId="54" fillId="4" borderId="9" xfId="0" applyFont="1" applyFill="1" applyBorder="1" applyAlignment="1">
      <alignment textRotation="90"/>
    </xf>
    <xf numFmtId="0" fontId="55" fillId="0" borderId="0" xfId="0" applyFont="1" applyFill="1" applyBorder="1" applyAlignment="1">
      <alignment textRotation="90"/>
    </xf>
    <xf numFmtId="0" fontId="54" fillId="4" borderId="0" xfId="0" applyFont="1" applyFill="1" applyAlignment="1">
      <alignment textRotation="90"/>
    </xf>
    <xf numFmtId="0" fontId="54" fillId="4" borderId="0" xfId="0" applyFont="1" applyFill="1" applyAlignment="1">
      <alignment horizontal="center" textRotation="90"/>
    </xf>
    <xf numFmtId="0" fontId="51" fillId="0" borderId="0" xfId="0" applyFont="1" applyFill="1" applyBorder="1" applyAlignment="1">
      <alignment wrapText="1"/>
    </xf>
    <xf numFmtId="0" fontId="54" fillId="0" borderId="0" xfId="0" applyFont="1" applyFill="1" applyBorder="1" applyAlignment="1">
      <alignment textRotation="90"/>
    </xf>
    <xf numFmtId="0" fontId="54" fillId="0" borderId="0" xfId="0" applyFont="1" applyFill="1" applyBorder="1" applyAlignment="1">
      <alignment horizontal="center" textRotation="90"/>
    </xf>
    <xf numFmtId="0" fontId="55" fillId="0" borderId="105" xfId="0" applyFont="1" applyBorder="1"/>
    <xf numFmtId="0" fontId="55" fillId="0" borderId="35" xfId="0" applyFont="1" applyBorder="1"/>
    <xf numFmtId="0" fontId="56" fillId="0" borderId="35" xfId="0" applyFont="1" applyBorder="1"/>
    <xf numFmtId="0" fontId="56" fillId="0" borderId="52" xfId="0" applyFont="1" applyBorder="1"/>
    <xf numFmtId="0" fontId="56" fillId="0" borderId="50" xfId="0" applyFont="1" applyBorder="1"/>
    <xf numFmtId="164" fontId="56" fillId="0" borderId="50" xfId="0" applyNumberFormat="1" applyFont="1" applyBorder="1"/>
    <xf numFmtId="0" fontId="55" fillId="0" borderId="107" xfId="0" applyFont="1" applyBorder="1"/>
    <xf numFmtId="0" fontId="55" fillId="0" borderId="37" xfId="0" applyFont="1" applyBorder="1"/>
    <xf numFmtId="0" fontId="56" fillId="0" borderId="37" xfId="0" applyFont="1" applyBorder="1"/>
    <xf numFmtId="0" fontId="56" fillId="0" borderId="73" xfId="0" applyFont="1" applyBorder="1"/>
    <xf numFmtId="0" fontId="56" fillId="0" borderId="79" xfId="0" applyFont="1" applyBorder="1"/>
    <xf numFmtId="164" fontId="56" fillId="0" borderId="79" xfId="0" applyNumberFormat="1" applyFont="1" applyBorder="1"/>
    <xf numFmtId="0" fontId="54" fillId="2" borderId="8" xfId="0" applyFont="1" applyFill="1" applyBorder="1"/>
    <xf numFmtId="0" fontId="54" fillId="2" borderId="4" xfId="0" applyFont="1" applyFill="1" applyBorder="1"/>
    <xf numFmtId="0" fontId="54" fillId="4" borderId="4" xfId="0" applyFont="1" applyFill="1" applyBorder="1"/>
    <xf numFmtId="0" fontId="54" fillId="4" borderId="9" xfId="0" applyFont="1" applyFill="1" applyBorder="1"/>
    <xf numFmtId="0" fontId="54" fillId="0" borderId="0" xfId="0" applyFont="1" applyFill="1" applyBorder="1"/>
    <xf numFmtId="0" fontId="54" fillId="4" borderId="0" xfId="0" applyFont="1" applyFill="1" applyBorder="1"/>
    <xf numFmtId="164" fontId="54" fillId="4" borderId="0" xfId="0" applyNumberFormat="1" applyFont="1" applyFill="1" applyBorder="1"/>
    <xf numFmtId="0" fontId="55" fillId="0" borderId="104" xfId="0" applyFont="1" applyBorder="1"/>
    <xf numFmtId="0" fontId="55" fillId="0" borderId="1" xfId="0" applyFont="1" applyBorder="1"/>
    <xf numFmtId="0" fontId="56" fillId="0" borderId="1" xfId="0" applyFont="1" applyBorder="1"/>
    <xf numFmtId="0" fontId="56" fillId="0" borderId="2" xfId="0" applyFont="1" applyBorder="1"/>
    <xf numFmtId="0" fontId="56" fillId="0" borderId="3" xfId="0" applyFont="1" applyBorder="1"/>
    <xf numFmtId="164" fontId="56" fillId="0" borderId="3" xfId="0" applyNumberFormat="1" applyFont="1" applyBorder="1"/>
    <xf numFmtId="0" fontId="55" fillId="0" borderId="106" xfId="0" applyFont="1" applyBorder="1"/>
    <xf numFmtId="0" fontId="55" fillId="0" borderId="36" xfId="0" applyFont="1" applyBorder="1"/>
    <xf numFmtId="0" fontId="56" fillId="0" borderId="36" xfId="0" applyFont="1" applyBorder="1"/>
    <xf numFmtId="0" fontId="56" fillId="0" borderId="53" xfId="0" applyFont="1" applyBorder="1"/>
    <xf numFmtId="0" fontId="56" fillId="0" borderId="51" xfId="0" applyFont="1" applyBorder="1"/>
    <xf numFmtId="164" fontId="56" fillId="0" borderId="51" xfId="0" applyNumberFormat="1" applyFont="1" applyBorder="1"/>
    <xf numFmtId="0" fontId="54" fillId="4" borderId="125" xfId="0" applyFont="1" applyFill="1" applyBorder="1"/>
    <xf numFmtId="0" fontId="54" fillId="4" borderId="116" xfId="0" applyFont="1" applyFill="1" applyBorder="1"/>
    <xf numFmtId="0" fontId="54" fillId="4" borderId="111" xfId="0" applyFont="1" applyFill="1" applyBorder="1"/>
    <xf numFmtId="0" fontId="54" fillId="4" borderId="114" xfId="0" applyFont="1" applyFill="1" applyBorder="1"/>
    <xf numFmtId="164" fontId="54" fillId="4" borderId="114" xfId="0" applyNumberFormat="1" applyFont="1" applyFill="1" applyBorder="1"/>
    <xf numFmtId="0" fontId="54" fillId="4" borderId="119" xfId="0" applyFont="1" applyFill="1" applyBorder="1"/>
    <xf numFmtId="0" fontId="54" fillId="4" borderId="100" xfId="0" applyFont="1" applyFill="1" applyBorder="1"/>
    <xf numFmtId="0" fontId="54" fillId="4" borderId="101" xfId="0" applyFont="1" applyFill="1" applyBorder="1"/>
    <xf numFmtId="0" fontId="54" fillId="4" borderId="99" xfId="0" applyFont="1" applyFill="1" applyBorder="1"/>
    <xf numFmtId="164" fontId="54" fillId="4" borderId="99" xfId="0" applyNumberFormat="1" applyFont="1" applyFill="1" applyBorder="1"/>
    <xf numFmtId="0" fontId="54" fillId="0" borderId="104" xfId="0" applyFont="1" applyFill="1" applyBorder="1"/>
    <xf numFmtId="0" fontId="54" fillId="0" borderId="1" xfId="0" applyFont="1" applyFill="1" applyBorder="1"/>
    <xf numFmtId="0" fontId="54" fillId="0" borderId="2" xfId="0" applyFont="1" applyFill="1" applyBorder="1"/>
    <xf numFmtId="164" fontId="54" fillId="0" borderId="0" xfId="0" applyNumberFormat="1" applyFont="1" applyFill="1" applyBorder="1"/>
    <xf numFmtId="0" fontId="54" fillId="2" borderId="9" xfId="0" applyFont="1" applyFill="1" applyBorder="1"/>
    <xf numFmtId="0" fontId="54" fillId="2" borderId="0" xfId="0" applyFont="1" applyFill="1" applyBorder="1"/>
    <xf numFmtId="164" fontId="54" fillId="2" borderId="0" xfId="0" applyNumberFormat="1" applyFont="1" applyFill="1" applyBorder="1"/>
    <xf numFmtId="0" fontId="56" fillId="0" borderId="0" xfId="0" applyFont="1"/>
    <xf numFmtId="164" fontId="56" fillId="0" borderId="0" xfId="0" applyNumberFormat="1" applyFont="1"/>
    <xf numFmtId="0" fontId="54" fillId="6" borderId="8" xfId="0" applyFont="1" applyFill="1" applyBorder="1"/>
    <xf numFmtId="0" fontId="54" fillId="6" borderId="4" xfId="0" applyFont="1" applyFill="1" applyBorder="1"/>
    <xf numFmtId="164" fontId="2" fillId="0" borderId="0" xfId="0" applyNumberFormat="1" applyFont="1" applyFill="1" applyBorder="1"/>
    <xf numFmtId="0" fontId="50" fillId="0" borderId="0" xfId="0" applyFont="1" applyFill="1" applyBorder="1" applyAlignment="1">
      <alignment horizontal="center" textRotation="90"/>
    </xf>
    <xf numFmtId="0" fontId="50" fillId="0" borderId="0" xfId="0" applyFont="1" applyFill="1" applyBorder="1"/>
    <xf numFmtId="164" fontId="50" fillId="0" borderId="0" xfId="0" applyNumberFormat="1" applyFont="1" applyFill="1" applyBorder="1"/>
    <xf numFmtId="0" fontId="1" fillId="0" borderId="95" xfId="0" applyFont="1" applyFill="1" applyBorder="1" applyAlignment="1"/>
    <xf numFmtId="0" fontId="1" fillId="2" borderId="119" xfId="0" applyFont="1" applyFill="1" applyBorder="1" applyAlignment="1">
      <alignment textRotation="90"/>
    </xf>
    <xf numFmtId="0" fontId="1" fillId="2" borderId="100" xfId="0" applyFont="1" applyFill="1" applyBorder="1" applyAlignment="1">
      <alignment textRotation="90"/>
    </xf>
    <xf numFmtId="0" fontId="1" fillId="4" borderId="189" xfId="0" applyFont="1" applyFill="1" applyBorder="1"/>
    <xf numFmtId="164" fontId="1" fillId="4" borderId="189" xfId="0" applyNumberFormat="1" applyFont="1" applyFill="1" applyBorder="1"/>
    <xf numFmtId="0" fontId="1" fillId="4" borderId="190" xfId="0" applyFont="1" applyFill="1" applyBorder="1"/>
    <xf numFmtId="164" fontId="1" fillId="4" borderId="190" xfId="0" applyNumberFormat="1" applyFont="1" applyFill="1" applyBorder="1"/>
    <xf numFmtId="0" fontId="17" fillId="0" borderId="0" xfId="0" applyFont="1" applyFill="1" applyBorder="1"/>
    <xf numFmtId="0" fontId="4" fillId="0" borderId="0" xfId="0" applyFont="1" applyFill="1" applyBorder="1"/>
    <xf numFmtId="164" fontId="4" fillId="0" borderId="0" xfId="0" applyNumberFormat="1" applyFont="1" applyFill="1" applyBorder="1"/>
    <xf numFmtId="164" fontId="8" fillId="0" borderId="0" xfId="0" applyNumberFormat="1" applyFont="1"/>
    <xf numFmtId="0" fontId="4" fillId="0" borderId="0" xfId="0" applyFont="1" applyFill="1" applyBorder="1" applyAlignment="1">
      <alignment textRotation="90"/>
    </xf>
    <xf numFmtId="0" fontId="1" fillId="2" borderId="125" xfId="0" applyFont="1" applyFill="1" applyBorder="1"/>
    <xf numFmtId="0" fontId="1" fillId="2" borderId="119" xfId="0" applyFont="1" applyFill="1" applyBorder="1"/>
    <xf numFmtId="0" fontId="1" fillId="4" borderId="191" xfId="0" applyFont="1" applyFill="1" applyBorder="1"/>
    <xf numFmtId="0" fontId="1" fillId="4" borderId="190" xfId="0" applyNumberFormat="1" applyFont="1" applyFill="1" applyBorder="1"/>
    <xf numFmtId="0" fontId="8" fillId="0" borderId="0" xfId="0" applyFont="1" applyBorder="1"/>
    <xf numFmtId="0" fontId="4" fillId="0" borderId="0" xfId="0" applyFont="1" applyBorder="1"/>
    <xf numFmtId="164" fontId="4" fillId="0" borderId="0" xfId="0" applyNumberFormat="1" applyFont="1" applyBorder="1"/>
    <xf numFmtId="0" fontId="1" fillId="6" borderId="96" xfId="0" applyFont="1" applyFill="1" applyBorder="1"/>
    <xf numFmtId="3" fontId="50" fillId="0" borderId="0" xfId="0" applyNumberFormat="1" applyFont="1" applyFill="1" applyBorder="1"/>
    <xf numFmtId="0" fontId="1" fillId="2" borderId="8" xfId="0" applyFont="1" applyFill="1" applyBorder="1" applyAlignment="1">
      <alignment horizontal="center" textRotation="90"/>
    </xf>
    <xf numFmtId="0" fontId="1" fillId="4" borderId="8" xfId="0" applyFont="1" applyFill="1" applyBorder="1" applyAlignment="1">
      <alignment horizontal="center" textRotation="90"/>
    </xf>
    <xf numFmtId="0" fontId="1" fillId="4" borderId="9" xfId="0" applyFont="1" applyFill="1" applyBorder="1" applyAlignment="1">
      <alignment horizontal="center" textRotation="90"/>
    </xf>
    <xf numFmtId="0" fontId="4" fillId="0" borderId="0" xfId="0" applyFont="1" applyFill="1" applyBorder="1" applyAlignment="1">
      <alignment horizontal="center" textRotation="90"/>
    </xf>
    <xf numFmtId="0" fontId="1" fillId="4" borderId="3" xfId="0" applyFont="1" applyFill="1" applyBorder="1"/>
    <xf numFmtId="164" fontId="1" fillId="4" borderId="3" xfId="0" applyNumberFormat="1" applyFont="1" applyFill="1" applyBorder="1"/>
    <xf numFmtId="0" fontId="1" fillId="4" borderId="192" xfId="0" applyFont="1" applyFill="1" applyBorder="1"/>
    <xf numFmtId="164" fontId="1" fillId="4" borderId="192" xfId="0" applyNumberFormat="1" applyFont="1" applyFill="1" applyBorder="1"/>
    <xf numFmtId="0" fontId="12" fillId="0" borderId="6" xfId="0" applyFont="1" applyBorder="1"/>
    <xf numFmtId="0" fontId="4" fillId="0" borderId="0" xfId="0" applyFont="1" applyFill="1" applyAlignment="1">
      <alignment horizontal="center" vertical="center"/>
    </xf>
    <xf numFmtId="0" fontId="12" fillId="0" borderId="53" xfId="0" applyFont="1" applyBorder="1"/>
    <xf numFmtId="0" fontId="12" fillId="0" borderId="15" xfId="0" applyFont="1" applyBorder="1"/>
    <xf numFmtId="0" fontId="0" fillId="0" borderId="46" xfId="0" applyBorder="1"/>
    <xf numFmtId="10" fontId="8" fillId="0" borderId="0" xfId="7" applyNumberFormat="1" applyFont="1" applyFill="1" applyBorder="1" applyAlignment="1">
      <alignment vertical="center"/>
    </xf>
    <xf numFmtId="0" fontId="23" fillId="2" borderId="8" xfId="31" applyFont="1" applyFill="1" applyBorder="1" applyAlignment="1">
      <alignment horizontal="left" vertical="center" wrapText="1"/>
    </xf>
    <xf numFmtId="0" fontId="23" fillId="2" borderId="96" xfId="31" applyFont="1" applyFill="1" applyBorder="1" applyAlignment="1">
      <alignment horizontal="left" vertical="center" wrapText="1"/>
    </xf>
    <xf numFmtId="166" fontId="1" fillId="3" borderId="100" xfId="29" applyNumberFormat="1" applyFont="1" applyFill="1" applyBorder="1" applyAlignment="1">
      <alignment vertical="center"/>
    </xf>
    <xf numFmtId="166" fontId="1" fillId="3" borderId="100" xfId="22" applyNumberFormat="1" applyFont="1" applyFill="1" applyBorder="1" applyAlignment="1">
      <alignment vertical="center"/>
    </xf>
    <xf numFmtId="0" fontId="1" fillId="3" borderId="101" xfId="29" applyFont="1" applyFill="1" applyBorder="1"/>
    <xf numFmtId="166" fontId="1" fillId="3" borderId="4" xfId="17" applyNumberFormat="1" applyFont="1" applyFill="1" applyBorder="1" applyAlignment="1">
      <alignment vertical="center"/>
    </xf>
    <xf numFmtId="166" fontId="1" fillId="3" borderId="4" xfId="22" applyNumberFormat="1" applyFont="1" applyFill="1" applyBorder="1" applyAlignment="1">
      <alignment vertical="center"/>
    </xf>
    <xf numFmtId="0" fontId="1" fillId="3" borderId="9" xfId="29" applyFont="1" applyFill="1" applyBorder="1"/>
    <xf numFmtId="166" fontId="1" fillId="6" borderId="4" xfId="29" applyNumberFormat="1" applyFont="1" applyFill="1" applyBorder="1" applyAlignment="1">
      <alignment horizontal="right" vertical="center"/>
    </xf>
    <xf numFmtId="166" fontId="1" fillId="6" borderId="4" xfId="22" applyNumberFormat="1" applyFont="1" applyFill="1" applyBorder="1" applyAlignment="1">
      <alignment horizontal="right" vertical="center"/>
    </xf>
    <xf numFmtId="0" fontId="1" fillId="6" borderId="9" xfId="29" applyFont="1" applyFill="1" applyBorder="1" applyAlignment="1">
      <alignment vertical="center"/>
    </xf>
    <xf numFmtId="0" fontId="2" fillId="0" borderId="172" xfId="0" applyFont="1" applyBorder="1"/>
    <xf numFmtId="0" fontId="3" fillId="0" borderId="173" xfId="0" applyFont="1" applyBorder="1"/>
    <xf numFmtId="0" fontId="2" fillId="0" borderId="185" xfId="0" applyFont="1" applyBorder="1"/>
    <xf numFmtId="0" fontId="2" fillId="0" borderId="194" xfId="0" applyFont="1" applyBorder="1"/>
    <xf numFmtId="0" fontId="2" fillId="0" borderId="14" xfId="0" applyFont="1" applyBorder="1" applyAlignment="1">
      <alignment horizontal="right"/>
    </xf>
    <xf numFmtId="0" fontId="3" fillId="0" borderId="15" xfId="0" applyFont="1" applyBorder="1" applyAlignment="1">
      <alignment horizontal="right"/>
    </xf>
    <xf numFmtId="0" fontId="2" fillId="0" borderId="20" xfId="0" applyFont="1" applyBorder="1" applyAlignment="1">
      <alignment horizontal="right"/>
    </xf>
    <xf numFmtId="0" fontId="0" fillId="0" borderId="21" xfId="0" applyBorder="1" applyAlignment="1">
      <alignment horizontal="right"/>
    </xf>
    <xf numFmtId="0" fontId="2" fillId="0" borderId="26" xfId="0" applyFont="1" applyBorder="1" applyAlignment="1">
      <alignment horizontal="right"/>
    </xf>
    <xf numFmtId="0" fontId="3" fillId="0" borderId="27" xfId="0" applyFont="1" applyBorder="1" applyAlignment="1">
      <alignment horizontal="right"/>
    </xf>
    <xf numFmtId="0" fontId="2" fillId="0" borderId="31" xfId="0" applyFont="1" applyBorder="1" applyAlignment="1">
      <alignment horizontal="right"/>
    </xf>
    <xf numFmtId="0" fontId="3" fillId="0" borderId="32" xfId="0" applyFont="1" applyBorder="1" applyAlignment="1">
      <alignment horizontal="right"/>
    </xf>
    <xf numFmtId="0" fontId="0" fillId="0" borderId="6" xfId="0" applyBorder="1" applyAlignment="1">
      <alignment horizontal="left"/>
    </xf>
    <xf numFmtId="0" fontId="3" fillId="0" borderId="25" xfId="0" applyFont="1" applyBorder="1" applyAlignment="1">
      <alignment horizontal="right"/>
    </xf>
    <xf numFmtId="0" fontId="3" fillId="0" borderId="193" xfId="0" applyFont="1" applyBorder="1" applyAlignment="1">
      <alignment horizontal="right"/>
    </xf>
    <xf numFmtId="0" fontId="3" fillId="0" borderId="30" xfId="0" applyFont="1" applyBorder="1" applyAlignment="1">
      <alignment horizontal="right"/>
    </xf>
    <xf numFmtId="0" fontId="3" fillId="0" borderId="195" xfId="0" applyFont="1" applyBorder="1" applyAlignment="1">
      <alignment horizontal="right"/>
    </xf>
    <xf numFmtId="0" fontId="2" fillId="0" borderId="186" xfId="0" applyFont="1" applyBorder="1"/>
    <xf numFmtId="164" fontId="2" fillId="0" borderId="196" xfId="0" applyNumberFormat="1" applyFont="1" applyBorder="1"/>
    <xf numFmtId="164" fontId="2" fillId="0" borderId="197" xfId="0" applyNumberFormat="1" applyFont="1" applyBorder="1"/>
    <xf numFmtId="0" fontId="2" fillId="0" borderId="157" xfId="0" applyFont="1" applyBorder="1"/>
    <xf numFmtId="0" fontId="2" fillId="0" borderId="198" xfId="0" applyFont="1" applyBorder="1"/>
    <xf numFmtId="0" fontId="23" fillId="2" borderId="4" xfId="31" applyFont="1" applyFill="1" applyBorder="1" applyAlignment="1">
      <alignment horizontal="left" vertical="center" wrapText="1"/>
    </xf>
    <xf numFmtId="166" fontId="1" fillId="2" borderId="4" xfId="29" applyNumberFormat="1" applyFont="1" applyFill="1" applyBorder="1" applyAlignment="1">
      <alignment vertical="center"/>
    </xf>
    <xf numFmtId="166" fontId="1" fillId="2" borderId="4" xfId="22" applyNumberFormat="1" applyFont="1" applyFill="1" applyBorder="1" applyAlignment="1">
      <alignment horizontal="right" vertical="center"/>
    </xf>
    <xf numFmtId="0" fontId="1" fillId="2" borderId="9" xfId="29" applyFont="1" applyFill="1" applyBorder="1" applyAlignment="1">
      <alignment vertical="center"/>
    </xf>
    <xf numFmtId="166" fontId="1" fillId="2" borderId="97" xfId="29" applyNumberFormat="1" applyFont="1" applyFill="1" applyBorder="1" applyAlignment="1">
      <alignment vertical="center"/>
    </xf>
    <xf numFmtId="166" fontId="1" fillId="2" borderId="97" xfId="22" applyNumberFormat="1" applyFont="1" applyFill="1" applyBorder="1" applyAlignment="1">
      <alignment horizontal="right" vertical="center"/>
    </xf>
    <xf numFmtId="0" fontId="1" fillId="2" borderId="98" xfId="29" applyFont="1" applyFill="1" applyBorder="1" applyAlignment="1">
      <alignment vertical="center"/>
    </xf>
    <xf numFmtId="0" fontId="1" fillId="3" borderId="119" xfId="31" applyFont="1" applyFill="1" applyBorder="1" applyAlignment="1">
      <alignment horizontal="left" vertical="center" wrapText="1"/>
    </xf>
    <xf numFmtId="166" fontId="1" fillId="3" borderId="100" xfId="22" applyNumberFormat="1" applyFont="1" applyFill="1" applyBorder="1" applyAlignment="1">
      <alignment horizontal="right" vertical="center"/>
    </xf>
    <xf numFmtId="0" fontId="1" fillId="3" borderId="101" xfId="29" applyFont="1" applyFill="1" applyBorder="1" applyAlignment="1">
      <alignment vertical="center"/>
    </xf>
    <xf numFmtId="0" fontId="23" fillId="2" borderId="116" xfId="31" applyFont="1" applyFill="1" applyBorder="1" applyAlignment="1">
      <alignment horizontal="left" vertical="center" wrapText="1"/>
    </xf>
    <xf numFmtId="166" fontId="17" fillId="2" borderId="116" xfId="29" applyNumberFormat="1" applyFont="1" applyFill="1" applyBorder="1" applyAlignment="1">
      <alignment vertical="center"/>
    </xf>
    <xf numFmtId="166" fontId="17" fillId="2" borderId="116" xfId="22" applyNumberFormat="1" applyFont="1" applyFill="1" applyBorder="1" applyAlignment="1">
      <alignment horizontal="right" vertical="center"/>
    </xf>
    <xf numFmtId="0" fontId="17" fillId="2" borderId="111" xfId="29" applyFont="1" applyFill="1" applyBorder="1" applyAlignment="1">
      <alignment vertical="center"/>
    </xf>
    <xf numFmtId="0" fontId="1" fillId="3" borderId="116" xfId="31" applyFont="1" applyFill="1" applyBorder="1" applyAlignment="1">
      <alignment horizontal="left" vertical="center" wrapText="1"/>
    </xf>
    <xf numFmtId="166" fontId="1" fillId="3" borderId="116" xfId="29" applyNumberFormat="1" applyFont="1" applyFill="1" applyBorder="1" applyAlignment="1">
      <alignment vertical="center"/>
    </xf>
    <xf numFmtId="166" fontId="1" fillId="3" borderId="116" xfId="22" applyNumberFormat="1" applyFont="1" applyFill="1" applyBorder="1" applyAlignment="1">
      <alignment horizontal="right" vertical="center"/>
    </xf>
    <xf numFmtId="0" fontId="1" fillId="3" borderId="111" xfId="29" applyFont="1" applyFill="1" applyBorder="1" applyAlignment="1">
      <alignment vertical="center"/>
    </xf>
    <xf numFmtId="0" fontId="1" fillId="3" borderId="119" xfId="31" applyFont="1" applyFill="1" applyBorder="1" applyAlignment="1">
      <alignment horizontal="center" vertical="center"/>
    </xf>
    <xf numFmtId="0" fontId="1" fillId="3" borderId="119" xfId="31" applyFont="1" applyFill="1" applyBorder="1" applyAlignment="1">
      <alignment horizontal="center" vertical="center" wrapText="1"/>
    </xf>
    <xf numFmtId="0" fontId="1" fillId="3" borderId="8" xfId="31" applyFont="1" applyFill="1" applyBorder="1" applyAlignment="1">
      <alignment horizontal="center" vertical="center"/>
    </xf>
    <xf numFmtId="0" fontId="4" fillId="0" borderId="106" xfId="31" applyFont="1" applyFill="1" applyBorder="1" applyAlignment="1">
      <alignment horizontal="center" vertical="center"/>
    </xf>
    <xf numFmtId="0" fontId="1" fillId="6" borderId="8" xfId="31" applyFont="1" applyFill="1" applyBorder="1" applyAlignment="1">
      <alignment horizontal="center" vertical="center" wrapText="1"/>
    </xf>
    <xf numFmtId="166" fontId="8" fillId="7" borderId="53" xfId="17" applyNumberFormat="1" applyFont="1" applyFill="1" applyBorder="1" applyAlignment="1">
      <alignment horizontal="right"/>
    </xf>
    <xf numFmtId="0" fontId="1" fillId="2" borderId="111" xfId="29" applyFont="1" applyFill="1" applyBorder="1" applyAlignment="1">
      <alignment vertical="center"/>
    </xf>
    <xf numFmtId="0" fontId="25" fillId="2" borderId="0" xfId="31" applyFont="1" applyFill="1" applyBorder="1" applyAlignment="1">
      <alignment horizontal="left" vertical="center" wrapText="1"/>
    </xf>
    <xf numFmtId="0" fontId="1" fillId="6" borderId="116" xfId="0" applyFont="1" applyFill="1" applyBorder="1"/>
    <xf numFmtId="0" fontId="25" fillId="2" borderId="0" xfId="0" applyFont="1" applyFill="1" applyBorder="1"/>
    <xf numFmtId="0" fontId="57" fillId="0" borderId="0" xfId="0" applyFont="1" applyAlignment="1">
      <alignment vertical="center"/>
    </xf>
    <xf numFmtId="0" fontId="16" fillId="0" borderId="19" xfId="0" applyFont="1" applyFill="1" applyBorder="1"/>
    <xf numFmtId="0" fontId="16" fillId="0" borderId="21" xfId="0" applyFont="1" applyFill="1" applyBorder="1"/>
    <xf numFmtId="49" fontId="8" fillId="0" borderId="0" xfId="7" applyNumberFormat="1" applyFont="1" applyFill="1" applyBorder="1" applyAlignment="1"/>
    <xf numFmtId="164" fontId="1" fillId="6" borderId="100" xfId="2" applyNumberFormat="1" applyFont="1" applyFill="1" applyBorder="1" applyAlignment="1">
      <alignment horizontal="right" vertical="center"/>
    </xf>
    <xf numFmtId="0" fontId="8" fillId="0" borderId="0" xfId="32" applyAlignment="1">
      <alignment horizont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34" fillId="0" borderId="126" xfId="32" applyFont="1" applyBorder="1" applyAlignment="1">
      <alignment horizontal="center" vertical="center" wrapText="1"/>
    </xf>
    <xf numFmtId="0" fontId="34" fillId="0" borderId="127" xfId="32" applyFont="1" applyBorder="1" applyAlignment="1">
      <alignment horizontal="center" vertical="center" wrapText="1"/>
    </xf>
    <xf numFmtId="0" fontId="34" fillId="0" borderId="127" xfId="32" applyFont="1" applyBorder="1" applyAlignment="1">
      <alignment vertical="center" wrapText="1"/>
    </xf>
    <xf numFmtId="0" fontId="34" fillId="0" borderId="128" xfId="32" applyFont="1" applyBorder="1" applyAlignment="1">
      <alignment vertical="center" wrapText="1"/>
    </xf>
    <xf numFmtId="0" fontId="34" fillId="0" borderId="131" xfId="32" applyFont="1" applyBorder="1" applyAlignment="1">
      <alignment horizontal="center" vertical="top"/>
    </xf>
    <xf numFmtId="0" fontId="34" fillId="0" borderId="132" xfId="32" applyFont="1" applyBorder="1" applyAlignment="1">
      <alignment horizontal="center" vertical="top"/>
    </xf>
    <xf numFmtId="0" fontId="34" fillId="0" borderId="132" xfId="32" applyFont="1" applyBorder="1" applyAlignment="1"/>
    <xf numFmtId="0" fontId="34" fillId="0" borderId="133" xfId="32" applyFont="1" applyBorder="1" applyAlignment="1"/>
    <xf numFmtId="0" fontId="8" fillId="0" borderId="0" xfId="32" applyFont="1" applyAlignment="1">
      <alignment horizontal="right" vertical="top" wrapText="1"/>
    </xf>
    <xf numFmtId="0" fontId="1" fillId="4" borderId="0" xfId="0" applyFont="1" applyFill="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center" vertical="center"/>
    </xf>
    <xf numFmtId="0" fontId="1" fillId="4" borderId="95" xfId="0" applyFont="1" applyFill="1" applyBorder="1" applyAlignment="1">
      <alignment horizontal="center"/>
    </xf>
    <xf numFmtId="0" fontId="30" fillId="0" borderId="0" xfId="7" applyFont="1" applyFill="1" applyBorder="1" applyAlignment="1">
      <alignment horizontal="center" vertical="center"/>
    </xf>
    <xf numFmtId="0" fontId="35" fillId="0" borderId="0" xfId="7" applyFont="1" applyFill="1" applyBorder="1" applyAlignment="1">
      <alignment horizontal="center" vertical="center"/>
    </xf>
    <xf numFmtId="0" fontId="8" fillId="0" borderId="0" xfId="32" applyFont="1" applyAlignment="1">
      <alignment wrapText="1"/>
    </xf>
    <xf numFmtId="0" fontId="8" fillId="0" borderId="0" xfId="7" applyAlignment="1">
      <alignment wrapText="1"/>
    </xf>
    <xf numFmtId="164" fontId="1" fillId="3" borderId="116" xfId="0" applyNumberFormat="1" applyFont="1" applyFill="1" applyBorder="1" applyAlignment="1">
      <alignment horizontal="center"/>
    </xf>
    <xf numFmtId="0" fontId="1" fillId="3" borderId="119" xfId="0" applyFont="1" applyFill="1" applyBorder="1" applyAlignment="1">
      <alignment horizontal="center" vertical="center"/>
    </xf>
    <xf numFmtId="0" fontId="1" fillId="3" borderId="96" xfId="0" applyFont="1" applyFill="1" applyBorder="1" applyAlignment="1">
      <alignment horizontal="center" vertical="center"/>
    </xf>
    <xf numFmtId="164" fontId="1" fillId="3" borderId="100" xfId="0" applyNumberFormat="1" applyFont="1" applyFill="1" applyBorder="1" applyAlignment="1">
      <alignment horizontal="center" vertical="center"/>
    </xf>
    <xf numFmtId="164" fontId="1" fillId="3" borderId="97" xfId="0" applyNumberFormat="1" applyFont="1" applyFill="1" applyBorder="1" applyAlignment="1">
      <alignment horizontal="center" vertical="center"/>
    </xf>
    <xf numFmtId="0" fontId="1" fillId="4" borderId="9" xfId="0" applyFont="1" applyFill="1" applyBorder="1" applyAlignment="1">
      <alignment horizontal="center" vertical="center" wrapText="1"/>
    </xf>
    <xf numFmtId="0" fontId="1" fillId="4" borderId="111" xfId="0" applyFont="1" applyFill="1" applyBorder="1" applyAlignment="1">
      <alignment horizontal="center" vertical="center"/>
    </xf>
    <xf numFmtId="0" fontId="1" fillId="4" borderId="114" xfId="0" applyFont="1" applyFill="1" applyBorder="1" applyAlignment="1">
      <alignment horizontal="center" vertical="center"/>
    </xf>
    <xf numFmtId="0" fontId="1" fillId="4" borderId="125" xfId="0"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0" xfId="0" applyFont="1" applyFill="1" applyBorder="1" applyAlignment="1">
      <alignment horizontal="center" wrapText="1"/>
    </xf>
    <xf numFmtId="0" fontId="1" fillId="2" borderId="8" xfId="0" applyFont="1" applyFill="1" applyBorder="1" applyAlignment="1">
      <alignment horizontal="center" wrapText="1"/>
    </xf>
    <xf numFmtId="0" fontId="1" fillId="3" borderId="116" xfId="0" applyFont="1" applyFill="1" applyBorder="1" applyAlignment="1">
      <alignment horizontal="center" vertical="center"/>
    </xf>
    <xf numFmtId="164" fontId="1" fillId="3" borderId="116" xfId="0" applyNumberFormat="1" applyFont="1" applyFill="1" applyBorder="1" applyAlignment="1">
      <alignment horizontal="center" vertical="center"/>
    </xf>
    <xf numFmtId="0" fontId="18" fillId="0" borderId="0" xfId="0" applyFont="1" applyAlignment="1">
      <alignment horizontal="left" vertic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45" xfId="0" applyFont="1" applyFill="1" applyBorder="1" applyAlignment="1">
      <alignment horizontal="center" vertical="center"/>
    </xf>
    <xf numFmtId="0" fontId="41" fillId="4" borderId="0" xfId="0" applyFont="1" applyFill="1" applyAlignment="1">
      <alignment horizontal="center" vertical="center"/>
    </xf>
    <xf numFmtId="164" fontId="1" fillId="3" borderId="101" xfId="0" applyNumberFormat="1" applyFont="1" applyFill="1" applyBorder="1" applyAlignment="1">
      <alignment horizontal="center" vertical="center"/>
    </xf>
    <xf numFmtId="164" fontId="1" fillId="3" borderId="119" xfId="0" applyNumberFormat="1" applyFont="1" applyFill="1" applyBorder="1" applyAlignment="1">
      <alignment horizontal="center" vertical="center"/>
    </xf>
    <xf numFmtId="164" fontId="1" fillId="3" borderId="99" xfId="0" applyNumberFormat="1" applyFont="1" applyFill="1" applyBorder="1" applyAlignment="1">
      <alignment horizontal="center" vertical="center"/>
    </xf>
    <xf numFmtId="0" fontId="1" fillId="2" borderId="9"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4" borderId="0" xfId="0" applyFont="1" applyFill="1" applyAlignment="1">
      <alignment horizontal="center"/>
    </xf>
    <xf numFmtId="0" fontId="2"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0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1" fillId="4" borderId="8" xfId="0" applyFont="1" applyFill="1" applyBorder="1" applyAlignment="1">
      <alignment horizontal="left" wrapText="1"/>
    </xf>
    <xf numFmtId="0" fontId="1" fillId="2" borderId="0" xfId="0" applyFont="1" applyFill="1" applyAlignment="1">
      <alignment horizontal="center" vertical="center" wrapText="1"/>
    </xf>
    <xf numFmtId="0" fontId="38" fillId="2" borderId="98"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1" fillId="4" borderId="0" xfId="3" applyFont="1" applyFill="1" applyBorder="1" applyAlignment="1">
      <alignment horizontal="center" vertical="center"/>
    </xf>
    <xf numFmtId="0" fontId="1" fillId="2" borderId="95" xfId="3" applyFont="1" applyFill="1" applyBorder="1" applyAlignment="1">
      <alignment horizontal="center"/>
    </xf>
    <xf numFmtId="0" fontId="1" fillId="2" borderId="96" xfId="3" applyFont="1" applyFill="1" applyBorder="1" applyAlignment="1">
      <alignment horizontal="center"/>
    </xf>
    <xf numFmtId="0" fontId="1" fillId="2" borderId="4" xfId="3" applyFont="1" applyFill="1" applyBorder="1" applyAlignment="1">
      <alignment horizontal="center" vertical="center"/>
    </xf>
    <xf numFmtId="0" fontId="1" fillId="4" borderId="0" xfId="3" applyFont="1" applyFill="1" applyBorder="1" applyAlignment="1">
      <alignment horizontal="center" vertical="center" wrapText="1"/>
    </xf>
    <xf numFmtId="0" fontId="1" fillId="2" borderId="4" xfId="0" applyFont="1" applyFill="1" applyBorder="1" applyAlignment="1">
      <alignment horizontal="center" textRotation="90"/>
    </xf>
    <xf numFmtId="0" fontId="1" fillId="4" borderId="4" xfId="0" applyFont="1" applyFill="1" applyBorder="1" applyAlignment="1">
      <alignment horizontal="center" textRotation="90"/>
    </xf>
    <xf numFmtId="0" fontId="30" fillId="0" borderId="0" xfId="0" applyFont="1" applyFill="1" applyAlignment="1">
      <alignment horizontal="center" vertical="center" wrapText="1"/>
    </xf>
    <xf numFmtId="0" fontId="1" fillId="2" borderId="9" xfId="0" applyFont="1" applyFill="1" applyBorder="1" applyAlignment="1">
      <alignment horizontal="center" textRotation="90"/>
    </xf>
    <xf numFmtId="0" fontId="1" fillId="4" borderId="4" xfId="0" applyFont="1" applyFill="1" applyBorder="1" applyAlignment="1">
      <alignment horizontal="center" textRotation="90" wrapText="1"/>
    </xf>
    <xf numFmtId="0" fontId="1" fillId="4" borderId="0" xfId="0" applyFont="1" applyFill="1" applyBorder="1" applyAlignment="1">
      <alignment horizontal="center"/>
    </xf>
    <xf numFmtId="0" fontId="12" fillId="0" borderId="162" xfId="0" applyFont="1" applyBorder="1" applyAlignment="1">
      <alignment horizontal="left"/>
    </xf>
    <xf numFmtId="0" fontId="12" fillId="0" borderId="0" xfId="0" applyFont="1" applyBorder="1" applyAlignment="1">
      <alignment horizontal="left"/>
    </xf>
    <xf numFmtId="0" fontId="12" fillId="0" borderId="163" xfId="0" applyFont="1" applyBorder="1" applyAlignment="1">
      <alignment horizontal="left"/>
    </xf>
    <xf numFmtId="0" fontId="3" fillId="0" borderId="162" xfId="0" applyFont="1" applyBorder="1" applyAlignment="1">
      <alignment horizontal="left" vertical="center" wrapText="1"/>
    </xf>
    <xf numFmtId="0" fontId="3" fillId="0" borderId="0" xfId="0" applyFont="1" applyBorder="1" applyAlignment="1">
      <alignment horizontal="left" vertical="center" wrapText="1"/>
    </xf>
    <xf numFmtId="0" fontId="3" fillId="0" borderId="163" xfId="0" applyFont="1" applyBorder="1" applyAlignment="1">
      <alignment horizontal="left" vertical="center" wrapText="1"/>
    </xf>
    <xf numFmtId="0" fontId="34" fillId="0" borderId="126" xfId="33" applyFont="1" applyBorder="1" applyAlignment="1">
      <alignment horizontal="center" vertical="center" wrapText="1"/>
    </xf>
    <xf numFmtId="0" fontId="34" fillId="0" borderId="127" xfId="33" applyFont="1" applyBorder="1" applyAlignment="1">
      <alignment horizontal="center" vertical="center" wrapText="1"/>
    </xf>
    <xf numFmtId="0" fontId="34" fillId="0" borderId="127" xfId="33" applyFont="1" applyBorder="1" applyAlignment="1">
      <alignment vertical="center" wrapText="1"/>
    </xf>
    <xf numFmtId="0" fontId="34" fillId="0" borderId="128" xfId="33" applyFont="1" applyBorder="1" applyAlignment="1">
      <alignment vertical="center" wrapText="1"/>
    </xf>
    <xf numFmtId="0" fontId="34" fillId="0" borderId="131" xfId="33" applyFont="1" applyBorder="1" applyAlignment="1">
      <alignment horizontal="center" vertical="top"/>
    </xf>
    <xf numFmtId="0" fontId="34" fillId="0" borderId="132" xfId="33" applyFont="1" applyBorder="1" applyAlignment="1">
      <alignment horizontal="center" vertical="top"/>
    </xf>
    <xf numFmtId="0" fontId="34" fillId="0" borderId="132" xfId="33" applyFont="1" applyBorder="1" applyAlignment="1"/>
    <xf numFmtId="0" fontId="34" fillId="0" borderId="133" xfId="33" applyFont="1" applyBorder="1" applyAlignment="1"/>
    <xf numFmtId="0" fontId="8" fillId="0" borderId="0" xfId="33" applyFont="1" applyAlignment="1">
      <alignment horizontal="right" vertical="top" wrapText="1"/>
    </xf>
    <xf numFmtId="0" fontId="49" fillId="0" borderId="0" xfId="0" applyFont="1" applyAlignment="1">
      <alignment horizontal="center" vertical="center" wrapText="1"/>
    </xf>
    <xf numFmtId="0" fontId="54" fillId="4" borderId="95" xfId="0" applyFont="1" applyFill="1" applyBorder="1" applyAlignment="1">
      <alignment horizontal="center"/>
    </xf>
    <xf numFmtId="0" fontId="1" fillId="2" borderId="96" xfId="0" applyFont="1" applyFill="1" applyBorder="1" applyAlignment="1">
      <alignment horizontal="center" vertical="center" wrapText="1"/>
    </xf>
    <xf numFmtId="0" fontId="1" fillId="2" borderId="97" xfId="0" applyFont="1" applyFill="1" applyBorder="1" applyAlignment="1">
      <alignment horizontal="center" vertical="center" wrapText="1"/>
    </xf>
    <xf numFmtId="0" fontId="1" fillId="2" borderId="98" xfId="0" applyFont="1" applyFill="1" applyBorder="1" applyAlignment="1">
      <alignment horizontal="center" vertical="center" wrapText="1"/>
    </xf>
    <xf numFmtId="1" fontId="1" fillId="6" borderId="95" xfId="1" applyNumberFormat="1" applyFont="1" applyFill="1" applyBorder="1" applyAlignment="1">
      <alignment horizontal="center" vertical="center"/>
    </xf>
    <xf numFmtId="0" fontId="1" fillId="6" borderId="99" xfId="0" applyFont="1" applyFill="1" applyBorder="1" applyAlignment="1">
      <alignment horizontal="center"/>
    </xf>
    <xf numFmtId="0" fontId="1" fillId="4" borderId="0" xfId="0" applyFont="1" applyFill="1" applyBorder="1" applyAlignment="1">
      <alignment horizontal="center" vertical="center"/>
    </xf>
    <xf numFmtId="0" fontId="1" fillId="4" borderId="0" xfId="4" applyFont="1" applyFill="1" applyBorder="1" applyAlignment="1">
      <alignment horizontal="center" vertical="center"/>
    </xf>
    <xf numFmtId="0" fontId="30" fillId="0" borderId="0" xfId="4" applyFont="1" applyFill="1" applyBorder="1" applyAlignment="1">
      <alignment horizontal="left"/>
    </xf>
    <xf numFmtId="0" fontId="4" fillId="0" borderId="0" xfId="4" applyFont="1" applyFill="1" applyBorder="1" applyAlignment="1">
      <alignment horizontal="center"/>
    </xf>
    <xf numFmtId="0" fontId="1" fillId="2" borderId="98" xfId="4" applyFont="1" applyFill="1" applyBorder="1" applyAlignment="1">
      <alignment horizontal="center" vertical="center"/>
    </xf>
    <xf numFmtId="0" fontId="1" fillId="2" borderId="95" xfId="4" applyFont="1" applyFill="1" applyBorder="1" applyAlignment="1">
      <alignment horizontal="center" vertical="center"/>
    </xf>
    <xf numFmtId="0" fontId="1" fillId="2" borderId="95"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4" xfId="0" applyFont="1" applyFill="1" applyBorder="1" applyAlignment="1">
      <alignment horizontal="center"/>
    </xf>
    <xf numFmtId="0" fontId="1" fillId="4" borderId="4" xfId="0" applyFont="1" applyFill="1" applyBorder="1" applyAlignment="1">
      <alignment horizontal="center"/>
    </xf>
    <xf numFmtId="0" fontId="1" fillId="4" borderId="9" xfId="0" applyFont="1" applyFill="1" applyBorder="1" applyAlignment="1">
      <alignment horizontal="center"/>
    </xf>
    <xf numFmtId="0" fontId="1" fillId="2" borderId="8" xfId="0" applyFont="1" applyFill="1" applyBorder="1" applyAlignment="1">
      <alignment horizontal="center"/>
    </xf>
    <xf numFmtId="0" fontId="1" fillId="2" borderId="4" xfId="0" applyFont="1" applyFill="1" applyBorder="1" applyAlignment="1">
      <alignment horizontal="center" wrapText="1"/>
    </xf>
    <xf numFmtId="0" fontId="1" fillId="2" borderId="0" xfId="0" applyFont="1" applyFill="1" applyAlignment="1">
      <alignment horizontal="center"/>
    </xf>
    <xf numFmtId="0" fontId="1" fillId="2" borderId="97" xfId="0" applyFont="1" applyFill="1" applyBorder="1" applyAlignment="1">
      <alignment horizontal="center"/>
    </xf>
    <xf numFmtId="0" fontId="1" fillId="2" borderId="96" xfId="0" applyFont="1" applyFill="1" applyBorder="1" applyAlignment="1">
      <alignment horizontal="center"/>
    </xf>
    <xf numFmtId="0" fontId="1" fillId="4" borderId="97" xfId="0" applyFont="1" applyFill="1" applyBorder="1" applyAlignment="1">
      <alignment horizontal="center"/>
    </xf>
    <xf numFmtId="0" fontId="1" fillId="4" borderId="98" xfId="0" applyFont="1" applyFill="1" applyBorder="1" applyAlignment="1">
      <alignment horizontal="center"/>
    </xf>
    <xf numFmtId="2" fontId="1" fillId="2" borderId="96" xfId="0" applyNumberFormat="1" applyFont="1" applyFill="1" applyBorder="1" applyAlignment="1">
      <alignment horizontal="center" vertical="center"/>
    </xf>
    <xf numFmtId="2" fontId="1" fillId="2" borderId="97" xfId="0" applyNumberFormat="1" applyFont="1" applyFill="1" applyBorder="1" applyAlignment="1">
      <alignment horizontal="center" vertical="center"/>
    </xf>
    <xf numFmtId="2" fontId="1" fillId="4" borderId="97" xfId="0" applyNumberFormat="1" applyFont="1" applyFill="1" applyBorder="1" applyAlignment="1">
      <alignment horizontal="center"/>
    </xf>
    <xf numFmtId="2" fontId="1" fillId="4" borderId="98" xfId="0" applyNumberFormat="1" applyFont="1" applyFill="1" applyBorder="1" applyAlignment="1">
      <alignment horizontal="center"/>
    </xf>
    <xf numFmtId="0" fontId="1" fillId="2" borderId="96" xfId="0" applyFont="1" applyFill="1" applyBorder="1" applyAlignment="1">
      <alignment horizontal="center" vertical="center"/>
    </xf>
    <xf numFmtId="0" fontId="1" fillId="2" borderId="98" xfId="0" applyFont="1" applyFill="1" applyBorder="1" applyAlignment="1">
      <alignment horizontal="center" vertical="center"/>
    </xf>
    <xf numFmtId="0" fontId="1" fillId="2" borderId="95" xfId="0" applyFont="1" applyFill="1" applyBorder="1" applyAlignment="1">
      <alignment horizontal="center" vertical="center"/>
    </xf>
    <xf numFmtId="0" fontId="37" fillId="4" borderId="0" xfId="0" applyFont="1" applyFill="1" applyAlignment="1">
      <alignment horizontal="center"/>
    </xf>
    <xf numFmtId="0" fontId="18" fillId="8" borderId="0" xfId="0" applyFont="1" applyFill="1" applyAlignment="1">
      <alignment horizontal="left" vertical="center" wrapText="1"/>
    </xf>
    <xf numFmtId="15" fontId="8" fillId="0" borderId="0" xfId="15" applyNumberFormat="1" applyFont="1" applyFill="1" applyBorder="1" applyAlignment="1">
      <alignment horizontal="right"/>
    </xf>
    <xf numFmtId="0" fontId="8" fillId="0" borderId="0" xfId="15" applyFont="1" applyFill="1" applyBorder="1" applyAlignment="1">
      <alignment horizontal="right"/>
    </xf>
    <xf numFmtId="0" fontId="1" fillId="2" borderId="97" xfId="15" applyFont="1" applyFill="1" applyBorder="1" applyAlignment="1">
      <alignment horizontal="center"/>
    </xf>
    <xf numFmtId="0" fontId="1" fillId="4" borderId="98" xfId="15" applyFont="1" applyFill="1" applyBorder="1" applyAlignment="1">
      <alignment horizontal="center"/>
    </xf>
    <xf numFmtId="0" fontId="1" fillId="4" borderId="95" xfId="15" applyFont="1" applyFill="1" applyBorder="1" applyAlignment="1">
      <alignment horizontal="center"/>
    </xf>
    <xf numFmtId="0" fontId="1" fillId="4" borderId="0" xfId="15" applyNumberFormat="1" applyFont="1" applyFill="1" applyBorder="1" applyAlignment="1">
      <alignment horizontal="center"/>
    </xf>
    <xf numFmtId="0" fontId="1" fillId="2" borderId="97" xfId="0" applyFont="1" applyFill="1" applyBorder="1" applyAlignment="1">
      <alignment horizontal="center" vertical="center"/>
    </xf>
    <xf numFmtId="49" fontId="4" fillId="0" borderId="0" xfId="29" applyNumberFormat="1" applyFont="1" applyBorder="1" applyAlignment="1">
      <alignment horizontal="right"/>
    </xf>
    <xf numFmtId="0" fontId="30" fillId="0" borderId="0" xfId="17" applyFont="1" applyBorder="1" applyAlignment="1">
      <alignment horizontal="right"/>
    </xf>
    <xf numFmtId="0" fontId="37" fillId="4" borderId="0" xfId="17" applyNumberFormat="1" applyFont="1" applyFill="1" applyBorder="1" applyAlignment="1">
      <alignment horizontal="center" vertical="center" wrapText="1"/>
    </xf>
    <xf numFmtId="0" fontId="38" fillId="2" borderId="4" xfId="0" applyFont="1" applyFill="1" applyBorder="1" applyAlignment="1">
      <alignment horizontal="center" vertical="center"/>
    </xf>
  </cellXfs>
  <cellStyles count="34">
    <cellStyle name="Euro" xfId="6"/>
    <cellStyle name="Normal" xfId="0" builtinId="0"/>
    <cellStyle name="Normal 2" xfId="7"/>
    <cellStyle name="Normal 2 2" xfId="21"/>
    <cellStyle name="Normal 2 3" xfId="22"/>
    <cellStyle name="Normal 3" xfId="8"/>
    <cellStyle name="Normal 4" xfId="9"/>
    <cellStyle name="Normal 4 2" xfId="1"/>
    <cellStyle name="Normal 5" xfId="3"/>
    <cellStyle name="Normal 5 2" xfId="10"/>
    <cellStyle name="Normal 6" xfId="23"/>
    <cellStyle name="Normal_etrangers 2" xfId="15"/>
    <cellStyle name="Normal_etrangers 2 2" xfId="17"/>
    <cellStyle name="Normal_invites 2 2" xfId="30"/>
    <cellStyle name="Normal_LECTMLG 2 2" xfId="31"/>
    <cellStyle name="Normal_memento07fic01_tot+droit" xfId="32"/>
    <cellStyle name="Normal_memento07fic01_tot+droit 2" xfId="33"/>
    <cellStyle name="Normal_pyr99" xfId="4"/>
    <cellStyle name="Normal_RESULT04_1et2sess 2" xfId="16"/>
    <cellStyle name="Normal_RESULT06_1sess" xfId="5"/>
    <cellStyle name="Normal_totaltit+temp01 2" xfId="19"/>
    <cellStyle name="Normal_totaltit+temp01 2 2 2" xfId="29"/>
    <cellStyle name="Normal_Z 3" xfId="18"/>
    <cellStyle name="pge" xfId="11"/>
    <cellStyle name="Pourcentage 2" xfId="12"/>
    <cellStyle name="Pourcentage 2 2" xfId="20"/>
    <cellStyle name="Pourcentage 2 3" xfId="2"/>
    <cellStyle name="Pourcentage 2 4" xfId="24"/>
    <cellStyle name="Pourcentage 3" xfId="25"/>
    <cellStyle name="Pourcentage 3 2" xfId="26"/>
    <cellStyle name="Pourcentage 4" xfId="27"/>
    <cellStyle name="Pourcentage 4 2" xfId="28"/>
    <cellStyle name="tab4" xfId="13"/>
    <cellStyle name="toto" xfId="14"/>
  </cellStyles>
  <dxfs count="0"/>
  <tableStyles count="0" defaultTableStyle="TableStyleMedium9" defaultPivotStyle="PivotStyleLight16"/>
  <colors>
    <mruColors>
      <color rgb="FFFFFF99"/>
      <color rgb="FFFFFFCC"/>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76" Type="http://schemas.openxmlformats.org/officeDocument/2006/relationships/externalLink" Target="externalLinks/externalLink29.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66" Type="http://schemas.openxmlformats.org/officeDocument/2006/relationships/externalLink" Target="externalLinks/externalLink19.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87" Type="http://schemas.openxmlformats.org/officeDocument/2006/relationships/externalLink" Target="externalLinks/externalLink40.xml"/><Relationship Id="rId5" Type="http://schemas.openxmlformats.org/officeDocument/2006/relationships/worksheet" Target="worksheets/sheet5.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90" Type="http://schemas.openxmlformats.org/officeDocument/2006/relationships/externalLink" Target="externalLinks/externalLink43.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77"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93" Type="http://schemas.openxmlformats.org/officeDocument/2006/relationships/externalLink" Target="externalLinks/externalLink46.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 Id="rId67"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externalLink" Target="externalLinks/externalLink15.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91" Type="http://schemas.openxmlformats.org/officeDocument/2006/relationships/externalLink" Target="externalLinks/externalLink44.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94"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xdr:from>
      <xdr:col>1</xdr:col>
      <xdr:colOff>561975</xdr:colOff>
      <xdr:row>36</xdr:row>
      <xdr:rowOff>0</xdr:rowOff>
    </xdr:from>
    <xdr:to>
      <xdr:col>1</xdr:col>
      <xdr:colOff>561975</xdr:colOff>
      <xdr:row>42</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xdr:from>
      <xdr:col>1</xdr:col>
      <xdr:colOff>25400</xdr:colOff>
      <xdr:row>5</xdr:row>
      <xdr:rowOff>78317</xdr:rowOff>
    </xdr:from>
    <xdr:to>
      <xdr:col>2</xdr:col>
      <xdr:colOff>120650</xdr:colOff>
      <xdr:row>12</xdr:row>
      <xdr:rowOff>87842</xdr:rowOff>
    </xdr:to>
    <xdr:pic>
      <xdr:nvPicPr>
        <xdr:cNvPr id="2049" name="Picture 1" descr="2014_logoMENESR_hdef"/>
        <xdr:cNvPicPr>
          <a:picLocks noChangeAspect="1" noChangeArrowheads="1"/>
        </xdr:cNvPicPr>
      </xdr:nvPicPr>
      <xdr:blipFill>
        <a:blip xmlns:r="http://schemas.openxmlformats.org/officeDocument/2006/relationships" r:embed="rId2" cstate="print"/>
        <a:srcRect/>
        <a:stretch>
          <a:fillRect/>
        </a:stretch>
      </xdr:blipFill>
      <xdr:spPr bwMode="auto">
        <a:xfrm>
          <a:off x="713317" y="946150"/>
          <a:ext cx="783166" cy="11207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xdr:from>
      <xdr:col>1</xdr:col>
      <xdr:colOff>561975</xdr:colOff>
      <xdr:row>35</xdr:row>
      <xdr:rowOff>200025</xdr:rowOff>
    </xdr:from>
    <xdr:to>
      <xdr:col>1</xdr:col>
      <xdr:colOff>561975</xdr:colOff>
      <xdr:row>43</xdr:row>
      <xdr:rowOff>495300</xdr:rowOff>
    </xdr:to>
    <xdr:sp macro="" textlink="">
      <xdr:nvSpPr>
        <xdr:cNvPr id="4" name="Line 4"/>
        <xdr:cNvSpPr>
          <a:spLocks noChangeShapeType="1"/>
        </xdr:cNvSpPr>
      </xdr:nvSpPr>
      <xdr:spPr bwMode="auto">
        <a:xfrm>
          <a:off x="1247775" y="6248400"/>
          <a:ext cx="0" cy="1628775"/>
        </a:xfrm>
        <a:prstGeom prst="line">
          <a:avLst/>
        </a:prstGeom>
        <a:noFill/>
        <a:ln w="28575">
          <a:solidFill>
            <a:srgbClr val="000000"/>
          </a:solidFill>
          <a:round/>
          <a:headEnd/>
          <a:tailEnd/>
        </a:ln>
      </xdr:spPr>
    </xdr:sp>
    <xdr:clientData/>
  </xdr:twoCellAnchor>
  <xdr:twoCellAnchor>
    <xdr:from>
      <xdr:col>0</xdr:col>
      <xdr:colOff>638175</xdr:colOff>
      <xdr:row>5</xdr:row>
      <xdr:rowOff>95250</xdr:rowOff>
    </xdr:from>
    <xdr:to>
      <xdr:col>2</xdr:col>
      <xdr:colOff>49741</xdr:colOff>
      <xdr:row>12</xdr:row>
      <xdr:rowOff>82550</xdr:rowOff>
    </xdr:to>
    <xdr:pic>
      <xdr:nvPicPr>
        <xdr:cNvPr id="6" name="Picture 1" descr="2014_logoMENESR_hdef"/>
        <xdr:cNvPicPr>
          <a:picLocks noChangeAspect="1" noChangeArrowheads="1"/>
        </xdr:cNvPicPr>
      </xdr:nvPicPr>
      <xdr:blipFill>
        <a:blip xmlns:r="http://schemas.openxmlformats.org/officeDocument/2006/relationships" r:embed="rId2" cstate="print"/>
        <a:srcRect/>
        <a:stretch>
          <a:fillRect/>
        </a:stretch>
      </xdr:blipFill>
      <xdr:spPr bwMode="auto">
        <a:xfrm>
          <a:off x="638175" y="971550"/>
          <a:ext cx="783166" cy="11207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xdr:from>
      <xdr:col>1</xdr:col>
      <xdr:colOff>561974</xdr:colOff>
      <xdr:row>36</xdr:row>
      <xdr:rowOff>0</xdr:rowOff>
    </xdr:from>
    <xdr:to>
      <xdr:col>1</xdr:col>
      <xdr:colOff>571499</xdr:colOff>
      <xdr:row>41</xdr:row>
      <xdr:rowOff>76200</xdr:rowOff>
    </xdr:to>
    <xdr:sp macro="" textlink="">
      <xdr:nvSpPr>
        <xdr:cNvPr id="4" name="Line 4"/>
        <xdr:cNvSpPr>
          <a:spLocks noChangeShapeType="1"/>
        </xdr:cNvSpPr>
      </xdr:nvSpPr>
      <xdr:spPr bwMode="auto">
        <a:xfrm>
          <a:off x="1247774" y="6334125"/>
          <a:ext cx="9525" cy="885825"/>
        </a:xfrm>
        <a:prstGeom prst="line">
          <a:avLst/>
        </a:prstGeom>
        <a:noFill/>
        <a:ln w="28575">
          <a:solidFill>
            <a:srgbClr val="000000"/>
          </a:solidFill>
          <a:round/>
          <a:headEnd/>
          <a:tailEnd/>
        </a:ln>
      </xdr:spPr>
    </xdr:sp>
    <xdr:clientData/>
  </xdr:twoCellAnchor>
  <xdr:twoCellAnchor>
    <xdr:from>
      <xdr:col>0</xdr:col>
      <xdr:colOff>638175</xdr:colOff>
      <xdr:row>5</xdr:row>
      <xdr:rowOff>47625</xdr:rowOff>
    </xdr:from>
    <xdr:to>
      <xdr:col>2</xdr:col>
      <xdr:colOff>49741</xdr:colOff>
      <xdr:row>12</xdr:row>
      <xdr:rowOff>34925</xdr:rowOff>
    </xdr:to>
    <xdr:pic>
      <xdr:nvPicPr>
        <xdr:cNvPr id="6" name="Picture 1" descr="2014_logoMENESR_hdef"/>
        <xdr:cNvPicPr>
          <a:picLocks noChangeAspect="1" noChangeArrowheads="1"/>
        </xdr:cNvPicPr>
      </xdr:nvPicPr>
      <xdr:blipFill>
        <a:blip xmlns:r="http://schemas.openxmlformats.org/officeDocument/2006/relationships" r:embed="rId2" cstate="print"/>
        <a:srcRect/>
        <a:stretch>
          <a:fillRect/>
        </a:stretch>
      </xdr:blipFill>
      <xdr:spPr bwMode="auto">
        <a:xfrm>
          <a:off x="638175" y="923925"/>
          <a:ext cx="783166" cy="11207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5671167</xdr:colOff>
      <xdr:row>6</xdr:row>
      <xdr:rowOff>146452</xdr:rowOff>
    </xdr:from>
    <xdr:to>
      <xdr:col>1</xdr:col>
      <xdr:colOff>5871192</xdr:colOff>
      <xdr:row>6</xdr:row>
      <xdr:rowOff>146452</xdr:rowOff>
    </xdr:to>
    <xdr:sp macro="" textlink="">
      <xdr:nvSpPr>
        <xdr:cNvPr id="3" name="Line 1"/>
        <xdr:cNvSpPr>
          <a:spLocks noChangeShapeType="1"/>
        </xdr:cNvSpPr>
      </xdr:nvSpPr>
      <xdr:spPr bwMode="auto">
        <a:xfrm>
          <a:off x="6399549" y="1087746"/>
          <a:ext cx="200025" cy="0"/>
        </a:xfrm>
        <a:prstGeom prst="line">
          <a:avLst/>
        </a:prstGeom>
        <a:noFill/>
        <a:ln w="9525">
          <a:solidFill>
            <a:srgbClr val="000000"/>
          </a:solidFill>
          <a:round/>
          <a:headEnd/>
          <a:tailEnd type="triangle" w="med" len="med"/>
        </a:ln>
      </xdr:spPr>
    </xdr:sp>
    <xdr:clientData/>
  </xdr:twoCellAnchor>
  <xdr:twoCellAnchor>
    <xdr:from>
      <xdr:col>1</xdr:col>
      <xdr:colOff>3731559</xdr:colOff>
      <xdr:row>6</xdr:row>
      <xdr:rowOff>280147</xdr:rowOff>
    </xdr:from>
    <xdr:to>
      <xdr:col>1</xdr:col>
      <xdr:colOff>3931584</xdr:colOff>
      <xdr:row>6</xdr:row>
      <xdr:rowOff>280147</xdr:rowOff>
    </xdr:to>
    <xdr:sp macro="" textlink="">
      <xdr:nvSpPr>
        <xdr:cNvPr id="4" name="Line 1"/>
        <xdr:cNvSpPr>
          <a:spLocks noChangeShapeType="1"/>
        </xdr:cNvSpPr>
      </xdr:nvSpPr>
      <xdr:spPr bwMode="auto">
        <a:xfrm>
          <a:off x="4459941" y="1669676"/>
          <a:ext cx="200025" cy="0"/>
        </a:xfrm>
        <a:prstGeom prst="line">
          <a:avLst/>
        </a:prstGeom>
        <a:noFill/>
        <a:ln w="9525">
          <a:solidFill>
            <a:srgbClr val="000000"/>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5671167</xdr:colOff>
      <xdr:row>6</xdr:row>
      <xdr:rowOff>146452</xdr:rowOff>
    </xdr:from>
    <xdr:to>
      <xdr:col>1</xdr:col>
      <xdr:colOff>5871192</xdr:colOff>
      <xdr:row>6</xdr:row>
      <xdr:rowOff>146452</xdr:rowOff>
    </xdr:to>
    <xdr:sp macro="" textlink="">
      <xdr:nvSpPr>
        <xdr:cNvPr id="2" name="Line 1"/>
        <xdr:cNvSpPr>
          <a:spLocks noChangeShapeType="1"/>
        </xdr:cNvSpPr>
      </xdr:nvSpPr>
      <xdr:spPr bwMode="auto">
        <a:xfrm>
          <a:off x="6404592" y="1441852"/>
          <a:ext cx="200025" cy="0"/>
        </a:xfrm>
        <a:prstGeom prst="line">
          <a:avLst/>
        </a:prstGeom>
        <a:noFill/>
        <a:ln w="9525">
          <a:solidFill>
            <a:srgbClr val="000000"/>
          </a:solidFill>
          <a:round/>
          <a:headEnd/>
          <a:tailEnd type="triangle" w="med" len="med"/>
        </a:ln>
      </xdr:spPr>
    </xdr:sp>
    <xdr:clientData/>
  </xdr:twoCellAnchor>
  <xdr:twoCellAnchor>
    <xdr:from>
      <xdr:col>1</xdr:col>
      <xdr:colOff>3409950</xdr:colOff>
      <xdr:row>6</xdr:row>
      <xdr:rowOff>95250</xdr:rowOff>
    </xdr:from>
    <xdr:to>
      <xdr:col>1</xdr:col>
      <xdr:colOff>3609975</xdr:colOff>
      <xdr:row>6</xdr:row>
      <xdr:rowOff>95250</xdr:rowOff>
    </xdr:to>
    <xdr:sp macro="" textlink="">
      <xdr:nvSpPr>
        <xdr:cNvPr id="3" name="Line 1"/>
        <xdr:cNvSpPr>
          <a:spLocks noChangeShapeType="1"/>
        </xdr:cNvSpPr>
      </xdr:nvSpPr>
      <xdr:spPr bwMode="auto">
        <a:xfrm>
          <a:off x="4095750" y="1343025"/>
          <a:ext cx="200025" cy="0"/>
        </a:xfrm>
        <a:prstGeom prst="line">
          <a:avLst/>
        </a:prstGeom>
        <a:noFill/>
        <a:ln w="9525">
          <a:solidFill>
            <a:srgbClr val="000000"/>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xdr:from>
      <xdr:col>1</xdr:col>
      <xdr:colOff>561975</xdr:colOff>
      <xdr:row>36</xdr:row>
      <xdr:rowOff>0</xdr:rowOff>
    </xdr:from>
    <xdr:to>
      <xdr:col>1</xdr:col>
      <xdr:colOff>561975</xdr:colOff>
      <xdr:row>42</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xdr:from>
      <xdr:col>1</xdr:col>
      <xdr:colOff>0</xdr:colOff>
      <xdr:row>5</xdr:row>
      <xdr:rowOff>66675</xdr:rowOff>
    </xdr:from>
    <xdr:to>
      <xdr:col>2</xdr:col>
      <xdr:colOff>97366</xdr:colOff>
      <xdr:row>12</xdr:row>
      <xdr:rowOff>53975</xdr:rowOff>
    </xdr:to>
    <xdr:pic>
      <xdr:nvPicPr>
        <xdr:cNvPr id="6" name="Picture 1" descr="2014_logoMENESR_hdef"/>
        <xdr:cNvPicPr>
          <a:picLocks noChangeAspect="1" noChangeArrowheads="1"/>
        </xdr:cNvPicPr>
      </xdr:nvPicPr>
      <xdr:blipFill>
        <a:blip xmlns:r="http://schemas.openxmlformats.org/officeDocument/2006/relationships" r:embed="rId2" cstate="print"/>
        <a:srcRect/>
        <a:stretch>
          <a:fillRect/>
        </a:stretch>
      </xdr:blipFill>
      <xdr:spPr bwMode="auto">
        <a:xfrm>
          <a:off x="685800" y="942975"/>
          <a:ext cx="783166" cy="1120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xdr:from>
      <xdr:col>1</xdr:col>
      <xdr:colOff>561975</xdr:colOff>
      <xdr:row>36</xdr:row>
      <xdr:rowOff>0</xdr:rowOff>
    </xdr:from>
    <xdr:to>
      <xdr:col>1</xdr:col>
      <xdr:colOff>561975</xdr:colOff>
      <xdr:row>42</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xdr:from>
      <xdr:col>1</xdr:col>
      <xdr:colOff>47625</xdr:colOff>
      <xdr:row>5</xdr:row>
      <xdr:rowOff>104775</xdr:rowOff>
    </xdr:from>
    <xdr:to>
      <xdr:col>2</xdr:col>
      <xdr:colOff>144991</xdr:colOff>
      <xdr:row>12</xdr:row>
      <xdr:rowOff>92075</xdr:rowOff>
    </xdr:to>
    <xdr:pic>
      <xdr:nvPicPr>
        <xdr:cNvPr id="6" name="Picture 1" descr="2014_logoMENESR_hdef"/>
        <xdr:cNvPicPr>
          <a:picLocks noChangeAspect="1" noChangeArrowheads="1"/>
        </xdr:cNvPicPr>
      </xdr:nvPicPr>
      <xdr:blipFill>
        <a:blip xmlns:r="http://schemas.openxmlformats.org/officeDocument/2006/relationships" r:embed="rId2" cstate="print"/>
        <a:srcRect/>
        <a:stretch>
          <a:fillRect/>
        </a:stretch>
      </xdr:blipFill>
      <xdr:spPr bwMode="auto">
        <a:xfrm>
          <a:off x="733425" y="981075"/>
          <a:ext cx="783166" cy="11207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xdr:from>
      <xdr:col>1</xdr:col>
      <xdr:colOff>561975</xdr:colOff>
      <xdr:row>36</xdr:row>
      <xdr:rowOff>0</xdr:rowOff>
    </xdr:from>
    <xdr:to>
      <xdr:col>1</xdr:col>
      <xdr:colOff>571500</xdr:colOff>
      <xdr:row>39</xdr:row>
      <xdr:rowOff>38100</xdr:rowOff>
    </xdr:to>
    <xdr:sp macro="" textlink="">
      <xdr:nvSpPr>
        <xdr:cNvPr id="4" name="Line 4"/>
        <xdr:cNvSpPr>
          <a:spLocks noChangeShapeType="1"/>
        </xdr:cNvSpPr>
      </xdr:nvSpPr>
      <xdr:spPr bwMode="auto">
        <a:xfrm>
          <a:off x="1247775" y="6334125"/>
          <a:ext cx="9525" cy="523875"/>
        </a:xfrm>
        <a:prstGeom prst="line">
          <a:avLst/>
        </a:prstGeom>
        <a:noFill/>
        <a:ln w="28575">
          <a:solidFill>
            <a:srgbClr val="000000"/>
          </a:solidFill>
          <a:round/>
          <a:headEnd/>
          <a:tailEnd/>
        </a:ln>
      </xdr:spPr>
    </xdr:sp>
    <xdr:clientData/>
  </xdr:twoCellAnchor>
  <xdr:twoCellAnchor>
    <xdr:from>
      <xdr:col>1</xdr:col>
      <xdr:colOff>28575</xdr:colOff>
      <xdr:row>5</xdr:row>
      <xdr:rowOff>57150</xdr:rowOff>
    </xdr:from>
    <xdr:to>
      <xdr:col>2</xdr:col>
      <xdr:colOff>125941</xdr:colOff>
      <xdr:row>12</xdr:row>
      <xdr:rowOff>44450</xdr:rowOff>
    </xdr:to>
    <xdr:pic>
      <xdr:nvPicPr>
        <xdr:cNvPr id="6" name="Picture 1" descr="2014_logoMENESR_hdef"/>
        <xdr:cNvPicPr>
          <a:picLocks noChangeAspect="1" noChangeArrowheads="1"/>
        </xdr:cNvPicPr>
      </xdr:nvPicPr>
      <xdr:blipFill>
        <a:blip xmlns:r="http://schemas.openxmlformats.org/officeDocument/2006/relationships" r:embed="rId2" cstate="print"/>
        <a:srcRect/>
        <a:stretch>
          <a:fillRect/>
        </a:stretch>
      </xdr:blipFill>
      <xdr:spPr bwMode="auto">
        <a:xfrm>
          <a:off x="714375" y="933450"/>
          <a:ext cx="783166" cy="11207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ats%20et%20Etudes/BLUENOTE/2003-2004/bluenot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DRR/DPESRA3/EBENE07/stats98/DEMO98/GDIS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XCEL/APPLIQ/RECRUT/rec99/bilquant98/RESULT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ECA3\DPESRA3\2007\ORIGINE\Stats%20et%20Etudes\memento%20DPE\2003\m&#233;mento%20A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PST95/ENSUP/15_05/CNRSCRD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tats%20et%20Etudes/memento%20DPE/2003/m&#233;mento%20A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travail%20sur%20qualification/2013/qualif%20bilan%20promo%202013_corrig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SECA3\DPESRA3\2007\ORIGINE\Donnees\Etudes\Education-Formation%2099\statec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Donnees\Etudes\Education-Formation%2099\state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2006\2006\2006\qualif2006.dbf"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ATA/travail%20sur%20qualification/2006/2006/2006/qualif2006.dbf"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EPST95/ENSUP/15_05/STAT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RECRUT/recr02/origines/ta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Bernadette%20THOMAS/Desktop/Stats%20et%20Etudes/Gestion%20(SDPE-Gesup-Demandes%20Externes)/PROMO/Promo%201998-2002/Tableaux%20Promos%2098-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restequalif2003\restequalifs20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travail%20sur%20qualification/restequalif2003/restequalifs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SECA3\DPESRA3\2007\ORIGINE\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tats%20et%20Etudes/BlueNote/92-93/NI9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pageSetUpPr fitToPage="1"/>
  </sheetPr>
  <dimension ref="B1:J802"/>
  <sheetViews>
    <sheetView showGridLines="0" showZeros="0" showWhiteSpace="0" zoomScaleNormal="100" workbookViewId="0"/>
  </sheetViews>
  <sheetFormatPr baseColWidth="10" defaultRowHeight="12.75"/>
  <cols>
    <col min="1" max="16384" width="12" style="565"/>
  </cols>
  <sheetData>
    <row r="1" spans="2:8" ht="18" customHeight="1">
      <c r="B1" s="564"/>
      <c r="C1" s="564"/>
      <c r="D1" s="564"/>
    </row>
    <row r="2" spans="2:8">
      <c r="B2" s="566"/>
      <c r="C2" s="566"/>
      <c r="D2" s="566"/>
    </row>
    <row r="3" spans="2:8">
      <c r="B3" s="566"/>
      <c r="C3" s="566"/>
      <c r="D3" s="566"/>
    </row>
    <row r="4" spans="2:8">
      <c r="B4" s="566"/>
      <c r="C4" s="566"/>
      <c r="D4" s="566"/>
    </row>
    <row r="5" spans="2:8">
      <c r="B5" s="566"/>
      <c r="C5" s="566"/>
      <c r="D5" s="566"/>
      <c r="G5" s="566"/>
      <c r="H5" s="566"/>
    </row>
    <row r="6" spans="2:8">
      <c r="B6" s="566"/>
      <c r="C6" s="566"/>
      <c r="D6" s="566"/>
    </row>
    <row r="7" spans="2:8">
      <c r="B7" s="566"/>
      <c r="C7" s="566"/>
      <c r="D7" s="566"/>
    </row>
    <row r="8" spans="2:8">
      <c r="B8" s="566"/>
      <c r="C8" s="566"/>
      <c r="D8" s="566"/>
    </row>
    <row r="9" spans="2:8">
      <c r="B9" s="566"/>
      <c r="C9" s="566"/>
      <c r="D9" s="566"/>
    </row>
    <row r="10" spans="2:8">
      <c r="B10" s="566"/>
      <c r="C10" s="566"/>
      <c r="D10" s="566"/>
    </row>
    <row r="11" spans="2:8">
      <c r="B11" s="566"/>
      <c r="C11" s="566"/>
      <c r="D11" s="566"/>
    </row>
    <row r="12" spans="2:8">
      <c r="B12" s="566"/>
      <c r="C12" s="566"/>
      <c r="D12" s="566"/>
    </row>
    <row r="13" spans="2:8">
      <c r="B13" s="566"/>
      <c r="C13" s="566"/>
      <c r="D13" s="566"/>
    </row>
    <row r="14" spans="2:8">
      <c r="B14" s="566"/>
      <c r="C14" s="566"/>
      <c r="D14" s="566"/>
    </row>
    <row r="15" spans="2:8">
      <c r="B15" s="566"/>
      <c r="C15" s="566"/>
      <c r="D15" s="566"/>
    </row>
    <row r="16" spans="2:8">
      <c r="B16" s="566"/>
      <c r="C16" s="566"/>
      <c r="D16" s="566"/>
    </row>
    <row r="17" spans="2:9">
      <c r="B17" s="566"/>
      <c r="C17" s="566"/>
      <c r="D17" s="566"/>
    </row>
    <row r="18" spans="2:9">
      <c r="B18" s="566"/>
      <c r="C18" s="566"/>
      <c r="D18" s="566"/>
    </row>
    <row r="19" spans="2:9">
      <c r="B19" s="566"/>
      <c r="C19" s="566"/>
      <c r="D19" s="566"/>
    </row>
    <row r="20" spans="2:9">
      <c r="B20" s="566"/>
      <c r="C20" s="566"/>
      <c r="D20" s="566"/>
    </row>
    <row r="21" spans="2:9">
      <c r="B21" s="566"/>
      <c r="C21" s="566"/>
      <c r="D21" s="566"/>
    </row>
    <row r="22" spans="2:9">
      <c r="B22" s="566"/>
      <c r="C22" s="566"/>
      <c r="D22" s="566"/>
    </row>
    <row r="23" spans="2:9">
      <c r="B23" s="566"/>
      <c r="C23" s="566"/>
      <c r="D23" s="566"/>
    </row>
    <row r="24" spans="2:9">
      <c r="B24" s="566"/>
      <c r="C24" s="566"/>
      <c r="D24" s="566"/>
    </row>
    <row r="25" spans="2:9">
      <c r="B25" s="566"/>
      <c r="C25" s="566"/>
      <c r="D25" s="566"/>
    </row>
    <row r="26" spans="2:9" ht="13.5" thickBot="1">
      <c r="B26" s="566"/>
      <c r="C26" s="566"/>
      <c r="D26" s="566"/>
    </row>
    <row r="27" spans="2:9" ht="21.75" customHeight="1" thickTop="1">
      <c r="B27" s="1209" t="s">
        <v>658</v>
      </c>
      <c r="C27" s="1210"/>
      <c r="D27" s="1210"/>
      <c r="E27" s="1211"/>
      <c r="F27" s="1211"/>
      <c r="G27" s="1211"/>
      <c r="H27" s="1211"/>
      <c r="I27" s="1212"/>
    </row>
    <row r="28" spans="2:9" ht="19.5" customHeight="1">
      <c r="B28" s="567"/>
      <c r="C28" s="568" t="s">
        <v>659</v>
      </c>
      <c r="D28" s="568"/>
      <c r="E28" s="568"/>
      <c r="F28" s="568"/>
      <c r="G28" s="568"/>
      <c r="H28" s="568"/>
      <c r="I28" s="569"/>
    </row>
    <row r="29" spans="2:9" ht="19.5" customHeight="1" thickBot="1">
      <c r="B29" s="1213" t="s">
        <v>660</v>
      </c>
      <c r="C29" s="1214"/>
      <c r="D29" s="1214"/>
      <c r="E29" s="1215"/>
      <c r="F29" s="1215"/>
      <c r="G29" s="1215"/>
      <c r="H29" s="1215"/>
      <c r="I29" s="1216"/>
    </row>
    <row r="30" spans="2:9" ht="13.5" thickTop="1">
      <c r="B30" s="566"/>
      <c r="C30" s="566"/>
      <c r="D30" s="566"/>
    </row>
    <row r="31" spans="2:9">
      <c r="B31" s="566"/>
      <c r="C31" s="566"/>
      <c r="D31" s="566"/>
    </row>
    <row r="32" spans="2:9">
      <c r="B32" s="566"/>
      <c r="C32" s="566"/>
      <c r="D32" s="566"/>
    </row>
    <row r="33" spans="2:9" ht="15.75">
      <c r="B33" s="570" t="s">
        <v>851</v>
      </c>
      <c r="C33" s="571"/>
      <c r="D33" s="571"/>
      <c r="E33" s="572"/>
      <c r="F33" s="572"/>
      <c r="G33" s="572"/>
      <c r="H33" s="572"/>
      <c r="I33" s="572"/>
    </row>
    <row r="34" spans="2:9">
      <c r="B34" s="566"/>
      <c r="C34" s="566"/>
      <c r="D34" s="566"/>
    </row>
    <row r="35" spans="2:9">
      <c r="B35" s="566"/>
      <c r="C35" s="566"/>
      <c r="D35" s="566"/>
    </row>
    <row r="36" spans="2:9" ht="15.75">
      <c r="B36" s="566"/>
      <c r="C36" s="566"/>
      <c r="D36" s="566"/>
      <c r="E36" s="573"/>
    </row>
    <row r="37" spans="2:9">
      <c r="B37" s="566"/>
      <c r="C37" s="574" t="s">
        <v>661</v>
      </c>
      <c r="D37" s="566"/>
    </row>
    <row r="38" spans="2:9">
      <c r="B38" s="566"/>
      <c r="C38" s="574" t="s">
        <v>662</v>
      </c>
      <c r="D38" s="566"/>
    </row>
    <row r="39" spans="2:9">
      <c r="B39" s="566"/>
      <c r="C39" s="574" t="s">
        <v>663</v>
      </c>
      <c r="D39" s="566"/>
    </row>
    <row r="40" spans="2:9">
      <c r="B40" s="566"/>
      <c r="C40" s="574" t="s">
        <v>664</v>
      </c>
      <c r="D40" s="566"/>
    </row>
    <row r="41" spans="2:9">
      <c r="B41" s="566"/>
      <c r="C41" s="575" t="s">
        <v>665</v>
      </c>
      <c r="D41" s="566"/>
    </row>
    <row r="42" spans="2:9">
      <c r="B42" s="566"/>
      <c r="C42" s="576" t="s">
        <v>850</v>
      </c>
      <c r="D42" s="577"/>
      <c r="E42" s="578"/>
      <c r="F42" s="578"/>
      <c r="G42" s="578"/>
      <c r="H42" s="578"/>
      <c r="I42" s="578"/>
    </row>
    <row r="43" spans="2:9">
      <c r="B43" s="566"/>
      <c r="C43" s="566"/>
      <c r="D43" s="566"/>
    </row>
    <row r="44" spans="2:9">
      <c r="B44" s="566"/>
      <c r="C44" s="566"/>
      <c r="D44" s="566"/>
    </row>
    <row r="45" spans="2:9">
      <c r="B45" s="566"/>
      <c r="C45" s="566"/>
      <c r="D45" s="566"/>
    </row>
    <row r="46" spans="2:9">
      <c r="B46" s="566"/>
      <c r="C46" s="566"/>
      <c r="D46" s="566"/>
    </row>
    <row r="47" spans="2:9">
      <c r="B47" s="566"/>
      <c r="C47" s="566"/>
      <c r="D47" s="566"/>
    </row>
    <row r="48" spans="2:9">
      <c r="B48" s="566"/>
      <c r="C48" s="566"/>
      <c r="D48" s="566"/>
    </row>
    <row r="49" spans="2:10">
      <c r="B49" s="566"/>
      <c r="C49" s="566"/>
      <c r="D49" s="566"/>
    </row>
    <row r="50" spans="2:10">
      <c r="B50" s="566"/>
      <c r="C50" s="566"/>
      <c r="D50" s="566"/>
    </row>
    <row r="51" spans="2:10">
      <c r="B51" s="566"/>
      <c r="C51" s="566"/>
      <c r="D51" s="566"/>
    </row>
    <row r="52" spans="2:10">
      <c r="B52" s="566"/>
      <c r="C52" s="566"/>
      <c r="D52" s="566"/>
      <c r="F52" s="1217"/>
      <c r="G52" s="1217"/>
      <c r="H52" s="1217"/>
    </row>
    <row r="53" spans="2:10" ht="16.5" customHeight="1">
      <c r="B53" s="566"/>
      <c r="C53" s="1207" t="s">
        <v>666</v>
      </c>
      <c r="D53" s="1207"/>
      <c r="E53" s="1207"/>
      <c r="F53" s="1207"/>
      <c r="G53" s="1207"/>
      <c r="H53" s="1207"/>
      <c r="I53" s="1207"/>
    </row>
    <row r="54" spans="2:10" ht="16.5" customHeight="1">
      <c r="B54" s="566"/>
      <c r="C54" s="1206" t="s">
        <v>667</v>
      </c>
      <c r="D54" s="1206"/>
      <c r="E54" s="1206"/>
      <c r="F54" s="1206"/>
      <c r="G54" s="1206"/>
      <c r="H54" s="1206"/>
      <c r="I54" s="1206"/>
    </row>
    <row r="55" spans="2:10" ht="16.5" customHeight="1">
      <c r="B55" s="566"/>
      <c r="C55" s="1207" t="s">
        <v>668</v>
      </c>
      <c r="D55" s="1207"/>
      <c r="E55" s="1207"/>
      <c r="F55" s="1207"/>
      <c r="G55" s="1207"/>
      <c r="H55" s="1207"/>
      <c r="I55" s="1207"/>
    </row>
    <row r="56" spans="2:10">
      <c r="B56" s="566"/>
      <c r="C56" s="1207" t="s">
        <v>669</v>
      </c>
      <c r="D56" s="1207"/>
      <c r="E56" s="1207"/>
      <c r="F56" s="1207"/>
      <c r="G56" s="1207"/>
      <c r="H56" s="1207"/>
      <c r="I56" s="1207"/>
      <c r="J56" s="575"/>
    </row>
    <row r="57" spans="2:10">
      <c r="B57" s="566"/>
      <c r="C57" s="1208" t="s">
        <v>670</v>
      </c>
      <c r="D57" s="1208"/>
      <c r="E57" s="1208"/>
      <c r="F57" s="1208"/>
      <c r="G57" s="1208"/>
      <c r="H57" s="1208"/>
      <c r="I57" s="1208"/>
    </row>
    <row r="58" spans="2:10">
      <c r="B58" s="566"/>
      <c r="C58" s="582"/>
      <c r="D58" s="582"/>
    </row>
    <row r="59" spans="2:10">
      <c r="B59" s="583" t="s">
        <v>671</v>
      </c>
      <c r="C59" s="582"/>
      <c r="D59" s="582"/>
      <c r="I59" s="591" t="s">
        <v>852</v>
      </c>
    </row>
    <row r="60" spans="2:10">
      <c r="B60" s="582"/>
      <c r="C60" s="582"/>
      <c r="D60" s="582"/>
    </row>
    <row r="61" spans="2:10">
      <c r="B61" s="566"/>
      <c r="C61" s="582"/>
      <c r="D61" s="582"/>
    </row>
    <row r="62" spans="2:10">
      <c r="B62" s="582"/>
      <c r="C62" s="582"/>
      <c r="D62" s="582"/>
    </row>
    <row r="63" spans="2:10">
      <c r="B63" s="582"/>
      <c r="C63" s="582"/>
      <c r="D63" s="582"/>
    </row>
    <row r="64" spans="2:10">
      <c r="B64" s="582"/>
      <c r="C64" s="582"/>
      <c r="D64" s="582"/>
    </row>
    <row r="65" spans="2:4">
      <c r="B65" s="582"/>
      <c r="C65" s="582"/>
      <c r="D65" s="582"/>
    </row>
    <row r="66" spans="2:4">
      <c r="B66" s="582"/>
      <c r="C66" s="582"/>
      <c r="D66" s="582"/>
    </row>
    <row r="67" spans="2:4">
      <c r="B67" s="582"/>
      <c r="C67" s="582"/>
      <c r="D67" s="582"/>
    </row>
    <row r="68" spans="2:4">
      <c r="B68" s="582"/>
      <c r="C68" s="582"/>
      <c r="D68" s="582"/>
    </row>
    <row r="69" spans="2:4">
      <c r="B69" s="582"/>
      <c r="C69" s="582"/>
      <c r="D69" s="582"/>
    </row>
    <row r="70" spans="2:4">
      <c r="B70" s="582"/>
      <c r="C70" s="582"/>
      <c r="D70" s="582"/>
    </row>
    <row r="71" spans="2:4">
      <c r="B71" s="582"/>
      <c r="C71" s="582"/>
      <c r="D71" s="582"/>
    </row>
    <row r="72" spans="2:4">
      <c r="B72" s="582"/>
      <c r="C72" s="582"/>
      <c r="D72" s="582"/>
    </row>
    <row r="73" spans="2:4">
      <c r="B73" s="582"/>
      <c r="C73" s="582"/>
      <c r="D73" s="582"/>
    </row>
    <row r="74" spans="2:4">
      <c r="B74" s="582"/>
      <c r="C74" s="582"/>
      <c r="D74" s="582"/>
    </row>
    <row r="75" spans="2:4">
      <c r="B75" s="582"/>
      <c r="C75" s="582"/>
      <c r="D75" s="582"/>
    </row>
    <row r="76" spans="2:4">
      <c r="B76" s="582"/>
      <c r="C76" s="582"/>
      <c r="D76" s="582"/>
    </row>
    <row r="77" spans="2:4">
      <c r="B77" s="582"/>
      <c r="C77" s="582"/>
      <c r="D77" s="582"/>
    </row>
    <row r="78" spans="2:4">
      <c r="B78" s="582"/>
      <c r="C78" s="582"/>
      <c r="D78" s="582"/>
    </row>
    <row r="79" spans="2:4">
      <c r="B79" s="582"/>
      <c r="C79" s="582"/>
      <c r="D79" s="582"/>
    </row>
    <row r="80" spans="2:4">
      <c r="B80" s="582"/>
      <c r="C80" s="582"/>
      <c r="D80" s="582"/>
    </row>
    <row r="81" spans="2:4">
      <c r="B81" s="582"/>
      <c r="C81" s="582"/>
      <c r="D81" s="582"/>
    </row>
    <row r="82" spans="2:4">
      <c r="B82" s="582"/>
      <c r="C82" s="582"/>
      <c r="D82" s="582"/>
    </row>
    <row r="83" spans="2:4">
      <c r="B83" s="582"/>
      <c r="C83" s="582"/>
      <c r="D83" s="582"/>
    </row>
    <row r="84" spans="2:4">
      <c r="B84" s="582"/>
      <c r="C84" s="582"/>
      <c r="D84" s="582"/>
    </row>
    <row r="85" spans="2:4">
      <c r="B85" s="582"/>
      <c r="C85" s="582"/>
      <c r="D85" s="582"/>
    </row>
    <row r="86" spans="2:4">
      <c r="B86" s="582"/>
      <c r="C86" s="582"/>
      <c r="D86" s="582"/>
    </row>
    <row r="87" spans="2:4">
      <c r="B87" s="582"/>
      <c r="C87" s="582"/>
      <c r="D87" s="582"/>
    </row>
    <row r="88" spans="2:4">
      <c r="B88" s="582"/>
      <c r="C88" s="582"/>
      <c r="D88" s="582"/>
    </row>
    <row r="89" spans="2:4">
      <c r="B89" s="582"/>
      <c r="C89" s="582"/>
      <c r="D89" s="582"/>
    </row>
    <row r="90" spans="2:4">
      <c r="B90" s="582"/>
      <c r="C90" s="582"/>
      <c r="D90" s="582"/>
    </row>
    <row r="91" spans="2:4">
      <c r="B91" s="582"/>
      <c r="C91" s="582"/>
      <c r="D91" s="582"/>
    </row>
    <row r="92" spans="2:4">
      <c r="B92" s="582"/>
      <c r="C92" s="582"/>
      <c r="D92" s="582"/>
    </row>
    <row r="93" spans="2:4">
      <c r="B93" s="582"/>
      <c r="C93" s="582"/>
      <c r="D93" s="582"/>
    </row>
    <row r="94" spans="2:4">
      <c r="B94" s="582"/>
      <c r="C94" s="582"/>
      <c r="D94" s="582"/>
    </row>
    <row r="95" spans="2:4">
      <c r="B95" s="582"/>
      <c r="C95" s="582"/>
      <c r="D95" s="582"/>
    </row>
    <row r="96" spans="2:4">
      <c r="B96" s="582"/>
      <c r="C96" s="582"/>
      <c r="D96" s="582"/>
    </row>
    <row r="97" spans="2:4">
      <c r="B97" s="582"/>
      <c r="C97" s="582"/>
      <c r="D97" s="582"/>
    </row>
    <row r="98" spans="2:4">
      <c r="B98" s="582"/>
      <c r="C98" s="582"/>
      <c r="D98" s="582"/>
    </row>
    <row r="99" spans="2:4">
      <c r="B99" s="582"/>
      <c r="C99" s="582"/>
      <c r="D99" s="582"/>
    </row>
    <row r="100" spans="2:4">
      <c r="B100" s="582"/>
      <c r="C100" s="582"/>
      <c r="D100" s="582"/>
    </row>
    <row r="101" spans="2:4">
      <c r="B101" s="582"/>
      <c r="C101" s="582"/>
      <c r="D101" s="582"/>
    </row>
    <row r="102" spans="2:4">
      <c r="B102" s="582"/>
      <c r="C102" s="582"/>
      <c r="D102" s="582"/>
    </row>
    <row r="103" spans="2:4">
      <c r="B103" s="582"/>
      <c r="C103" s="582"/>
      <c r="D103" s="582"/>
    </row>
    <row r="104" spans="2:4">
      <c r="B104" s="582"/>
      <c r="C104" s="582"/>
      <c r="D104" s="582"/>
    </row>
    <row r="105" spans="2:4">
      <c r="B105" s="582"/>
      <c r="C105" s="582"/>
      <c r="D105" s="582"/>
    </row>
    <row r="106" spans="2:4">
      <c r="B106" s="582"/>
      <c r="C106" s="582"/>
      <c r="D106" s="582"/>
    </row>
    <row r="107" spans="2:4">
      <c r="B107" s="582"/>
      <c r="C107" s="582"/>
      <c r="D107" s="582"/>
    </row>
    <row r="108" spans="2:4">
      <c r="B108" s="582"/>
      <c r="C108" s="582"/>
      <c r="D108" s="582"/>
    </row>
    <row r="109" spans="2:4">
      <c r="B109" s="582"/>
      <c r="C109" s="582"/>
      <c r="D109" s="582"/>
    </row>
    <row r="110" spans="2:4">
      <c r="B110" s="582"/>
      <c r="C110" s="582"/>
      <c r="D110" s="582"/>
    </row>
    <row r="111" spans="2:4">
      <c r="B111" s="582"/>
      <c r="C111" s="582"/>
      <c r="D111" s="582"/>
    </row>
    <row r="112" spans="2:4">
      <c r="B112" s="582"/>
      <c r="C112" s="582"/>
      <c r="D112" s="582"/>
    </row>
    <row r="113" spans="2:4">
      <c r="B113" s="582"/>
      <c r="C113" s="582"/>
      <c r="D113" s="582"/>
    </row>
    <row r="114" spans="2:4">
      <c r="B114" s="582"/>
      <c r="C114" s="582"/>
      <c r="D114" s="582"/>
    </row>
    <row r="115" spans="2:4">
      <c r="B115" s="582"/>
      <c r="C115" s="582"/>
      <c r="D115" s="582"/>
    </row>
    <row r="116" spans="2:4">
      <c r="B116" s="582"/>
      <c r="C116" s="582"/>
      <c r="D116" s="582"/>
    </row>
    <row r="117" spans="2:4">
      <c r="B117" s="582"/>
      <c r="C117" s="582"/>
      <c r="D117" s="582"/>
    </row>
    <row r="118" spans="2:4">
      <c r="B118" s="582"/>
      <c r="C118" s="582"/>
      <c r="D118" s="582"/>
    </row>
    <row r="119" spans="2:4">
      <c r="B119" s="582"/>
      <c r="C119" s="582"/>
      <c r="D119" s="582"/>
    </row>
    <row r="120" spans="2:4">
      <c r="B120" s="582"/>
      <c r="C120" s="582"/>
      <c r="D120" s="582"/>
    </row>
    <row r="121" spans="2:4">
      <c r="B121" s="582"/>
      <c r="C121" s="582"/>
      <c r="D121" s="582"/>
    </row>
    <row r="122" spans="2:4">
      <c r="B122" s="582"/>
      <c r="C122" s="582"/>
      <c r="D122" s="582"/>
    </row>
    <row r="123" spans="2:4">
      <c r="B123" s="582"/>
      <c r="C123" s="582"/>
      <c r="D123" s="582"/>
    </row>
    <row r="124" spans="2:4">
      <c r="B124" s="582"/>
      <c r="C124" s="582"/>
      <c r="D124" s="582"/>
    </row>
    <row r="125" spans="2:4">
      <c r="B125" s="582"/>
      <c r="C125" s="582"/>
      <c r="D125" s="582"/>
    </row>
    <row r="126" spans="2:4">
      <c r="B126" s="582"/>
      <c r="C126" s="582"/>
      <c r="D126" s="582"/>
    </row>
    <row r="127" spans="2:4">
      <c r="B127" s="582"/>
      <c r="C127" s="582"/>
      <c r="D127" s="582"/>
    </row>
    <row r="128" spans="2:4">
      <c r="B128" s="582"/>
      <c r="C128" s="582"/>
      <c r="D128" s="582"/>
    </row>
    <row r="129" spans="2:4">
      <c r="B129" s="582"/>
      <c r="C129" s="582"/>
      <c r="D129" s="582"/>
    </row>
    <row r="130" spans="2:4">
      <c r="B130" s="582"/>
      <c r="C130" s="582"/>
      <c r="D130" s="582"/>
    </row>
    <row r="131" spans="2:4">
      <c r="B131" s="582"/>
      <c r="C131" s="582"/>
      <c r="D131" s="582"/>
    </row>
    <row r="132" spans="2:4">
      <c r="B132" s="582"/>
      <c r="C132" s="582"/>
      <c r="D132" s="582"/>
    </row>
    <row r="133" spans="2:4">
      <c r="B133" s="582"/>
      <c r="C133" s="582"/>
      <c r="D133" s="582"/>
    </row>
    <row r="134" spans="2:4">
      <c r="B134" s="582"/>
      <c r="C134" s="582"/>
      <c r="D134" s="582"/>
    </row>
    <row r="135" spans="2:4">
      <c r="B135" s="582"/>
      <c r="C135" s="582"/>
      <c r="D135" s="582"/>
    </row>
    <row r="136" spans="2:4">
      <c r="B136" s="582"/>
      <c r="C136" s="582"/>
      <c r="D136" s="582"/>
    </row>
    <row r="137" spans="2:4">
      <c r="B137" s="582"/>
      <c r="C137" s="582"/>
      <c r="D137" s="582"/>
    </row>
    <row r="138" spans="2:4">
      <c r="B138" s="582"/>
      <c r="C138" s="582"/>
      <c r="D138" s="582"/>
    </row>
    <row r="139" spans="2:4">
      <c r="B139" s="582"/>
      <c r="C139" s="582"/>
      <c r="D139" s="582"/>
    </row>
    <row r="140" spans="2:4">
      <c r="B140" s="582"/>
      <c r="C140" s="582"/>
      <c r="D140" s="582"/>
    </row>
    <row r="141" spans="2:4">
      <c r="B141" s="582"/>
      <c r="C141" s="582"/>
      <c r="D141" s="582"/>
    </row>
    <row r="142" spans="2:4">
      <c r="B142" s="582"/>
      <c r="C142" s="582"/>
      <c r="D142" s="582"/>
    </row>
    <row r="143" spans="2:4">
      <c r="B143" s="582"/>
      <c r="C143" s="582"/>
      <c r="D143" s="582"/>
    </row>
    <row r="144" spans="2:4">
      <c r="B144" s="582"/>
      <c r="C144" s="582"/>
      <c r="D144" s="582"/>
    </row>
    <row r="145" spans="2:4">
      <c r="B145" s="582"/>
      <c r="C145" s="582"/>
      <c r="D145" s="582"/>
    </row>
    <row r="146" spans="2:4">
      <c r="B146" s="582"/>
      <c r="C146" s="582"/>
      <c r="D146" s="582"/>
    </row>
    <row r="147" spans="2:4">
      <c r="B147" s="582"/>
      <c r="C147" s="582"/>
      <c r="D147" s="582"/>
    </row>
    <row r="148" spans="2:4">
      <c r="B148" s="582"/>
      <c r="C148" s="582"/>
      <c r="D148" s="582"/>
    </row>
    <row r="149" spans="2:4">
      <c r="B149" s="582"/>
      <c r="C149" s="582"/>
      <c r="D149" s="582"/>
    </row>
    <row r="150" spans="2:4">
      <c r="B150" s="582"/>
      <c r="C150" s="582"/>
      <c r="D150" s="582"/>
    </row>
    <row r="151" spans="2:4">
      <c r="B151" s="582"/>
      <c r="C151" s="582"/>
      <c r="D151" s="582"/>
    </row>
    <row r="152" spans="2:4">
      <c r="B152" s="582"/>
      <c r="C152" s="582"/>
      <c r="D152" s="582"/>
    </row>
    <row r="153" spans="2:4">
      <c r="B153" s="582"/>
      <c r="C153" s="582"/>
      <c r="D153" s="582"/>
    </row>
    <row r="154" spans="2:4">
      <c r="B154" s="582"/>
      <c r="C154" s="582"/>
      <c r="D154" s="582"/>
    </row>
    <row r="155" spans="2:4">
      <c r="B155" s="582"/>
      <c r="C155" s="582"/>
      <c r="D155" s="582"/>
    </row>
    <row r="156" spans="2:4">
      <c r="B156" s="582"/>
      <c r="C156" s="582"/>
      <c r="D156" s="582"/>
    </row>
    <row r="157" spans="2:4">
      <c r="B157" s="582"/>
      <c r="C157" s="582"/>
      <c r="D157" s="582"/>
    </row>
    <row r="158" spans="2:4">
      <c r="B158" s="582"/>
      <c r="C158" s="582"/>
      <c r="D158" s="582"/>
    </row>
    <row r="159" spans="2:4">
      <c r="B159" s="582"/>
      <c r="C159" s="582"/>
      <c r="D159" s="582"/>
    </row>
    <row r="160" spans="2:4">
      <c r="B160" s="582"/>
      <c r="C160" s="582"/>
      <c r="D160" s="582"/>
    </row>
    <row r="161" spans="2:4">
      <c r="B161" s="582"/>
      <c r="C161" s="582"/>
      <c r="D161" s="582"/>
    </row>
    <row r="162" spans="2:4">
      <c r="B162" s="582"/>
      <c r="C162" s="582"/>
      <c r="D162" s="582"/>
    </row>
    <row r="163" spans="2:4">
      <c r="B163" s="582"/>
      <c r="C163" s="582"/>
      <c r="D163" s="582"/>
    </row>
    <row r="164" spans="2:4">
      <c r="B164" s="582"/>
      <c r="C164" s="582"/>
      <c r="D164" s="582"/>
    </row>
    <row r="165" spans="2:4">
      <c r="B165" s="582"/>
      <c r="C165" s="582"/>
      <c r="D165" s="582"/>
    </row>
    <row r="166" spans="2:4">
      <c r="B166" s="582"/>
      <c r="C166" s="582"/>
      <c r="D166" s="582"/>
    </row>
    <row r="167" spans="2:4">
      <c r="B167" s="582"/>
      <c r="C167" s="582"/>
      <c r="D167" s="582"/>
    </row>
    <row r="168" spans="2:4">
      <c r="B168" s="582"/>
      <c r="C168" s="582"/>
      <c r="D168" s="582"/>
    </row>
    <row r="169" spans="2:4">
      <c r="B169" s="582"/>
      <c r="C169" s="582"/>
      <c r="D169" s="582"/>
    </row>
    <row r="170" spans="2:4">
      <c r="B170" s="582"/>
      <c r="C170" s="582"/>
      <c r="D170" s="582"/>
    </row>
    <row r="171" spans="2:4">
      <c r="B171" s="582"/>
      <c r="C171" s="582"/>
      <c r="D171" s="582"/>
    </row>
    <row r="172" spans="2:4">
      <c r="B172" s="582"/>
      <c r="C172" s="582"/>
      <c r="D172" s="582"/>
    </row>
    <row r="173" spans="2:4">
      <c r="B173" s="582"/>
      <c r="C173" s="582"/>
      <c r="D173" s="582"/>
    </row>
    <row r="174" spans="2:4">
      <c r="B174" s="582"/>
      <c r="C174" s="582"/>
      <c r="D174" s="582"/>
    </row>
    <row r="175" spans="2:4">
      <c r="B175" s="582"/>
      <c r="C175" s="582"/>
      <c r="D175" s="582"/>
    </row>
    <row r="176" spans="2:4">
      <c r="B176" s="582"/>
      <c r="C176" s="582"/>
      <c r="D176" s="582"/>
    </row>
    <row r="177" spans="2:4">
      <c r="B177" s="582"/>
      <c r="C177" s="582"/>
      <c r="D177" s="582"/>
    </row>
    <row r="178" spans="2:4">
      <c r="B178" s="582"/>
      <c r="C178" s="582"/>
      <c r="D178" s="582"/>
    </row>
    <row r="179" spans="2:4">
      <c r="B179" s="582"/>
      <c r="C179" s="582"/>
      <c r="D179" s="582"/>
    </row>
    <row r="180" spans="2:4">
      <c r="B180" s="582"/>
      <c r="C180" s="582"/>
      <c r="D180" s="582"/>
    </row>
    <row r="181" spans="2:4">
      <c r="B181" s="582"/>
      <c r="C181" s="582"/>
      <c r="D181" s="582"/>
    </row>
    <row r="182" spans="2:4">
      <c r="B182" s="582"/>
      <c r="C182" s="582"/>
      <c r="D182" s="582"/>
    </row>
    <row r="183" spans="2:4">
      <c r="B183" s="582"/>
      <c r="C183" s="582"/>
      <c r="D183" s="582"/>
    </row>
    <row r="184" spans="2:4">
      <c r="B184" s="582"/>
      <c r="C184" s="582"/>
      <c r="D184" s="582"/>
    </row>
    <row r="185" spans="2:4">
      <c r="B185" s="582"/>
      <c r="C185" s="582"/>
      <c r="D185" s="582"/>
    </row>
    <row r="186" spans="2:4">
      <c r="B186" s="582"/>
      <c r="C186" s="582"/>
      <c r="D186" s="582"/>
    </row>
    <row r="187" spans="2:4">
      <c r="B187" s="582"/>
      <c r="C187" s="582"/>
      <c r="D187" s="582"/>
    </row>
    <row r="188" spans="2:4">
      <c r="B188" s="582"/>
      <c r="C188" s="582"/>
      <c r="D188" s="582"/>
    </row>
    <row r="189" spans="2:4">
      <c r="B189" s="582"/>
      <c r="C189" s="582"/>
      <c r="D189" s="582"/>
    </row>
    <row r="190" spans="2:4">
      <c r="B190" s="582"/>
      <c r="C190" s="582"/>
      <c r="D190" s="582"/>
    </row>
    <row r="191" spans="2:4">
      <c r="B191" s="582"/>
      <c r="C191" s="582"/>
      <c r="D191" s="582"/>
    </row>
    <row r="192" spans="2:4">
      <c r="B192" s="582"/>
      <c r="C192" s="582"/>
      <c r="D192" s="582"/>
    </row>
    <row r="193" spans="2:4">
      <c r="B193" s="582"/>
      <c r="C193" s="582"/>
      <c r="D193" s="582"/>
    </row>
    <row r="194" spans="2:4">
      <c r="B194" s="582"/>
      <c r="C194" s="582"/>
      <c r="D194" s="582"/>
    </row>
    <row r="195" spans="2:4">
      <c r="B195" s="582"/>
      <c r="C195" s="582"/>
      <c r="D195" s="582"/>
    </row>
    <row r="196" spans="2:4">
      <c r="B196" s="582"/>
      <c r="C196" s="582"/>
      <c r="D196" s="582"/>
    </row>
    <row r="197" spans="2:4">
      <c r="B197" s="582"/>
      <c r="C197" s="582"/>
      <c r="D197" s="582"/>
    </row>
    <row r="198" spans="2:4">
      <c r="B198" s="582"/>
      <c r="C198" s="582"/>
      <c r="D198" s="582"/>
    </row>
    <row r="199" spans="2:4">
      <c r="B199" s="582"/>
      <c r="C199" s="582"/>
      <c r="D199" s="582"/>
    </row>
    <row r="200" spans="2:4">
      <c r="B200" s="582"/>
      <c r="C200" s="582"/>
      <c r="D200" s="582"/>
    </row>
    <row r="201" spans="2:4">
      <c r="B201" s="582"/>
      <c r="C201" s="582"/>
      <c r="D201" s="582"/>
    </row>
    <row r="202" spans="2:4">
      <c r="B202" s="582"/>
      <c r="C202" s="582"/>
      <c r="D202" s="582"/>
    </row>
    <row r="203" spans="2:4">
      <c r="B203" s="582"/>
      <c r="C203" s="582"/>
      <c r="D203" s="582"/>
    </row>
    <row r="204" spans="2:4">
      <c r="B204" s="582"/>
      <c r="C204" s="582"/>
      <c r="D204" s="582"/>
    </row>
    <row r="205" spans="2:4">
      <c r="B205" s="582"/>
      <c r="C205" s="582"/>
      <c r="D205" s="582"/>
    </row>
    <row r="206" spans="2:4">
      <c r="B206" s="582"/>
      <c r="C206" s="582"/>
      <c r="D206" s="582"/>
    </row>
    <row r="207" spans="2:4">
      <c r="B207" s="582"/>
      <c r="C207" s="582"/>
      <c r="D207" s="582"/>
    </row>
    <row r="208" spans="2:4">
      <c r="B208" s="582"/>
      <c r="C208" s="582"/>
      <c r="D208" s="582"/>
    </row>
    <row r="209" spans="2:4">
      <c r="B209" s="582"/>
      <c r="C209" s="582"/>
      <c r="D209" s="582"/>
    </row>
    <row r="210" spans="2:4">
      <c r="B210" s="582"/>
      <c r="C210" s="582"/>
      <c r="D210" s="582"/>
    </row>
    <row r="211" spans="2:4">
      <c r="B211" s="582"/>
      <c r="C211" s="582"/>
      <c r="D211" s="582"/>
    </row>
    <row r="212" spans="2:4">
      <c r="B212" s="582"/>
      <c r="C212" s="582"/>
      <c r="D212" s="582"/>
    </row>
    <row r="213" spans="2:4">
      <c r="B213" s="582"/>
      <c r="C213" s="582"/>
      <c r="D213" s="582"/>
    </row>
    <row r="214" spans="2:4">
      <c r="B214" s="582"/>
      <c r="C214" s="582"/>
      <c r="D214" s="582"/>
    </row>
    <row r="215" spans="2:4">
      <c r="B215" s="582"/>
      <c r="C215" s="582"/>
      <c r="D215" s="582"/>
    </row>
    <row r="216" spans="2:4">
      <c r="B216" s="582"/>
      <c r="C216" s="582"/>
      <c r="D216" s="582"/>
    </row>
    <row r="217" spans="2:4">
      <c r="B217" s="582"/>
      <c r="C217" s="582"/>
      <c r="D217" s="582"/>
    </row>
    <row r="218" spans="2:4">
      <c r="B218" s="582"/>
      <c r="C218" s="582"/>
      <c r="D218" s="582"/>
    </row>
    <row r="219" spans="2:4">
      <c r="B219" s="582"/>
      <c r="C219" s="582"/>
      <c r="D219" s="582"/>
    </row>
    <row r="220" spans="2:4">
      <c r="B220" s="582"/>
      <c r="C220" s="582"/>
      <c r="D220" s="582"/>
    </row>
    <row r="221" spans="2:4">
      <c r="B221" s="582"/>
      <c r="C221" s="582"/>
      <c r="D221" s="582"/>
    </row>
    <row r="222" spans="2:4">
      <c r="B222" s="582"/>
      <c r="C222" s="582"/>
      <c r="D222" s="582"/>
    </row>
    <row r="223" spans="2:4">
      <c r="B223" s="582"/>
      <c r="C223" s="582"/>
      <c r="D223" s="582"/>
    </row>
    <row r="224" spans="2:4">
      <c r="B224" s="582"/>
      <c r="C224" s="582"/>
      <c r="D224" s="582"/>
    </row>
    <row r="225" spans="2:4">
      <c r="B225" s="582"/>
      <c r="C225" s="582"/>
      <c r="D225" s="582"/>
    </row>
    <row r="226" spans="2:4">
      <c r="B226" s="582"/>
      <c r="C226" s="582"/>
      <c r="D226" s="582"/>
    </row>
    <row r="227" spans="2:4">
      <c r="B227" s="582"/>
      <c r="C227" s="582"/>
      <c r="D227" s="582"/>
    </row>
    <row r="228" spans="2:4">
      <c r="B228" s="582"/>
      <c r="C228" s="582"/>
      <c r="D228" s="582"/>
    </row>
    <row r="229" spans="2:4">
      <c r="B229" s="582"/>
      <c r="C229" s="582"/>
      <c r="D229" s="582"/>
    </row>
    <row r="230" spans="2:4">
      <c r="B230" s="582"/>
      <c r="C230" s="582"/>
      <c r="D230" s="582"/>
    </row>
    <row r="231" spans="2:4">
      <c r="B231" s="582"/>
      <c r="C231" s="582"/>
      <c r="D231" s="582"/>
    </row>
    <row r="232" spans="2:4">
      <c r="B232" s="582"/>
      <c r="C232" s="582"/>
      <c r="D232" s="582"/>
    </row>
    <row r="233" spans="2:4">
      <c r="B233" s="582"/>
      <c r="C233" s="582"/>
      <c r="D233" s="582"/>
    </row>
    <row r="234" spans="2:4">
      <c r="B234" s="582"/>
      <c r="C234" s="582"/>
      <c r="D234" s="582"/>
    </row>
    <row r="235" spans="2:4">
      <c r="B235" s="582"/>
      <c r="C235" s="582"/>
      <c r="D235" s="582"/>
    </row>
    <row r="236" spans="2:4">
      <c r="B236" s="582"/>
      <c r="C236" s="582"/>
      <c r="D236" s="582"/>
    </row>
    <row r="237" spans="2:4">
      <c r="B237" s="582"/>
      <c r="C237" s="582"/>
      <c r="D237" s="582"/>
    </row>
    <row r="238" spans="2:4">
      <c r="B238" s="582"/>
      <c r="C238" s="582"/>
      <c r="D238" s="582"/>
    </row>
    <row r="239" spans="2:4">
      <c r="B239" s="582"/>
      <c r="C239" s="582"/>
      <c r="D239" s="582"/>
    </row>
    <row r="240" spans="2:4">
      <c r="B240" s="582"/>
      <c r="C240" s="582"/>
      <c r="D240" s="582"/>
    </row>
    <row r="241" spans="2:4">
      <c r="B241" s="582"/>
      <c r="C241" s="582"/>
      <c r="D241" s="582"/>
    </row>
    <row r="242" spans="2:4">
      <c r="B242" s="582"/>
      <c r="C242" s="582"/>
      <c r="D242" s="582"/>
    </row>
    <row r="243" spans="2:4">
      <c r="B243" s="582"/>
      <c r="C243" s="582"/>
      <c r="D243" s="582"/>
    </row>
    <row r="244" spans="2:4">
      <c r="B244" s="582"/>
      <c r="C244" s="582"/>
      <c r="D244" s="582"/>
    </row>
    <row r="245" spans="2:4">
      <c r="B245" s="582"/>
      <c r="C245" s="582"/>
      <c r="D245" s="582"/>
    </row>
    <row r="246" spans="2:4">
      <c r="B246" s="582"/>
      <c r="C246" s="582"/>
      <c r="D246" s="582"/>
    </row>
    <row r="247" spans="2:4">
      <c r="B247" s="582"/>
      <c r="C247" s="582"/>
      <c r="D247" s="582"/>
    </row>
    <row r="248" spans="2:4">
      <c r="B248" s="582"/>
      <c r="C248" s="582"/>
      <c r="D248" s="582"/>
    </row>
    <row r="249" spans="2:4">
      <c r="B249" s="582"/>
      <c r="C249" s="582"/>
      <c r="D249" s="582"/>
    </row>
    <row r="250" spans="2:4">
      <c r="B250" s="582"/>
      <c r="C250" s="582"/>
      <c r="D250" s="582"/>
    </row>
    <row r="251" spans="2:4">
      <c r="B251" s="582"/>
      <c r="C251" s="582"/>
      <c r="D251" s="582"/>
    </row>
    <row r="252" spans="2:4">
      <c r="B252" s="582"/>
      <c r="C252" s="582"/>
      <c r="D252" s="582"/>
    </row>
    <row r="253" spans="2:4">
      <c r="B253" s="582"/>
      <c r="C253" s="582"/>
      <c r="D253" s="582"/>
    </row>
    <row r="254" spans="2:4">
      <c r="B254" s="582"/>
      <c r="C254" s="582"/>
      <c r="D254" s="582"/>
    </row>
    <row r="255" spans="2:4">
      <c r="B255" s="582"/>
      <c r="C255" s="582"/>
      <c r="D255" s="582"/>
    </row>
    <row r="256" spans="2:4">
      <c r="B256" s="582"/>
      <c r="C256" s="582"/>
      <c r="D256" s="582"/>
    </row>
    <row r="257" spans="2:4">
      <c r="B257" s="582"/>
      <c r="C257" s="582"/>
      <c r="D257" s="582"/>
    </row>
    <row r="258" spans="2:4">
      <c r="B258" s="582"/>
      <c r="C258" s="582"/>
      <c r="D258" s="582"/>
    </row>
    <row r="259" spans="2:4">
      <c r="B259" s="582"/>
      <c r="C259" s="582"/>
      <c r="D259" s="582"/>
    </row>
    <row r="260" spans="2:4">
      <c r="B260" s="582"/>
      <c r="C260" s="582"/>
      <c r="D260" s="582"/>
    </row>
    <row r="261" spans="2:4">
      <c r="B261" s="582"/>
      <c r="C261" s="582"/>
      <c r="D261" s="582"/>
    </row>
    <row r="262" spans="2:4">
      <c r="B262" s="582"/>
      <c r="C262" s="582"/>
      <c r="D262" s="582"/>
    </row>
    <row r="263" spans="2:4">
      <c r="B263" s="582"/>
      <c r="C263" s="582"/>
      <c r="D263" s="582"/>
    </row>
    <row r="264" spans="2:4">
      <c r="B264" s="582"/>
      <c r="C264" s="582"/>
      <c r="D264" s="582"/>
    </row>
    <row r="265" spans="2:4">
      <c r="B265" s="582"/>
      <c r="C265" s="582"/>
      <c r="D265" s="582"/>
    </row>
    <row r="266" spans="2:4">
      <c r="B266" s="582"/>
      <c r="C266" s="582"/>
      <c r="D266" s="582"/>
    </row>
    <row r="267" spans="2:4">
      <c r="B267" s="582"/>
      <c r="C267" s="582"/>
      <c r="D267" s="582"/>
    </row>
    <row r="268" spans="2:4">
      <c r="B268" s="582"/>
      <c r="C268" s="582"/>
      <c r="D268" s="582"/>
    </row>
    <row r="269" spans="2:4">
      <c r="B269" s="582"/>
      <c r="C269" s="582"/>
      <c r="D269" s="582"/>
    </row>
    <row r="270" spans="2:4">
      <c r="B270" s="582"/>
      <c r="C270" s="582"/>
      <c r="D270" s="582"/>
    </row>
    <row r="271" spans="2:4">
      <c r="B271" s="582"/>
      <c r="C271" s="582"/>
      <c r="D271" s="582"/>
    </row>
    <row r="272" spans="2:4">
      <c r="B272" s="582"/>
      <c r="C272" s="582"/>
      <c r="D272" s="582"/>
    </row>
    <row r="273" spans="2:4">
      <c r="B273" s="582"/>
      <c r="C273" s="582"/>
      <c r="D273" s="582"/>
    </row>
    <row r="274" spans="2:4">
      <c r="B274" s="582"/>
      <c r="C274" s="582"/>
      <c r="D274" s="582"/>
    </row>
    <row r="275" spans="2:4">
      <c r="B275" s="582"/>
      <c r="C275" s="582"/>
      <c r="D275" s="582"/>
    </row>
    <row r="276" spans="2:4">
      <c r="B276" s="582"/>
      <c r="C276" s="582"/>
      <c r="D276" s="582"/>
    </row>
    <row r="277" spans="2:4">
      <c r="B277" s="582"/>
      <c r="C277" s="582"/>
      <c r="D277" s="582"/>
    </row>
    <row r="278" spans="2:4">
      <c r="B278" s="582"/>
      <c r="C278" s="582"/>
      <c r="D278" s="582"/>
    </row>
    <row r="279" spans="2:4">
      <c r="B279" s="582"/>
      <c r="C279" s="582"/>
      <c r="D279" s="582"/>
    </row>
    <row r="280" spans="2:4">
      <c r="B280" s="582"/>
      <c r="C280" s="582"/>
      <c r="D280" s="582"/>
    </row>
    <row r="281" spans="2:4">
      <c r="B281" s="582"/>
      <c r="C281" s="582"/>
      <c r="D281" s="582"/>
    </row>
    <row r="282" spans="2:4">
      <c r="B282" s="582"/>
      <c r="C282" s="582"/>
      <c r="D282" s="582"/>
    </row>
    <row r="283" spans="2:4">
      <c r="B283" s="582"/>
      <c r="C283" s="582"/>
      <c r="D283" s="582"/>
    </row>
    <row r="284" spans="2:4">
      <c r="B284" s="582"/>
      <c r="C284" s="582"/>
      <c r="D284" s="582"/>
    </row>
    <row r="285" spans="2:4">
      <c r="B285" s="582"/>
      <c r="C285" s="582"/>
      <c r="D285" s="582"/>
    </row>
    <row r="286" spans="2:4">
      <c r="B286" s="582"/>
      <c r="C286" s="582"/>
      <c r="D286" s="582"/>
    </row>
    <row r="287" spans="2:4">
      <c r="B287" s="582"/>
      <c r="C287" s="582"/>
      <c r="D287" s="582"/>
    </row>
    <row r="288" spans="2:4">
      <c r="B288" s="582"/>
      <c r="C288" s="582"/>
      <c r="D288" s="582"/>
    </row>
    <row r="289" spans="2:4">
      <c r="B289" s="582"/>
      <c r="C289" s="582"/>
      <c r="D289" s="582"/>
    </row>
    <row r="290" spans="2:4">
      <c r="B290" s="582"/>
      <c r="C290" s="582"/>
      <c r="D290" s="582"/>
    </row>
    <row r="291" spans="2:4">
      <c r="B291" s="582"/>
      <c r="C291" s="582"/>
      <c r="D291" s="582"/>
    </row>
    <row r="292" spans="2:4">
      <c r="B292" s="582"/>
      <c r="C292" s="582"/>
      <c r="D292" s="582"/>
    </row>
    <row r="293" spans="2:4">
      <c r="B293" s="582"/>
      <c r="C293" s="582"/>
      <c r="D293" s="582"/>
    </row>
    <row r="294" spans="2:4">
      <c r="B294" s="582"/>
      <c r="C294" s="582"/>
      <c r="D294" s="582"/>
    </row>
    <row r="295" spans="2:4">
      <c r="B295" s="582"/>
      <c r="C295" s="582"/>
      <c r="D295" s="582"/>
    </row>
    <row r="296" spans="2:4">
      <c r="B296" s="582"/>
      <c r="C296" s="582"/>
      <c r="D296" s="582"/>
    </row>
    <row r="297" spans="2:4">
      <c r="B297" s="582"/>
      <c r="C297" s="582"/>
      <c r="D297" s="582"/>
    </row>
    <row r="298" spans="2:4">
      <c r="B298" s="582"/>
      <c r="C298" s="582"/>
      <c r="D298" s="582"/>
    </row>
    <row r="299" spans="2:4">
      <c r="B299" s="582"/>
      <c r="C299" s="582"/>
      <c r="D299" s="582"/>
    </row>
    <row r="300" spans="2:4">
      <c r="B300" s="582"/>
      <c r="C300" s="582"/>
      <c r="D300" s="582"/>
    </row>
    <row r="301" spans="2:4">
      <c r="B301" s="582"/>
      <c r="C301" s="582"/>
      <c r="D301" s="582"/>
    </row>
    <row r="302" spans="2:4">
      <c r="B302" s="582"/>
      <c r="C302" s="582"/>
      <c r="D302" s="582"/>
    </row>
    <row r="303" spans="2:4">
      <c r="B303" s="582"/>
      <c r="C303" s="582"/>
      <c r="D303" s="582"/>
    </row>
    <row r="304" spans="2:4">
      <c r="B304" s="582"/>
      <c r="C304" s="582"/>
      <c r="D304" s="582"/>
    </row>
    <row r="305" spans="2:4">
      <c r="B305" s="582"/>
      <c r="C305" s="582"/>
      <c r="D305" s="582"/>
    </row>
    <row r="306" spans="2:4">
      <c r="B306" s="582"/>
      <c r="C306" s="582"/>
      <c r="D306" s="582"/>
    </row>
    <row r="307" spans="2:4">
      <c r="B307" s="582"/>
      <c r="C307" s="582"/>
      <c r="D307" s="582"/>
    </row>
    <row r="308" spans="2:4">
      <c r="B308" s="582"/>
      <c r="C308" s="582"/>
      <c r="D308" s="582"/>
    </row>
    <row r="309" spans="2:4">
      <c r="B309" s="582"/>
      <c r="C309" s="582"/>
      <c r="D309" s="582"/>
    </row>
    <row r="310" spans="2:4">
      <c r="B310" s="582"/>
      <c r="C310" s="582"/>
      <c r="D310" s="582"/>
    </row>
    <row r="311" spans="2:4">
      <c r="B311" s="582"/>
      <c r="C311" s="582"/>
      <c r="D311" s="582"/>
    </row>
    <row r="312" spans="2:4">
      <c r="B312" s="582"/>
      <c r="C312" s="582"/>
      <c r="D312" s="582"/>
    </row>
    <row r="313" spans="2:4">
      <c r="B313" s="582"/>
      <c r="C313" s="582"/>
      <c r="D313" s="582"/>
    </row>
    <row r="314" spans="2:4">
      <c r="B314" s="582"/>
      <c r="C314" s="582"/>
      <c r="D314" s="582"/>
    </row>
    <row r="315" spans="2:4">
      <c r="B315" s="582"/>
      <c r="C315" s="582"/>
      <c r="D315" s="582"/>
    </row>
    <row r="316" spans="2:4">
      <c r="B316" s="582"/>
      <c r="C316" s="582"/>
      <c r="D316" s="582"/>
    </row>
    <row r="317" spans="2:4">
      <c r="B317" s="582"/>
      <c r="C317" s="582"/>
      <c r="D317" s="582"/>
    </row>
    <row r="318" spans="2:4">
      <c r="B318" s="582"/>
      <c r="C318" s="582"/>
      <c r="D318" s="582"/>
    </row>
    <row r="319" spans="2:4">
      <c r="B319" s="582"/>
      <c r="C319" s="582"/>
      <c r="D319" s="582"/>
    </row>
    <row r="320" spans="2:4">
      <c r="B320" s="582"/>
      <c r="C320" s="582"/>
      <c r="D320" s="582"/>
    </row>
    <row r="321" spans="2:4">
      <c r="B321" s="582"/>
      <c r="C321" s="582"/>
      <c r="D321" s="582"/>
    </row>
    <row r="322" spans="2:4">
      <c r="B322" s="582"/>
      <c r="C322" s="582"/>
      <c r="D322" s="582"/>
    </row>
    <row r="323" spans="2:4">
      <c r="B323" s="582"/>
      <c r="C323" s="582"/>
      <c r="D323" s="582"/>
    </row>
    <row r="324" spans="2:4">
      <c r="B324" s="582"/>
      <c r="C324" s="582"/>
      <c r="D324" s="582"/>
    </row>
    <row r="325" spans="2:4">
      <c r="B325" s="582"/>
      <c r="C325" s="582"/>
      <c r="D325" s="582"/>
    </row>
    <row r="326" spans="2:4">
      <c r="B326" s="582"/>
      <c r="C326" s="582"/>
      <c r="D326" s="582"/>
    </row>
    <row r="327" spans="2:4">
      <c r="B327" s="582"/>
      <c r="C327" s="582"/>
      <c r="D327" s="582"/>
    </row>
    <row r="328" spans="2:4">
      <c r="B328" s="582"/>
      <c r="C328" s="582"/>
      <c r="D328" s="582"/>
    </row>
    <row r="329" spans="2:4">
      <c r="B329" s="582"/>
      <c r="C329" s="582"/>
      <c r="D329" s="582"/>
    </row>
    <row r="330" spans="2:4">
      <c r="B330" s="582"/>
      <c r="C330" s="582"/>
      <c r="D330" s="582"/>
    </row>
    <row r="331" spans="2:4">
      <c r="B331" s="582"/>
      <c r="C331" s="582"/>
      <c r="D331" s="582"/>
    </row>
    <row r="332" spans="2:4">
      <c r="B332" s="582"/>
      <c r="C332" s="582"/>
      <c r="D332" s="582"/>
    </row>
    <row r="333" spans="2:4">
      <c r="B333" s="582"/>
      <c r="C333" s="582"/>
      <c r="D333" s="582"/>
    </row>
    <row r="334" spans="2:4">
      <c r="B334" s="582"/>
      <c r="C334" s="582"/>
      <c r="D334" s="582"/>
    </row>
    <row r="335" spans="2:4">
      <c r="B335" s="582"/>
      <c r="C335" s="582"/>
      <c r="D335" s="582"/>
    </row>
    <row r="336" spans="2:4">
      <c r="B336" s="582"/>
      <c r="C336" s="582"/>
      <c r="D336" s="582"/>
    </row>
    <row r="337" spans="2:4">
      <c r="B337" s="582"/>
      <c r="C337" s="582"/>
      <c r="D337" s="582"/>
    </row>
    <row r="338" spans="2:4">
      <c r="B338" s="582"/>
      <c r="C338" s="582"/>
      <c r="D338" s="582"/>
    </row>
    <row r="339" spans="2:4">
      <c r="B339" s="582"/>
      <c r="C339" s="582"/>
      <c r="D339" s="582"/>
    </row>
    <row r="340" spans="2:4">
      <c r="B340" s="582"/>
      <c r="C340" s="582"/>
      <c r="D340" s="582"/>
    </row>
    <row r="341" spans="2:4">
      <c r="B341" s="582"/>
      <c r="C341" s="582"/>
      <c r="D341" s="582"/>
    </row>
    <row r="342" spans="2:4">
      <c r="B342" s="582"/>
      <c r="C342" s="582"/>
      <c r="D342" s="582"/>
    </row>
    <row r="343" spans="2:4">
      <c r="B343" s="582"/>
      <c r="C343" s="582"/>
      <c r="D343" s="582"/>
    </row>
    <row r="344" spans="2:4">
      <c r="B344" s="582"/>
      <c r="C344" s="582"/>
      <c r="D344" s="582"/>
    </row>
    <row r="345" spans="2:4">
      <c r="B345" s="582"/>
      <c r="C345" s="582"/>
      <c r="D345" s="582"/>
    </row>
    <row r="346" spans="2:4">
      <c r="B346" s="582"/>
      <c r="C346" s="582"/>
      <c r="D346" s="582"/>
    </row>
    <row r="347" spans="2:4">
      <c r="B347" s="582"/>
      <c r="C347" s="582"/>
      <c r="D347" s="582"/>
    </row>
    <row r="348" spans="2:4">
      <c r="B348" s="582"/>
      <c r="C348" s="582"/>
      <c r="D348" s="582"/>
    </row>
    <row r="349" spans="2:4">
      <c r="B349" s="582"/>
      <c r="C349" s="582"/>
      <c r="D349" s="582"/>
    </row>
    <row r="350" spans="2:4">
      <c r="B350" s="582"/>
      <c r="C350" s="582"/>
      <c r="D350" s="582"/>
    </row>
    <row r="351" spans="2:4">
      <c r="B351" s="582"/>
      <c r="C351" s="582"/>
      <c r="D351" s="582"/>
    </row>
    <row r="352" spans="2:4">
      <c r="B352" s="582"/>
      <c r="C352" s="582"/>
      <c r="D352" s="582"/>
    </row>
    <row r="353" spans="2:4">
      <c r="B353" s="582"/>
      <c r="C353" s="582"/>
      <c r="D353" s="582"/>
    </row>
    <row r="354" spans="2:4">
      <c r="B354" s="582"/>
      <c r="C354" s="582"/>
      <c r="D354" s="582"/>
    </row>
    <row r="355" spans="2:4">
      <c r="B355" s="582"/>
      <c r="C355" s="582"/>
      <c r="D355" s="582"/>
    </row>
    <row r="356" spans="2:4">
      <c r="B356" s="582"/>
      <c r="C356" s="582"/>
      <c r="D356" s="582"/>
    </row>
    <row r="357" spans="2:4">
      <c r="B357" s="582"/>
      <c r="C357" s="582"/>
      <c r="D357" s="582"/>
    </row>
    <row r="358" spans="2:4">
      <c r="B358" s="582"/>
      <c r="C358" s="582"/>
      <c r="D358" s="582"/>
    </row>
    <row r="359" spans="2:4">
      <c r="B359" s="582"/>
      <c r="C359" s="582"/>
      <c r="D359" s="582"/>
    </row>
    <row r="360" spans="2:4">
      <c r="B360" s="582"/>
      <c r="C360" s="582"/>
      <c r="D360" s="582"/>
    </row>
    <row r="361" spans="2:4">
      <c r="B361" s="582"/>
      <c r="C361" s="582"/>
      <c r="D361" s="582"/>
    </row>
    <row r="362" spans="2:4">
      <c r="B362" s="582"/>
      <c r="C362" s="582"/>
      <c r="D362" s="582"/>
    </row>
    <row r="363" spans="2:4">
      <c r="B363" s="582"/>
      <c r="C363" s="582"/>
      <c r="D363" s="582"/>
    </row>
    <row r="364" spans="2:4">
      <c r="B364" s="582"/>
      <c r="C364" s="582"/>
      <c r="D364" s="582"/>
    </row>
    <row r="365" spans="2:4">
      <c r="B365" s="582"/>
      <c r="C365" s="582"/>
      <c r="D365" s="582"/>
    </row>
    <row r="366" spans="2:4">
      <c r="B366" s="582"/>
      <c r="C366" s="582"/>
      <c r="D366" s="582"/>
    </row>
    <row r="367" spans="2:4">
      <c r="B367" s="582"/>
      <c r="C367" s="582"/>
      <c r="D367" s="582"/>
    </row>
    <row r="368" spans="2:4">
      <c r="B368" s="582"/>
      <c r="C368" s="582"/>
      <c r="D368" s="582"/>
    </row>
    <row r="369" spans="2:4">
      <c r="B369" s="582"/>
      <c r="C369" s="582"/>
      <c r="D369" s="582"/>
    </row>
    <row r="370" spans="2:4">
      <c r="B370" s="582"/>
      <c r="C370" s="582"/>
      <c r="D370" s="582"/>
    </row>
    <row r="371" spans="2:4">
      <c r="B371" s="582"/>
      <c r="C371" s="582"/>
      <c r="D371" s="582"/>
    </row>
    <row r="372" spans="2:4">
      <c r="B372" s="582"/>
      <c r="C372" s="582"/>
      <c r="D372" s="582"/>
    </row>
    <row r="373" spans="2:4">
      <c r="B373" s="582"/>
      <c r="C373" s="582"/>
      <c r="D373" s="582"/>
    </row>
    <row r="374" spans="2:4">
      <c r="B374" s="582"/>
      <c r="C374" s="582"/>
      <c r="D374" s="582"/>
    </row>
    <row r="375" spans="2:4">
      <c r="B375" s="582"/>
      <c r="C375" s="582"/>
      <c r="D375" s="582"/>
    </row>
    <row r="376" spans="2:4">
      <c r="B376" s="582"/>
      <c r="C376" s="582"/>
      <c r="D376" s="582"/>
    </row>
    <row r="377" spans="2:4">
      <c r="B377" s="582"/>
      <c r="C377" s="582"/>
      <c r="D377" s="582"/>
    </row>
    <row r="378" spans="2:4">
      <c r="B378" s="582"/>
      <c r="C378" s="582"/>
      <c r="D378" s="582"/>
    </row>
    <row r="379" spans="2:4">
      <c r="B379" s="582"/>
      <c r="C379" s="582"/>
      <c r="D379" s="582"/>
    </row>
    <row r="380" spans="2:4">
      <c r="B380" s="582"/>
      <c r="C380" s="582"/>
      <c r="D380" s="582"/>
    </row>
    <row r="381" spans="2:4">
      <c r="B381" s="582"/>
      <c r="C381" s="582"/>
      <c r="D381" s="582"/>
    </row>
    <row r="382" spans="2:4">
      <c r="B382" s="582"/>
      <c r="C382" s="582"/>
      <c r="D382" s="582"/>
    </row>
    <row r="383" spans="2:4">
      <c r="B383" s="582"/>
      <c r="C383" s="582"/>
      <c r="D383" s="582"/>
    </row>
    <row r="384" spans="2:4">
      <c r="B384" s="582"/>
      <c r="C384" s="582"/>
      <c r="D384" s="582"/>
    </row>
    <row r="385" spans="2:4">
      <c r="B385" s="582"/>
      <c r="C385" s="582"/>
      <c r="D385" s="582"/>
    </row>
    <row r="386" spans="2:4">
      <c r="B386" s="582"/>
      <c r="C386" s="582"/>
      <c r="D386" s="582"/>
    </row>
    <row r="387" spans="2:4">
      <c r="B387" s="582"/>
      <c r="C387" s="582"/>
      <c r="D387" s="582"/>
    </row>
    <row r="388" spans="2:4">
      <c r="B388" s="582"/>
      <c r="C388" s="582"/>
      <c r="D388" s="582"/>
    </row>
    <row r="389" spans="2:4">
      <c r="B389" s="582"/>
      <c r="C389" s="582"/>
      <c r="D389" s="582"/>
    </row>
    <row r="390" spans="2:4">
      <c r="B390" s="582"/>
      <c r="C390" s="582"/>
      <c r="D390" s="582"/>
    </row>
    <row r="391" spans="2:4">
      <c r="B391" s="582"/>
      <c r="C391" s="582"/>
      <c r="D391" s="582"/>
    </row>
    <row r="392" spans="2:4">
      <c r="B392" s="582"/>
      <c r="C392" s="582"/>
      <c r="D392" s="582"/>
    </row>
    <row r="393" spans="2:4">
      <c r="B393" s="582"/>
      <c r="C393" s="582"/>
      <c r="D393" s="582"/>
    </row>
    <row r="394" spans="2:4">
      <c r="B394" s="582"/>
      <c r="C394" s="582"/>
      <c r="D394" s="582"/>
    </row>
    <row r="395" spans="2:4">
      <c r="B395" s="582"/>
      <c r="C395" s="582"/>
      <c r="D395" s="582"/>
    </row>
    <row r="396" spans="2:4">
      <c r="B396" s="582"/>
      <c r="C396" s="582"/>
      <c r="D396" s="582"/>
    </row>
    <row r="397" spans="2:4">
      <c r="B397" s="582"/>
      <c r="C397" s="582"/>
      <c r="D397" s="582"/>
    </row>
    <row r="398" spans="2:4">
      <c r="B398" s="582"/>
      <c r="C398" s="582"/>
      <c r="D398" s="582"/>
    </row>
    <row r="399" spans="2:4">
      <c r="B399" s="582"/>
      <c r="C399" s="582"/>
      <c r="D399" s="582"/>
    </row>
    <row r="400" spans="2:4">
      <c r="B400" s="582"/>
      <c r="C400" s="582"/>
      <c r="D400" s="582"/>
    </row>
    <row r="401" spans="2:4">
      <c r="B401" s="582"/>
      <c r="C401" s="582"/>
      <c r="D401" s="582"/>
    </row>
    <row r="402" spans="2:4">
      <c r="B402" s="582"/>
      <c r="C402" s="582"/>
      <c r="D402" s="582"/>
    </row>
    <row r="403" spans="2:4">
      <c r="B403" s="582"/>
      <c r="C403" s="582"/>
      <c r="D403" s="582"/>
    </row>
    <row r="404" spans="2:4">
      <c r="B404" s="582"/>
      <c r="C404" s="582"/>
      <c r="D404" s="582"/>
    </row>
    <row r="405" spans="2:4">
      <c r="B405" s="582"/>
      <c r="C405" s="582"/>
      <c r="D405" s="582"/>
    </row>
    <row r="406" spans="2:4">
      <c r="B406" s="582"/>
      <c r="C406" s="582"/>
      <c r="D406" s="582"/>
    </row>
    <row r="407" spans="2:4">
      <c r="B407" s="582"/>
      <c r="C407" s="582"/>
      <c r="D407" s="582"/>
    </row>
    <row r="408" spans="2:4">
      <c r="B408" s="582"/>
      <c r="C408" s="582"/>
      <c r="D408" s="582"/>
    </row>
    <row r="409" spans="2:4">
      <c r="B409" s="582"/>
      <c r="C409" s="582"/>
      <c r="D409" s="582"/>
    </row>
    <row r="410" spans="2:4">
      <c r="B410" s="582"/>
      <c r="C410" s="582"/>
      <c r="D410" s="582"/>
    </row>
    <row r="411" spans="2:4">
      <c r="B411" s="582"/>
      <c r="C411" s="582"/>
      <c r="D411" s="582"/>
    </row>
    <row r="412" spans="2:4">
      <c r="B412" s="582"/>
      <c r="C412" s="582"/>
      <c r="D412" s="582"/>
    </row>
    <row r="413" spans="2:4">
      <c r="B413" s="582"/>
      <c r="C413" s="582"/>
      <c r="D413" s="582"/>
    </row>
    <row r="414" spans="2:4">
      <c r="B414" s="582"/>
      <c r="C414" s="582"/>
      <c r="D414" s="582"/>
    </row>
    <row r="415" spans="2:4">
      <c r="B415" s="582"/>
      <c r="C415" s="582"/>
      <c r="D415" s="582"/>
    </row>
    <row r="416" spans="2:4">
      <c r="B416" s="582"/>
      <c r="C416" s="582"/>
      <c r="D416" s="582"/>
    </row>
    <row r="417" spans="2:4">
      <c r="B417" s="582"/>
      <c r="C417" s="582"/>
      <c r="D417" s="582"/>
    </row>
    <row r="418" spans="2:4">
      <c r="B418" s="582"/>
      <c r="C418" s="582"/>
      <c r="D418" s="582"/>
    </row>
    <row r="419" spans="2:4">
      <c r="B419" s="582"/>
      <c r="C419" s="582"/>
      <c r="D419" s="582"/>
    </row>
    <row r="420" spans="2:4">
      <c r="B420" s="582"/>
      <c r="C420" s="582"/>
      <c r="D420" s="582"/>
    </row>
    <row r="421" spans="2:4">
      <c r="B421" s="582"/>
      <c r="C421" s="582"/>
      <c r="D421" s="582"/>
    </row>
    <row r="422" spans="2:4">
      <c r="B422" s="582"/>
      <c r="C422" s="582"/>
      <c r="D422" s="582"/>
    </row>
    <row r="423" spans="2:4">
      <c r="B423" s="582"/>
      <c r="C423" s="582"/>
      <c r="D423" s="582"/>
    </row>
    <row r="424" spans="2:4">
      <c r="B424" s="582"/>
      <c r="C424" s="582"/>
      <c r="D424" s="582"/>
    </row>
    <row r="425" spans="2:4">
      <c r="B425" s="582"/>
      <c r="C425" s="582"/>
      <c r="D425" s="582"/>
    </row>
    <row r="426" spans="2:4">
      <c r="B426" s="582"/>
      <c r="C426" s="582"/>
      <c r="D426" s="582"/>
    </row>
    <row r="427" spans="2:4">
      <c r="B427" s="582"/>
      <c r="C427" s="582"/>
      <c r="D427" s="582"/>
    </row>
    <row r="428" spans="2:4">
      <c r="B428" s="582"/>
      <c r="C428" s="582"/>
      <c r="D428" s="582"/>
    </row>
    <row r="429" spans="2:4">
      <c r="B429" s="582"/>
      <c r="C429" s="582"/>
      <c r="D429" s="582"/>
    </row>
    <row r="430" spans="2:4">
      <c r="B430" s="582"/>
      <c r="C430" s="582"/>
      <c r="D430" s="582"/>
    </row>
    <row r="431" spans="2:4">
      <c r="B431" s="582"/>
      <c r="C431" s="582"/>
      <c r="D431" s="582"/>
    </row>
    <row r="432" spans="2:4">
      <c r="B432" s="582"/>
      <c r="C432" s="582"/>
      <c r="D432" s="582"/>
    </row>
    <row r="433" spans="2:4">
      <c r="B433" s="582"/>
      <c r="C433" s="582"/>
      <c r="D433" s="582"/>
    </row>
    <row r="434" spans="2:4">
      <c r="B434" s="582"/>
      <c r="C434" s="582"/>
      <c r="D434" s="582"/>
    </row>
    <row r="435" spans="2:4">
      <c r="B435" s="582"/>
      <c r="C435" s="582"/>
      <c r="D435" s="582"/>
    </row>
    <row r="436" spans="2:4">
      <c r="B436" s="582"/>
      <c r="C436" s="582"/>
      <c r="D436" s="582"/>
    </row>
    <row r="437" spans="2:4">
      <c r="B437" s="582"/>
      <c r="C437" s="582"/>
      <c r="D437" s="582"/>
    </row>
    <row r="438" spans="2:4">
      <c r="B438" s="582"/>
      <c r="C438" s="582"/>
      <c r="D438" s="582"/>
    </row>
    <row r="439" spans="2:4">
      <c r="B439" s="582"/>
      <c r="C439" s="582"/>
      <c r="D439" s="582"/>
    </row>
    <row r="440" spans="2:4">
      <c r="B440" s="582"/>
      <c r="C440" s="582"/>
      <c r="D440" s="582"/>
    </row>
    <row r="441" spans="2:4">
      <c r="B441" s="582"/>
      <c r="C441" s="582"/>
      <c r="D441" s="582"/>
    </row>
    <row r="442" spans="2:4">
      <c r="B442" s="582"/>
      <c r="C442" s="582"/>
      <c r="D442" s="582"/>
    </row>
    <row r="443" spans="2:4">
      <c r="B443" s="582"/>
      <c r="C443" s="582"/>
      <c r="D443" s="582"/>
    </row>
    <row r="444" spans="2:4">
      <c r="B444" s="582"/>
      <c r="C444" s="582"/>
      <c r="D444" s="582"/>
    </row>
    <row r="445" spans="2:4">
      <c r="B445" s="582"/>
      <c r="C445" s="582"/>
      <c r="D445" s="582"/>
    </row>
    <row r="446" spans="2:4">
      <c r="B446" s="582"/>
      <c r="C446" s="582"/>
      <c r="D446" s="582"/>
    </row>
    <row r="447" spans="2:4">
      <c r="B447" s="582"/>
      <c r="C447" s="582"/>
      <c r="D447" s="582"/>
    </row>
    <row r="448" spans="2:4">
      <c r="B448" s="582"/>
      <c r="C448" s="582"/>
      <c r="D448" s="582"/>
    </row>
    <row r="449" spans="2:4">
      <c r="B449" s="582"/>
      <c r="C449" s="582"/>
      <c r="D449" s="582"/>
    </row>
    <row r="450" spans="2:4">
      <c r="B450" s="582"/>
      <c r="C450" s="582"/>
      <c r="D450" s="582"/>
    </row>
    <row r="451" spans="2:4">
      <c r="B451" s="582"/>
      <c r="C451" s="582"/>
      <c r="D451" s="582"/>
    </row>
    <row r="452" spans="2:4">
      <c r="B452" s="582"/>
      <c r="C452" s="582"/>
      <c r="D452" s="582"/>
    </row>
    <row r="453" spans="2:4">
      <c r="B453" s="582"/>
      <c r="C453" s="582"/>
      <c r="D453" s="582"/>
    </row>
    <row r="454" spans="2:4">
      <c r="B454" s="582"/>
      <c r="C454" s="582"/>
      <c r="D454" s="582"/>
    </row>
    <row r="455" spans="2:4">
      <c r="B455" s="582"/>
      <c r="C455" s="582"/>
      <c r="D455" s="582"/>
    </row>
    <row r="456" spans="2:4">
      <c r="B456" s="582"/>
      <c r="C456" s="582"/>
      <c r="D456" s="582"/>
    </row>
    <row r="457" spans="2:4">
      <c r="B457" s="582"/>
      <c r="C457" s="582"/>
      <c r="D457" s="582"/>
    </row>
    <row r="458" spans="2:4">
      <c r="B458" s="582"/>
      <c r="C458" s="582"/>
      <c r="D458" s="582"/>
    </row>
    <row r="459" spans="2:4">
      <c r="B459" s="582"/>
      <c r="C459" s="582"/>
      <c r="D459" s="582"/>
    </row>
    <row r="460" spans="2:4">
      <c r="B460" s="582"/>
      <c r="C460" s="582"/>
      <c r="D460" s="582"/>
    </row>
    <row r="461" spans="2:4">
      <c r="B461" s="582"/>
      <c r="C461" s="582"/>
      <c r="D461" s="582"/>
    </row>
    <row r="462" spans="2:4">
      <c r="B462" s="582"/>
      <c r="C462" s="582"/>
      <c r="D462" s="582"/>
    </row>
    <row r="463" spans="2:4">
      <c r="B463" s="582"/>
      <c r="C463" s="582"/>
      <c r="D463" s="582"/>
    </row>
    <row r="464" spans="2:4">
      <c r="B464" s="582"/>
      <c r="C464" s="582"/>
      <c r="D464" s="582"/>
    </row>
    <row r="465" spans="2:4">
      <c r="B465" s="582"/>
      <c r="C465" s="582"/>
      <c r="D465" s="582"/>
    </row>
    <row r="466" spans="2:4">
      <c r="B466" s="582"/>
      <c r="C466" s="582"/>
      <c r="D466" s="582"/>
    </row>
    <row r="467" spans="2:4">
      <c r="B467" s="582"/>
      <c r="C467" s="582"/>
      <c r="D467" s="582"/>
    </row>
    <row r="468" spans="2:4">
      <c r="B468" s="582"/>
      <c r="C468" s="582"/>
      <c r="D468" s="582"/>
    </row>
    <row r="469" spans="2:4">
      <c r="B469" s="582"/>
      <c r="C469" s="582"/>
      <c r="D469" s="582"/>
    </row>
    <row r="470" spans="2:4">
      <c r="B470" s="582"/>
      <c r="C470" s="582"/>
      <c r="D470" s="582"/>
    </row>
    <row r="471" spans="2:4">
      <c r="B471" s="582"/>
      <c r="C471" s="582"/>
      <c r="D471" s="582"/>
    </row>
    <row r="472" spans="2:4">
      <c r="B472" s="582"/>
      <c r="C472" s="582"/>
      <c r="D472" s="582"/>
    </row>
    <row r="473" spans="2:4">
      <c r="B473" s="582"/>
      <c r="C473" s="582"/>
      <c r="D473" s="582"/>
    </row>
    <row r="474" spans="2:4">
      <c r="B474" s="582"/>
      <c r="C474" s="582"/>
      <c r="D474" s="582"/>
    </row>
    <row r="475" spans="2:4">
      <c r="B475" s="582"/>
      <c r="C475" s="582"/>
      <c r="D475" s="582"/>
    </row>
    <row r="476" spans="2:4">
      <c r="B476" s="582"/>
      <c r="C476" s="582"/>
      <c r="D476" s="582"/>
    </row>
    <row r="477" spans="2:4">
      <c r="B477" s="582"/>
      <c r="C477" s="582"/>
      <c r="D477" s="582"/>
    </row>
    <row r="478" spans="2:4">
      <c r="B478" s="582"/>
      <c r="C478" s="582"/>
      <c r="D478" s="582"/>
    </row>
    <row r="479" spans="2:4">
      <c r="B479" s="582"/>
      <c r="C479" s="582"/>
      <c r="D479" s="582"/>
    </row>
    <row r="480" spans="2:4">
      <c r="B480" s="582"/>
      <c r="C480" s="582"/>
      <c r="D480" s="582"/>
    </row>
    <row r="481" spans="2:4">
      <c r="B481" s="582"/>
      <c r="C481" s="582"/>
      <c r="D481" s="582"/>
    </row>
    <row r="482" spans="2:4">
      <c r="B482" s="582"/>
      <c r="C482" s="582"/>
      <c r="D482" s="582"/>
    </row>
    <row r="483" spans="2:4">
      <c r="B483" s="582"/>
      <c r="C483" s="582"/>
      <c r="D483" s="582"/>
    </row>
    <row r="484" spans="2:4">
      <c r="B484" s="582"/>
      <c r="C484" s="582"/>
      <c r="D484" s="582"/>
    </row>
    <row r="485" spans="2:4">
      <c r="B485" s="582"/>
      <c r="C485" s="582"/>
      <c r="D485" s="582"/>
    </row>
    <row r="486" spans="2:4">
      <c r="B486" s="582"/>
      <c r="C486" s="582"/>
      <c r="D486" s="582"/>
    </row>
    <row r="487" spans="2:4">
      <c r="B487" s="582"/>
      <c r="C487" s="582"/>
      <c r="D487" s="582"/>
    </row>
    <row r="488" spans="2:4">
      <c r="B488" s="582"/>
      <c r="C488" s="582"/>
      <c r="D488" s="582"/>
    </row>
    <row r="489" spans="2:4">
      <c r="B489" s="582"/>
      <c r="C489" s="582"/>
      <c r="D489" s="582"/>
    </row>
    <row r="490" spans="2:4">
      <c r="B490" s="582"/>
      <c r="C490" s="582"/>
      <c r="D490" s="582"/>
    </row>
    <row r="491" spans="2:4">
      <c r="B491" s="582"/>
      <c r="C491" s="582"/>
      <c r="D491" s="582"/>
    </row>
    <row r="492" spans="2:4">
      <c r="B492" s="582"/>
      <c r="C492" s="582"/>
      <c r="D492" s="582"/>
    </row>
    <row r="493" spans="2:4">
      <c r="B493" s="582"/>
      <c r="C493" s="582"/>
      <c r="D493" s="582"/>
    </row>
    <row r="494" spans="2:4">
      <c r="B494" s="582"/>
      <c r="C494" s="582"/>
      <c r="D494" s="582"/>
    </row>
    <row r="495" spans="2:4">
      <c r="B495" s="582"/>
      <c r="C495" s="582"/>
      <c r="D495" s="582"/>
    </row>
    <row r="496" spans="2:4">
      <c r="B496" s="582"/>
      <c r="C496" s="582"/>
      <c r="D496" s="582"/>
    </row>
    <row r="497" spans="2:4">
      <c r="B497" s="582"/>
      <c r="C497" s="582"/>
      <c r="D497" s="582"/>
    </row>
    <row r="498" spans="2:4">
      <c r="B498" s="582"/>
      <c r="C498" s="582"/>
      <c r="D498" s="582"/>
    </row>
    <row r="499" spans="2:4">
      <c r="B499" s="582"/>
      <c r="C499" s="582"/>
      <c r="D499" s="582"/>
    </row>
    <row r="500" spans="2:4">
      <c r="B500" s="582"/>
      <c r="C500" s="582"/>
      <c r="D500" s="582"/>
    </row>
    <row r="501" spans="2:4">
      <c r="B501" s="582"/>
      <c r="C501" s="582"/>
      <c r="D501" s="582"/>
    </row>
    <row r="502" spans="2:4">
      <c r="B502" s="582"/>
      <c r="C502" s="582"/>
      <c r="D502" s="582"/>
    </row>
    <row r="503" spans="2:4">
      <c r="B503" s="582"/>
      <c r="C503" s="582"/>
      <c r="D503" s="582"/>
    </row>
    <row r="504" spans="2:4">
      <c r="B504" s="582"/>
      <c r="C504" s="582"/>
      <c r="D504" s="582"/>
    </row>
    <row r="505" spans="2:4">
      <c r="B505" s="582"/>
      <c r="C505" s="582"/>
      <c r="D505" s="582"/>
    </row>
    <row r="506" spans="2:4">
      <c r="B506" s="582"/>
      <c r="C506" s="582"/>
      <c r="D506" s="582"/>
    </row>
    <row r="507" spans="2:4">
      <c r="B507" s="582"/>
      <c r="C507" s="582"/>
      <c r="D507" s="582"/>
    </row>
    <row r="508" spans="2:4">
      <c r="B508" s="582"/>
      <c r="C508" s="582"/>
      <c r="D508" s="582"/>
    </row>
    <row r="509" spans="2:4">
      <c r="B509" s="582"/>
      <c r="C509" s="582"/>
      <c r="D509" s="582"/>
    </row>
    <row r="510" spans="2:4">
      <c r="B510" s="582"/>
      <c r="C510" s="582"/>
      <c r="D510" s="582"/>
    </row>
    <row r="511" spans="2:4">
      <c r="B511" s="582"/>
      <c r="C511" s="582"/>
      <c r="D511" s="582"/>
    </row>
    <row r="512" spans="2:4">
      <c r="B512" s="582"/>
      <c r="C512" s="582"/>
      <c r="D512" s="582"/>
    </row>
    <row r="513" spans="2:4">
      <c r="B513" s="582"/>
      <c r="C513" s="582"/>
      <c r="D513" s="582"/>
    </row>
    <row r="514" spans="2:4">
      <c r="B514" s="582"/>
      <c r="C514" s="582"/>
      <c r="D514" s="582"/>
    </row>
    <row r="515" spans="2:4">
      <c r="B515" s="582"/>
      <c r="C515" s="582"/>
      <c r="D515" s="582"/>
    </row>
    <row r="516" spans="2:4">
      <c r="B516" s="582"/>
      <c r="C516" s="582"/>
      <c r="D516" s="582"/>
    </row>
    <row r="517" spans="2:4">
      <c r="B517" s="582"/>
      <c r="C517" s="582"/>
      <c r="D517" s="582"/>
    </row>
    <row r="518" spans="2:4">
      <c r="B518" s="582"/>
      <c r="C518" s="582"/>
      <c r="D518" s="582"/>
    </row>
    <row r="519" spans="2:4">
      <c r="B519" s="582"/>
      <c r="C519" s="582"/>
      <c r="D519" s="582"/>
    </row>
    <row r="520" spans="2:4">
      <c r="B520" s="582"/>
      <c r="C520" s="582"/>
      <c r="D520" s="582"/>
    </row>
    <row r="521" spans="2:4">
      <c r="B521" s="582"/>
      <c r="C521" s="582"/>
      <c r="D521" s="582"/>
    </row>
    <row r="522" spans="2:4">
      <c r="B522" s="582"/>
      <c r="C522" s="582"/>
      <c r="D522" s="582"/>
    </row>
    <row r="523" spans="2:4">
      <c r="B523" s="582"/>
      <c r="C523" s="582"/>
      <c r="D523" s="582"/>
    </row>
    <row r="524" spans="2:4">
      <c r="B524" s="582"/>
      <c r="C524" s="582"/>
      <c r="D524" s="582"/>
    </row>
    <row r="525" spans="2:4">
      <c r="B525" s="582"/>
      <c r="C525" s="582"/>
      <c r="D525" s="582"/>
    </row>
    <row r="526" spans="2:4">
      <c r="B526" s="582"/>
      <c r="C526" s="582"/>
      <c r="D526" s="582"/>
    </row>
    <row r="527" spans="2:4">
      <c r="B527" s="582"/>
      <c r="C527" s="582"/>
      <c r="D527" s="582"/>
    </row>
    <row r="528" spans="2:4">
      <c r="B528" s="582"/>
      <c r="C528" s="582"/>
      <c r="D528" s="582"/>
    </row>
    <row r="529" spans="2:4">
      <c r="B529" s="582"/>
      <c r="C529" s="582"/>
      <c r="D529" s="582"/>
    </row>
    <row r="530" spans="2:4">
      <c r="B530" s="582"/>
      <c r="C530" s="582"/>
      <c r="D530" s="582"/>
    </row>
    <row r="531" spans="2:4">
      <c r="B531" s="582"/>
      <c r="C531" s="582"/>
      <c r="D531" s="582"/>
    </row>
    <row r="532" spans="2:4">
      <c r="B532" s="582"/>
      <c r="C532" s="582"/>
      <c r="D532" s="582"/>
    </row>
    <row r="533" spans="2:4">
      <c r="B533" s="582"/>
      <c r="C533" s="582"/>
      <c r="D533" s="582"/>
    </row>
    <row r="534" spans="2:4">
      <c r="B534" s="582"/>
      <c r="C534" s="582"/>
      <c r="D534" s="582"/>
    </row>
    <row r="535" spans="2:4">
      <c r="B535" s="582"/>
      <c r="C535" s="582"/>
      <c r="D535" s="582"/>
    </row>
    <row r="536" spans="2:4">
      <c r="B536" s="582"/>
      <c r="C536" s="582"/>
      <c r="D536" s="582"/>
    </row>
    <row r="537" spans="2:4">
      <c r="B537" s="582"/>
      <c r="C537" s="582"/>
      <c r="D537" s="582"/>
    </row>
    <row r="538" spans="2:4">
      <c r="B538" s="582"/>
      <c r="C538" s="582"/>
      <c r="D538" s="582"/>
    </row>
    <row r="539" spans="2:4">
      <c r="B539" s="582"/>
      <c r="C539" s="582"/>
      <c r="D539" s="582"/>
    </row>
    <row r="540" spans="2:4">
      <c r="B540" s="582"/>
      <c r="C540" s="582"/>
      <c r="D540" s="582"/>
    </row>
    <row r="541" spans="2:4">
      <c r="B541" s="582"/>
      <c r="C541" s="582"/>
      <c r="D541" s="582"/>
    </row>
    <row r="542" spans="2:4">
      <c r="B542" s="582"/>
      <c r="C542" s="582"/>
      <c r="D542" s="582"/>
    </row>
    <row r="543" spans="2:4">
      <c r="B543" s="582"/>
      <c r="C543" s="582"/>
      <c r="D543" s="582"/>
    </row>
    <row r="544" spans="2:4">
      <c r="B544" s="582"/>
      <c r="C544" s="582"/>
      <c r="D544" s="582"/>
    </row>
    <row r="545" spans="2:4">
      <c r="B545" s="582"/>
      <c r="C545" s="582"/>
      <c r="D545" s="582"/>
    </row>
    <row r="546" spans="2:4">
      <c r="B546" s="582"/>
      <c r="C546" s="582"/>
      <c r="D546" s="582"/>
    </row>
    <row r="547" spans="2:4">
      <c r="B547" s="582"/>
      <c r="C547" s="582"/>
      <c r="D547" s="582"/>
    </row>
    <row r="548" spans="2:4">
      <c r="B548" s="582"/>
      <c r="C548" s="582"/>
      <c r="D548" s="582"/>
    </row>
    <row r="549" spans="2:4">
      <c r="B549" s="582"/>
      <c r="C549" s="582"/>
      <c r="D549" s="582"/>
    </row>
    <row r="550" spans="2:4">
      <c r="B550" s="582"/>
      <c r="C550" s="582"/>
      <c r="D550" s="582"/>
    </row>
    <row r="551" spans="2:4">
      <c r="B551" s="582"/>
      <c r="C551" s="582"/>
      <c r="D551" s="582"/>
    </row>
    <row r="552" spans="2:4">
      <c r="B552" s="582"/>
      <c r="C552" s="582"/>
      <c r="D552" s="582"/>
    </row>
    <row r="553" spans="2:4">
      <c r="B553" s="582"/>
      <c r="C553" s="582"/>
      <c r="D553" s="582"/>
    </row>
    <row r="554" spans="2:4">
      <c r="B554" s="582"/>
      <c r="C554" s="582"/>
      <c r="D554" s="582"/>
    </row>
    <row r="555" spans="2:4">
      <c r="B555" s="582"/>
      <c r="C555" s="582"/>
      <c r="D555" s="582"/>
    </row>
    <row r="556" spans="2:4">
      <c r="B556" s="582"/>
      <c r="C556" s="582"/>
      <c r="D556" s="582"/>
    </row>
    <row r="557" spans="2:4">
      <c r="B557" s="582"/>
      <c r="C557" s="582"/>
      <c r="D557" s="582"/>
    </row>
    <row r="558" spans="2:4">
      <c r="B558" s="582"/>
      <c r="C558" s="582"/>
      <c r="D558" s="582"/>
    </row>
    <row r="559" spans="2:4">
      <c r="B559" s="582"/>
      <c r="C559" s="582"/>
      <c r="D559" s="582"/>
    </row>
    <row r="560" spans="2:4">
      <c r="B560" s="582"/>
      <c r="C560" s="582"/>
      <c r="D560" s="582"/>
    </row>
    <row r="561" spans="2:4">
      <c r="B561" s="582"/>
      <c r="C561" s="582"/>
      <c r="D561" s="582"/>
    </row>
    <row r="562" spans="2:4">
      <c r="B562" s="582"/>
      <c r="C562" s="582"/>
      <c r="D562" s="582"/>
    </row>
    <row r="563" spans="2:4">
      <c r="B563" s="582"/>
      <c r="C563" s="582"/>
      <c r="D563" s="582"/>
    </row>
    <row r="564" spans="2:4">
      <c r="B564" s="582"/>
      <c r="C564" s="582"/>
      <c r="D564" s="582"/>
    </row>
    <row r="565" spans="2:4">
      <c r="B565" s="582"/>
      <c r="C565" s="582"/>
      <c r="D565" s="582"/>
    </row>
    <row r="566" spans="2:4">
      <c r="B566" s="582"/>
      <c r="C566" s="582"/>
      <c r="D566" s="582"/>
    </row>
    <row r="567" spans="2:4">
      <c r="B567" s="582"/>
      <c r="C567" s="582"/>
      <c r="D567" s="582"/>
    </row>
    <row r="568" spans="2:4">
      <c r="B568" s="582"/>
      <c r="C568" s="582"/>
      <c r="D568" s="582"/>
    </row>
    <row r="569" spans="2:4">
      <c r="B569" s="582"/>
      <c r="C569" s="582"/>
      <c r="D569" s="582"/>
    </row>
    <row r="570" spans="2:4">
      <c r="B570" s="582"/>
      <c r="C570" s="582"/>
      <c r="D570" s="582"/>
    </row>
    <row r="571" spans="2:4">
      <c r="B571" s="582"/>
      <c r="C571" s="582"/>
      <c r="D571" s="582"/>
    </row>
    <row r="572" spans="2:4">
      <c r="B572" s="582"/>
      <c r="C572" s="582"/>
      <c r="D572" s="582"/>
    </row>
    <row r="573" spans="2:4">
      <c r="B573" s="582"/>
      <c r="C573" s="582"/>
      <c r="D573" s="582"/>
    </row>
    <row r="574" spans="2:4">
      <c r="B574" s="582"/>
      <c r="C574" s="582"/>
      <c r="D574" s="582"/>
    </row>
    <row r="575" spans="2:4">
      <c r="B575" s="582"/>
      <c r="C575" s="582"/>
      <c r="D575" s="582"/>
    </row>
    <row r="576" spans="2:4">
      <c r="B576" s="582"/>
      <c r="C576" s="582"/>
      <c r="D576" s="582"/>
    </row>
    <row r="577" spans="2:4">
      <c r="B577" s="582"/>
      <c r="C577" s="582"/>
      <c r="D577" s="582"/>
    </row>
    <row r="578" spans="2:4">
      <c r="B578" s="582"/>
      <c r="C578" s="582"/>
      <c r="D578" s="582"/>
    </row>
    <row r="579" spans="2:4">
      <c r="B579" s="582"/>
      <c r="C579" s="582"/>
      <c r="D579" s="582"/>
    </row>
    <row r="580" spans="2:4">
      <c r="B580" s="582"/>
      <c r="C580" s="582"/>
      <c r="D580" s="582"/>
    </row>
    <row r="581" spans="2:4">
      <c r="B581" s="582"/>
      <c r="C581" s="582"/>
      <c r="D581" s="582"/>
    </row>
    <row r="582" spans="2:4">
      <c r="B582" s="582"/>
      <c r="C582" s="582"/>
      <c r="D582" s="582"/>
    </row>
    <row r="583" spans="2:4">
      <c r="B583" s="582"/>
      <c r="C583" s="582"/>
      <c r="D583" s="582"/>
    </row>
    <row r="584" spans="2:4">
      <c r="B584" s="582"/>
      <c r="C584" s="582"/>
      <c r="D584" s="582"/>
    </row>
    <row r="585" spans="2:4">
      <c r="B585" s="582"/>
      <c r="C585" s="582"/>
      <c r="D585" s="582"/>
    </row>
    <row r="586" spans="2:4">
      <c r="B586" s="582"/>
      <c r="C586" s="582"/>
      <c r="D586" s="582"/>
    </row>
    <row r="587" spans="2:4">
      <c r="B587" s="582"/>
      <c r="C587" s="582"/>
      <c r="D587" s="582"/>
    </row>
    <row r="588" spans="2:4">
      <c r="B588" s="582"/>
      <c r="C588" s="582"/>
      <c r="D588" s="582"/>
    </row>
    <row r="589" spans="2:4">
      <c r="B589" s="582"/>
      <c r="C589" s="582"/>
      <c r="D589" s="582"/>
    </row>
    <row r="590" spans="2:4">
      <c r="B590" s="582"/>
      <c r="C590" s="582"/>
      <c r="D590" s="582"/>
    </row>
    <row r="591" spans="2:4">
      <c r="B591" s="582"/>
      <c r="C591" s="582"/>
      <c r="D591" s="582"/>
    </row>
    <row r="592" spans="2:4">
      <c r="B592" s="582"/>
      <c r="C592" s="582"/>
      <c r="D592" s="582"/>
    </row>
    <row r="593" spans="2:4">
      <c r="B593" s="582"/>
      <c r="C593" s="582"/>
      <c r="D593" s="582"/>
    </row>
    <row r="594" spans="2:4">
      <c r="B594" s="582"/>
      <c r="C594" s="582"/>
      <c r="D594" s="582"/>
    </row>
    <row r="595" spans="2:4">
      <c r="B595" s="582"/>
      <c r="C595" s="582"/>
      <c r="D595" s="582"/>
    </row>
    <row r="596" spans="2:4">
      <c r="B596" s="582"/>
      <c r="C596" s="582"/>
      <c r="D596" s="582"/>
    </row>
    <row r="597" spans="2:4">
      <c r="B597" s="582"/>
      <c r="C597" s="582"/>
      <c r="D597" s="582"/>
    </row>
    <row r="598" spans="2:4">
      <c r="B598" s="582"/>
      <c r="C598" s="582"/>
      <c r="D598" s="582"/>
    </row>
    <row r="599" spans="2:4">
      <c r="B599" s="582"/>
      <c r="C599" s="582"/>
      <c r="D599" s="582"/>
    </row>
    <row r="600" spans="2:4">
      <c r="B600" s="582"/>
      <c r="C600" s="582"/>
      <c r="D600" s="582"/>
    </row>
    <row r="601" spans="2:4">
      <c r="B601" s="582"/>
      <c r="C601" s="582"/>
      <c r="D601" s="582"/>
    </row>
    <row r="602" spans="2:4">
      <c r="B602" s="582"/>
      <c r="C602" s="582"/>
      <c r="D602" s="582"/>
    </row>
    <row r="603" spans="2:4">
      <c r="B603" s="582"/>
      <c r="C603" s="582"/>
      <c r="D603" s="582"/>
    </row>
    <row r="604" spans="2:4">
      <c r="B604" s="582"/>
      <c r="C604" s="582"/>
      <c r="D604" s="582"/>
    </row>
    <row r="605" spans="2:4">
      <c r="B605" s="582"/>
      <c r="C605" s="582"/>
      <c r="D605" s="582"/>
    </row>
    <row r="606" spans="2:4">
      <c r="B606" s="582"/>
      <c r="C606" s="582"/>
      <c r="D606" s="582"/>
    </row>
    <row r="607" spans="2:4">
      <c r="B607" s="582"/>
      <c r="C607" s="582"/>
      <c r="D607" s="582"/>
    </row>
    <row r="608" spans="2:4">
      <c r="B608" s="582"/>
      <c r="C608" s="582"/>
      <c r="D608" s="582"/>
    </row>
    <row r="609" spans="2:4">
      <c r="B609" s="582"/>
      <c r="C609" s="582"/>
      <c r="D609" s="582"/>
    </row>
    <row r="610" spans="2:4">
      <c r="B610" s="582"/>
      <c r="C610" s="582"/>
      <c r="D610" s="582"/>
    </row>
    <row r="611" spans="2:4">
      <c r="B611" s="582"/>
      <c r="C611" s="582"/>
      <c r="D611" s="582"/>
    </row>
    <row r="612" spans="2:4">
      <c r="B612" s="582"/>
      <c r="C612" s="582"/>
      <c r="D612" s="582"/>
    </row>
    <row r="613" spans="2:4">
      <c r="B613" s="582"/>
      <c r="C613" s="582"/>
      <c r="D613" s="582"/>
    </row>
    <row r="614" spans="2:4">
      <c r="B614" s="582"/>
      <c r="C614" s="582"/>
      <c r="D614" s="582"/>
    </row>
    <row r="615" spans="2:4">
      <c r="B615" s="582"/>
      <c r="C615" s="582"/>
      <c r="D615" s="582"/>
    </row>
    <row r="616" spans="2:4">
      <c r="B616" s="582"/>
      <c r="C616" s="582"/>
      <c r="D616" s="582"/>
    </row>
    <row r="617" spans="2:4">
      <c r="B617" s="582"/>
      <c r="C617" s="582"/>
      <c r="D617" s="582"/>
    </row>
    <row r="618" spans="2:4">
      <c r="B618" s="582"/>
      <c r="C618" s="582"/>
      <c r="D618" s="582"/>
    </row>
    <row r="619" spans="2:4">
      <c r="B619" s="582"/>
      <c r="C619" s="582"/>
      <c r="D619" s="582"/>
    </row>
    <row r="620" spans="2:4">
      <c r="B620" s="582"/>
      <c r="C620" s="582"/>
      <c r="D620" s="582"/>
    </row>
    <row r="621" spans="2:4">
      <c r="B621" s="582"/>
      <c r="C621" s="582"/>
      <c r="D621" s="582"/>
    </row>
    <row r="622" spans="2:4">
      <c r="B622" s="582"/>
      <c r="C622" s="582"/>
      <c r="D622" s="582"/>
    </row>
    <row r="623" spans="2:4">
      <c r="B623" s="582"/>
      <c r="C623" s="582"/>
      <c r="D623" s="582"/>
    </row>
    <row r="624" spans="2:4">
      <c r="B624" s="582"/>
      <c r="C624" s="582"/>
      <c r="D624" s="582"/>
    </row>
    <row r="625" spans="2:4">
      <c r="B625" s="582"/>
      <c r="C625" s="582"/>
      <c r="D625" s="582"/>
    </row>
    <row r="626" spans="2:4">
      <c r="B626" s="582"/>
      <c r="C626" s="582"/>
      <c r="D626" s="582"/>
    </row>
    <row r="627" spans="2:4">
      <c r="B627" s="582"/>
      <c r="C627" s="582"/>
      <c r="D627" s="582"/>
    </row>
    <row r="628" spans="2:4">
      <c r="B628" s="582"/>
      <c r="C628" s="582"/>
      <c r="D628" s="582"/>
    </row>
    <row r="629" spans="2:4">
      <c r="B629" s="582"/>
      <c r="C629" s="582"/>
      <c r="D629" s="582"/>
    </row>
    <row r="630" spans="2:4">
      <c r="B630" s="582"/>
      <c r="C630" s="582"/>
      <c r="D630" s="582"/>
    </row>
    <row r="631" spans="2:4">
      <c r="B631" s="582"/>
      <c r="C631" s="582"/>
      <c r="D631" s="582"/>
    </row>
    <row r="632" spans="2:4">
      <c r="B632" s="582"/>
      <c r="C632" s="582"/>
      <c r="D632" s="582"/>
    </row>
    <row r="633" spans="2:4">
      <c r="B633" s="582"/>
      <c r="C633" s="582"/>
      <c r="D633" s="582"/>
    </row>
    <row r="634" spans="2:4">
      <c r="B634" s="582"/>
      <c r="C634" s="582"/>
      <c r="D634" s="582"/>
    </row>
    <row r="635" spans="2:4">
      <c r="B635" s="582"/>
      <c r="C635" s="582"/>
      <c r="D635" s="582"/>
    </row>
    <row r="636" spans="2:4">
      <c r="B636" s="582"/>
      <c r="C636" s="582"/>
      <c r="D636" s="582"/>
    </row>
    <row r="637" spans="2:4">
      <c r="B637" s="582"/>
      <c r="C637" s="582"/>
      <c r="D637" s="582"/>
    </row>
    <row r="638" spans="2:4">
      <c r="B638" s="582"/>
      <c r="C638" s="582"/>
      <c r="D638" s="582"/>
    </row>
    <row r="639" spans="2:4">
      <c r="B639" s="582"/>
      <c r="C639" s="582"/>
      <c r="D639" s="582"/>
    </row>
    <row r="640" spans="2:4">
      <c r="B640" s="582"/>
      <c r="C640" s="582"/>
      <c r="D640" s="582"/>
    </row>
    <row r="641" spans="2:4">
      <c r="B641" s="582"/>
      <c r="C641" s="582"/>
      <c r="D641" s="582"/>
    </row>
    <row r="642" spans="2:4">
      <c r="B642" s="582"/>
      <c r="C642" s="582"/>
      <c r="D642" s="582"/>
    </row>
    <row r="643" spans="2:4">
      <c r="B643" s="582"/>
      <c r="C643" s="582"/>
      <c r="D643" s="582"/>
    </row>
    <row r="644" spans="2:4">
      <c r="B644" s="582"/>
      <c r="C644" s="582"/>
      <c r="D644" s="582"/>
    </row>
    <row r="645" spans="2:4">
      <c r="B645" s="582"/>
      <c r="C645" s="582"/>
      <c r="D645" s="582"/>
    </row>
    <row r="646" spans="2:4">
      <c r="B646" s="582"/>
      <c r="C646" s="582"/>
      <c r="D646" s="582"/>
    </row>
    <row r="647" spans="2:4">
      <c r="B647" s="582"/>
      <c r="C647" s="582"/>
      <c r="D647" s="582"/>
    </row>
    <row r="648" spans="2:4">
      <c r="B648" s="582"/>
      <c r="C648" s="582"/>
      <c r="D648" s="582"/>
    </row>
    <row r="649" spans="2:4">
      <c r="B649" s="582"/>
      <c r="C649" s="582"/>
      <c r="D649" s="582"/>
    </row>
    <row r="650" spans="2:4">
      <c r="B650" s="582"/>
      <c r="C650" s="582"/>
      <c r="D650" s="582"/>
    </row>
    <row r="651" spans="2:4">
      <c r="B651" s="582"/>
      <c r="C651" s="582"/>
      <c r="D651" s="582"/>
    </row>
    <row r="652" spans="2:4">
      <c r="B652" s="582"/>
      <c r="C652" s="582"/>
      <c r="D652" s="582"/>
    </row>
    <row r="653" spans="2:4">
      <c r="B653" s="582"/>
      <c r="C653" s="582"/>
      <c r="D653" s="582"/>
    </row>
    <row r="654" spans="2:4">
      <c r="B654" s="582"/>
      <c r="C654" s="582"/>
      <c r="D654" s="582"/>
    </row>
    <row r="655" spans="2:4">
      <c r="B655" s="582"/>
      <c r="C655" s="582"/>
      <c r="D655" s="582"/>
    </row>
    <row r="656" spans="2:4">
      <c r="B656" s="582"/>
      <c r="C656" s="582"/>
      <c r="D656" s="582"/>
    </row>
    <row r="657" spans="2:4">
      <c r="B657" s="582"/>
      <c r="C657" s="582"/>
      <c r="D657" s="582"/>
    </row>
    <row r="658" spans="2:4">
      <c r="B658" s="582"/>
      <c r="C658" s="582"/>
      <c r="D658" s="582"/>
    </row>
    <row r="659" spans="2:4">
      <c r="B659" s="582"/>
      <c r="C659" s="582"/>
      <c r="D659" s="582"/>
    </row>
    <row r="660" spans="2:4">
      <c r="B660" s="582"/>
      <c r="C660" s="582"/>
      <c r="D660" s="582"/>
    </row>
    <row r="661" spans="2:4">
      <c r="B661" s="582"/>
      <c r="C661" s="582"/>
      <c r="D661" s="582"/>
    </row>
    <row r="662" spans="2:4">
      <c r="B662" s="582"/>
      <c r="C662" s="582"/>
      <c r="D662" s="582"/>
    </row>
    <row r="663" spans="2:4">
      <c r="B663" s="582"/>
      <c r="C663" s="582"/>
      <c r="D663" s="582"/>
    </row>
    <row r="664" spans="2:4">
      <c r="B664" s="582"/>
      <c r="C664" s="582"/>
      <c r="D664" s="582"/>
    </row>
    <row r="665" spans="2:4">
      <c r="B665" s="582"/>
      <c r="C665" s="582"/>
      <c r="D665" s="582"/>
    </row>
    <row r="666" spans="2:4">
      <c r="B666" s="582"/>
      <c r="C666" s="582"/>
      <c r="D666" s="582"/>
    </row>
    <row r="667" spans="2:4">
      <c r="B667" s="582"/>
      <c r="C667" s="582"/>
      <c r="D667" s="582"/>
    </row>
    <row r="668" spans="2:4">
      <c r="B668" s="582"/>
      <c r="C668" s="582"/>
      <c r="D668" s="582"/>
    </row>
    <row r="669" spans="2:4">
      <c r="B669" s="582"/>
      <c r="C669" s="582"/>
      <c r="D669" s="582"/>
    </row>
    <row r="670" spans="2:4">
      <c r="B670" s="582"/>
      <c r="C670" s="582"/>
      <c r="D670" s="582"/>
    </row>
    <row r="671" spans="2:4">
      <c r="B671" s="582"/>
      <c r="C671" s="582"/>
      <c r="D671" s="582"/>
    </row>
    <row r="672" spans="2:4">
      <c r="B672" s="582"/>
      <c r="C672" s="582"/>
      <c r="D672" s="582"/>
    </row>
    <row r="673" spans="2:4">
      <c r="B673" s="582"/>
      <c r="C673" s="582"/>
      <c r="D673" s="582"/>
    </row>
    <row r="674" spans="2:4">
      <c r="B674" s="582"/>
      <c r="C674" s="582"/>
      <c r="D674" s="582"/>
    </row>
    <row r="675" spans="2:4">
      <c r="B675" s="582"/>
      <c r="C675" s="582"/>
      <c r="D675" s="582"/>
    </row>
    <row r="676" spans="2:4">
      <c r="B676" s="582"/>
      <c r="C676" s="582"/>
      <c r="D676" s="582"/>
    </row>
    <row r="677" spans="2:4">
      <c r="B677" s="582"/>
      <c r="C677" s="582"/>
      <c r="D677" s="582"/>
    </row>
    <row r="678" spans="2:4">
      <c r="B678" s="582"/>
      <c r="C678" s="582"/>
      <c r="D678" s="582"/>
    </row>
    <row r="679" spans="2:4">
      <c r="B679" s="582"/>
      <c r="C679" s="582"/>
      <c r="D679" s="582"/>
    </row>
    <row r="680" spans="2:4">
      <c r="B680" s="582"/>
      <c r="C680" s="582"/>
      <c r="D680" s="582"/>
    </row>
    <row r="681" spans="2:4">
      <c r="B681" s="582"/>
      <c r="C681" s="582"/>
      <c r="D681" s="582"/>
    </row>
    <row r="682" spans="2:4">
      <c r="B682" s="582"/>
      <c r="C682" s="582"/>
      <c r="D682" s="582"/>
    </row>
    <row r="683" spans="2:4">
      <c r="B683" s="582"/>
      <c r="C683" s="582"/>
      <c r="D683" s="582"/>
    </row>
    <row r="684" spans="2:4">
      <c r="B684" s="582"/>
      <c r="C684" s="582"/>
      <c r="D684" s="582"/>
    </row>
    <row r="685" spans="2:4">
      <c r="B685" s="582"/>
      <c r="C685" s="582"/>
      <c r="D685" s="582"/>
    </row>
    <row r="686" spans="2:4">
      <c r="B686" s="582"/>
      <c r="C686" s="582"/>
      <c r="D686" s="582"/>
    </row>
    <row r="687" spans="2:4">
      <c r="B687" s="582"/>
      <c r="C687" s="582"/>
      <c r="D687" s="582"/>
    </row>
    <row r="688" spans="2:4">
      <c r="B688" s="582"/>
      <c r="C688" s="582"/>
      <c r="D688" s="582"/>
    </row>
    <row r="689" spans="2:4">
      <c r="B689" s="582"/>
      <c r="C689" s="582"/>
      <c r="D689" s="582"/>
    </row>
    <row r="690" spans="2:4">
      <c r="B690" s="582"/>
      <c r="C690" s="582"/>
      <c r="D690" s="582"/>
    </row>
    <row r="691" spans="2:4">
      <c r="B691" s="582"/>
      <c r="C691" s="582"/>
      <c r="D691" s="582"/>
    </row>
    <row r="692" spans="2:4">
      <c r="B692" s="582"/>
      <c r="C692" s="582"/>
      <c r="D692" s="582"/>
    </row>
    <row r="693" spans="2:4">
      <c r="B693" s="582"/>
      <c r="C693" s="582"/>
      <c r="D693" s="582"/>
    </row>
    <row r="694" spans="2:4">
      <c r="B694" s="582"/>
      <c r="C694" s="582"/>
      <c r="D694" s="582"/>
    </row>
    <row r="695" spans="2:4">
      <c r="B695" s="582"/>
      <c r="C695" s="582"/>
      <c r="D695" s="582"/>
    </row>
    <row r="696" spans="2:4">
      <c r="B696" s="582"/>
      <c r="C696" s="582"/>
      <c r="D696" s="582"/>
    </row>
    <row r="697" spans="2:4">
      <c r="B697" s="582"/>
      <c r="C697" s="582"/>
      <c r="D697" s="582"/>
    </row>
    <row r="698" spans="2:4">
      <c r="B698" s="582"/>
      <c r="C698" s="582"/>
      <c r="D698" s="582"/>
    </row>
    <row r="699" spans="2:4">
      <c r="B699" s="582"/>
      <c r="C699" s="582"/>
      <c r="D699" s="582"/>
    </row>
    <row r="700" spans="2:4">
      <c r="B700" s="582"/>
      <c r="C700" s="582"/>
      <c r="D700" s="582"/>
    </row>
    <row r="701" spans="2:4">
      <c r="B701" s="582"/>
      <c r="C701" s="582"/>
      <c r="D701" s="582"/>
    </row>
    <row r="702" spans="2:4">
      <c r="B702" s="582"/>
      <c r="C702" s="582"/>
      <c r="D702" s="582"/>
    </row>
    <row r="703" spans="2:4">
      <c r="B703" s="582"/>
      <c r="C703" s="582"/>
      <c r="D703" s="582"/>
    </row>
    <row r="704" spans="2:4">
      <c r="B704" s="582"/>
      <c r="C704" s="582"/>
      <c r="D704" s="582"/>
    </row>
    <row r="705" spans="2:4">
      <c r="B705" s="582"/>
      <c r="C705" s="582"/>
      <c r="D705" s="582"/>
    </row>
    <row r="706" spans="2:4">
      <c r="B706" s="582"/>
      <c r="C706" s="582"/>
      <c r="D706" s="582"/>
    </row>
    <row r="707" spans="2:4">
      <c r="B707" s="582"/>
      <c r="C707" s="582"/>
      <c r="D707" s="582"/>
    </row>
    <row r="708" spans="2:4">
      <c r="B708" s="582"/>
      <c r="C708" s="582"/>
      <c r="D708" s="582"/>
    </row>
    <row r="709" spans="2:4">
      <c r="B709" s="582"/>
      <c r="C709" s="582"/>
      <c r="D709" s="582"/>
    </row>
    <row r="710" spans="2:4">
      <c r="B710" s="582"/>
      <c r="C710" s="582"/>
      <c r="D710" s="582"/>
    </row>
    <row r="711" spans="2:4">
      <c r="B711" s="582"/>
      <c r="C711" s="582"/>
      <c r="D711" s="582"/>
    </row>
    <row r="712" spans="2:4">
      <c r="B712" s="582"/>
      <c r="C712" s="582"/>
      <c r="D712" s="582"/>
    </row>
    <row r="713" spans="2:4">
      <c r="B713" s="582"/>
      <c r="C713" s="582"/>
      <c r="D713" s="582"/>
    </row>
    <row r="714" spans="2:4">
      <c r="B714" s="582"/>
      <c r="C714" s="582"/>
      <c r="D714" s="582"/>
    </row>
    <row r="715" spans="2:4">
      <c r="B715" s="582"/>
      <c r="C715" s="582"/>
      <c r="D715" s="582"/>
    </row>
    <row r="716" spans="2:4">
      <c r="B716" s="582"/>
      <c r="C716" s="582"/>
      <c r="D716" s="582"/>
    </row>
    <row r="717" spans="2:4">
      <c r="B717" s="582"/>
      <c r="C717" s="582"/>
      <c r="D717" s="582"/>
    </row>
    <row r="718" spans="2:4">
      <c r="B718" s="582"/>
      <c r="C718" s="582"/>
      <c r="D718" s="582"/>
    </row>
    <row r="719" spans="2:4">
      <c r="B719" s="582"/>
      <c r="C719" s="582"/>
      <c r="D719" s="582"/>
    </row>
    <row r="720" spans="2:4">
      <c r="B720" s="582"/>
      <c r="C720" s="582"/>
      <c r="D720" s="582"/>
    </row>
    <row r="721" spans="2:4">
      <c r="B721" s="582"/>
      <c r="C721" s="582"/>
      <c r="D721" s="582"/>
    </row>
    <row r="722" spans="2:4">
      <c r="B722" s="582"/>
      <c r="C722" s="582"/>
      <c r="D722" s="582"/>
    </row>
    <row r="723" spans="2:4">
      <c r="B723" s="582"/>
      <c r="C723" s="582"/>
      <c r="D723" s="582"/>
    </row>
    <row r="724" spans="2:4">
      <c r="B724" s="582"/>
      <c r="C724" s="582"/>
      <c r="D724" s="582"/>
    </row>
    <row r="725" spans="2:4">
      <c r="B725" s="582"/>
      <c r="C725" s="582"/>
      <c r="D725" s="582"/>
    </row>
    <row r="726" spans="2:4">
      <c r="B726" s="582"/>
      <c r="C726" s="582"/>
      <c r="D726" s="582"/>
    </row>
    <row r="727" spans="2:4">
      <c r="B727" s="582"/>
      <c r="C727" s="582"/>
      <c r="D727" s="582"/>
    </row>
    <row r="728" spans="2:4">
      <c r="B728" s="582"/>
      <c r="C728" s="582"/>
      <c r="D728" s="582"/>
    </row>
    <row r="729" spans="2:4">
      <c r="B729" s="582"/>
      <c r="C729" s="582"/>
      <c r="D729" s="582"/>
    </row>
    <row r="730" spans="2:4">
      <c r="B730" s="582"/>
      <c r="C730" s="582"/>
      <c r="D730" s="582"/>
    </row>
    <row r="731" spans="2:4">
      <c r="B731" s="582"/>
      <c r="C731" s="582"/>
      <c r="D731" s="582"/>
    </row>
    <row r="732" spans="2:4">
      <c r="B732" s="582"/>
      <c r="C732" s="582"/>
      <c r="D732" s="582"/>
    </row>
    <row r="733" spans="2:4">
      <c r="B733" s="582"/>
      <c r="C733" s="582"/>
      <c r="D733" s="582"/>
    </row>
    <row r="734" spans="2:4">
      <c r="B734" s="582"/>
      <c r="C734" s="582"/>
      <c r="D734" s="582"/>
    </row>
    <row r="735" spans="2:4">
      <c r="B735" s="582"/>
      <c r="C735" s="582"/>
      <c r="D735" s="582"/>
    </row>
    <row r="736" spans="2:4">
      <c r="B736" s="582"/>
      <c r="C736" s="582"/>
      <c r="D736" s="582"/>
    </row>
    <row r="737" spans="2:4">
      <c r="B737" s="582"/>
      <c r="C737" s="582"/>
      <c r="D737" s="582"/>
    </row>
    <row r="738" spans="2:4">
      <c r="B738" s="582"/>
      <c r="C738" s="582"/>
      <c r="D738" s="582"/>
    </row>
    <row r="739" spans="2:4">
      <c r="B739" s="582"/>
      <c r="C739" s="582"/>
      <c r="D739" s="582"/>
    </row>
    <row r="740" spans="2:4">
      <c r="B740" s="582"/>
      <c r="C740" s="582"/>
      <c r="D740" s="582"/>
    </row>
    <row r="741" spans="2:4">
      <c r="B741" s="582"/>
      <c r="C741" s="582"/>
      <c r="D741" s="582"/>
    </row>
    <row r="742" spans="2:4">
      <c r="B742" s="582"/>
      <c r="C742" s="582"/>
      <c r="D742" s="582"/>
    </row>
    <row r="743" spans="2:4">
      <c r="B743" s="582"/>
      <c r="C743" s="582"/>
      <c r="D743" s="582"/>
    </row>
    <row r="744" spans="2:4">
      <c r="B744" s="582"/>
      <c r="C744" s="582"/>
      <c r="D744" s="582"/>
    </row>
    <row r="745" spans="2:4">
      <c r="B745" s="582"/>
      <c r="C745" s="582"/>
      <c r="D745" s="582"/>
    </row>
    <row r="746" spans="2:4">
      <c r="B746" s="582"/>
      <c r="C746" s="582"/>
      <c r="D746" s="582"/>
    </row>
    <row r="747" spans="2:4">
      <c r="B747" s="582"/>
      <c r="C747" s="582"/>
      <c r="D747" s="582"/>
    </row>
    <row r="748" spans="2:4">
      <c r="B748" s="582"/>
      <c r="C748" s="582"/>
      <c r="D748" s="582"/>
    </row>
    <row r="749" spans="2:4">
      <c r="B749" s="582"/>
      <c r="C749" s="582"/>
      <c r="D749" s="582"/>
    </row>
    <row r="750" spans="2:4">
      <c r="B750" s="582"/>
      <c r="C750" s="582"/>
      <c r="D750" s="582"/>
    </row>
    <row r="751" spans="2:4">
      <c r="B751" s="582"/>
      <c r="C751" s="582"/>
      <c r="D751" s="582"/>
    </row>
    <row r="752" spans="2:4">
      <c r="B752" s="582"/>
      <c r="C752" s="582"/>
      <c r="D752" s="582"/>
    </row>
    <row r="753" spans="2:4">
      <c r="B753" s="582"/>
      <c r="C753" s="582"/>
      <c r="D753" s="582"/>
    </row>
    <row r="754" spans="2:4">
      <c r="B754" s="582"/>
      <c r="C754" s="582"/>
      <c r="D754" s="582"/>
    </row>
    <row r="755" spans="2:4">
      <c r="B755" s="582"/>
      <c r="C755" s="582"/>
      <c r="D755" s="582"/>
    </row>
    <row r="756" spans="2:4">
      <c r="B756" s="582"/>
      <c r="C756" s="582"/>
      <c r="D756" s="582"/>
    </row>
    <row r="757" spans="2:4">
      <c r="B757" s="582"/>
      <c r="C757" s="582"/>
      <c r="D757" s="582"/>
    </row>
    <row r="758" spans="2:4">
      <c r="B758" s="582"/>
      <c r="C758" s="582"/>
      <c r="D758" s="582"/>
    </row>
    <row r="759" spans="2:4">
      <c r="B759" s="582"/>
      <c r="C759" s="582"/>
      <c r="D759" s="582"/>
    </row>
    <row r="760" spans="2:4">
      <c r="B760" s="582"/>
      <c r="C760" s="582"/>
      <c r="D760" s="582"/>
    </row>
    <row r="761" spans="2:4">
      <c r="B761" s="582"/>
      <c r="C761" s="582"/>
      <c r="D761" s="582"/>
    </row>
    <row r="762" spans="2:4">
      <c r="B762" s="582"/>
      <c r="C762" s="582"/>
      <c r="D762" s="582"/>
    </row>
    <row r="763" spans="2:4">
      <c r="B763" s="582"/>
      <c r="C763" s="582"/>
      <c r="D763" s="582"/>
    </row>
    <row r="764" spans="2:4">
      <c r="B764" s="582"/>
      <c r="C764" s="582"/>
      <c r="D764" s="582"/>
    </row>
    <row r="765" spans="2:4">
      <c r="B765" s="582"/>
      <c r="C765" s="582"/>
      <c r="D765" s="582"/>
    </row>
    <row r="766" spans="2:4">
      <c r="B766" s="582"/>
      <c r="C766" s="582"/>
      <c r="D766" s="582"/>
    </row>
    <row r="767" spans="2:4">
      <c r="B767" s="582"/>
      <c r="C767" s="582"/>
      <c r="D767" s="582"/>
    </row>
    <row r="768" spans="2:4">
      <c r="B768" s="582"/>
      <c r="C768" s="582"/>
      <c r="D768" s="582"/>
    </row>
    <row r="769" spans="2:4">
      <c r="B769" s="582"/>
      <c r="C769" s="582"/>
      <c r="D769" s="582"/>
    </row>
    <row r="770" spans="2:4">
      <c r="B770" s="582"/>
      <c r="C770" s="582"/>
      <c r="D770" s="582"/>
    </row>
    <row r="771" spans="2:4">
      <c r="B771" s="582"/>
      <c r="C771" s="582"/>
      <c r="D771" s="582"/>
    </row>
    <row r="772" spans="2:4">
      <c r="B772" s="582"/>
      <c r="C772" s="582"/>
      <c r="D772" s="582"/>
    </row>
    <row r="773" spans="2:4">
      <c r="B773" s="582"/>
      <c r="C773" s="582"/>
      <c r="D773" s="582"/>
    </row>
    <row r="774" spans="2:4">
      <c r="B774" s="582"/>
      <c r="C774" s="582"/>
      <c r="D774" s="582"/>
    </row>
    <row r="775" spans="2:4">
      <c r="B775" s="582"/>
      <c r="C775" s="582"/>
      <c r="D775" s="582"/>
    </row>
    <row r="776" spans="2:4">
      <c r="B776" s="582"/>
      <c r="C776" s="582"/>
      <c r="D776" s="582"/>
    </row>
    <row r="777" spans="2:4">
      <c r="B777" s="582"/>
      <c r="C777" s="582"/>
      <c r="D777" s="582"/>
    </row>
    <row r="778" spans="2:4">
      <c r="B778" s="582"/>
      <c r="C778" s="582"/>
      <c r="D778" s="582"/>
    </row>
    <row r="779" spans="2:4">
      <c r="B779" s="582"/>
      <c r="C779" s="582"/>
      <c r="D779" s="582"/>
    </row>
    <row r="780" spans="2:4">
      <c r="B780" s="582"/>
      <c r="C780" s="582"/>
      <c r="D780" s="582"/>
    </row>
    <row r="781" spans="2:4">
      <c r="B781" s="582"/>
      <c r="C781" s="582"/>
      <c r="D781" s="582"/>
    </row>
    <row r="782" spans="2:4">
      <c r="B782" s="582"/>
      <c r="C782" s="582"/>
      <c r="D782" s="582"/>
    </row>
    <row r="783" spans="2:4">
      <c r="B783" s="582"/>
      <c r="C783" s="582"/>
      <c r="D783" s="582"/>
    </row>
    <row r="784" spans="2:4">
      <c r="B784" s="582"/>
      <c r="C784" s="582"/>
      <c r="D784" s="582"/>
    </row>
    <row r="785" spans="2:4">
      <c r="B785" s="582"/>
      <c r="C785" s="582"/>
      <c r="D785" s="582"/>
    </row>
    <row r="786" spans="2:4">
      <c r="B786" s="582"/>
      <c r="C786" s="582"/>
      <c r="D786" s="582"/>
    </row>
    <row r="787" spans="2:4">
      <c r="B787" s="582"/>
      <c r="C787" s="582"/>
      <c r="D787" s="582"/>
    </row>
    <row r="788" spans="2:4">
      <c r="B788" s="582"/>
      <c r="C788" s="582"/>
      <c r="D788" s="582"/>
    </row>
    <row r="789" spans="2:4">
      <c r="B789" s="582"/>
      <c r="C789" s="582"/>
      <c r="D789" s="582"/>
    </row>
    <row r="790" spans="2:4">
      <c r="B790" s="582"/>
      <c r="C790" s="582"/>
      <c r="D790" s="582"/>
    </row>
    <row r="791" spans="2:4">
      <c r="B791" s="582"/>
      <c r="C791" s="582"/>
      <c r="D791" s="582"/>
    </row>
    <row r="792" spans="2:4">
      <c r="B792" s="582"/>
      <c r="C792" s="582"/>
      <c r="D792" s="582"/>
    </row>
    <row r="793" spans="2:4">
      <c r="B793" s="582"/>
      <c r="C793" s="582"/>
      <c r="D793" s="582"/>
    </row>
    <row r="794" spans="2:4">
      <c r="B794" s="582"/>
      <c r="C794" s="582"/>
      <c r="D794" s="582"/>
    </row>
    <row r="795" spans="2:4">
      <c r="B795" s="582"/>
      <c r="C795" s="582"/>
      <c r="D795" s="582"/>
    </row>
    <row r="796" spans="2:4">
      <c r="B796" s="582"/>
      <c r="C796" s="582"/>
      <c r="D796" s="582"/>
    </row>
    <row r="797" spans="2:4">
      <c r="B797" s="582"/>
      <c r="C797" s="582"/>
      <c r="D797" s="582"/>
    </row>
    <row r="798" spans="2:4">
      <c r="B798" s="582"/>
      <c r="C798" s="582"/>
      <c r="D798" s="582"/>
    </row>
    <row r="799" spans="2:4">
      <c r="B799" s="582"/>
      <c r="C799" s="582"/>
      <c r="D799" s="582"/>
    </row>
    <row r="800" spans="2:4">
      <c r="B800" s="582"/>
      <c r="C800" s="582"/>
      <c r="D800" s="582"/>
    </row>
    <row r="801" spans="2:4">
      <c r="B801" s="582"/>
      <c r="C801" s="582"/>
      <c r="D801" s="582"/>
    </row>
    <row r="802" spans="2:4">
      <c r="B802" s="582"/>
      <c r="C802" s="582"/>
      <c r="D802" s="582"/>
    </row>
  </sheetData>
  <mergeCells count="8">
    <mergeCell ref="C54:I54"/>
    <mergeCell ref="C55:I55"/>
    <mergeCell ref="C56:I56"/>
    <mergeCell ref="C57:I57"/>
    <mergeCell ref="B27:I27"/>
    <mergeCell ref="B29:I29"/>
    <mergeCell ref="F52:H52"/>
    <mergeCell ref="C53:I53"/>
  </mergeCells>
  <printOptions horizontalCentered="1"/>
  <pageMargins left="0.39370078740157483" right="0.39370078740157483" top="0.59055118110236227" bottom="0.59055118110236227" header="0.39370078740157483" footer="0.39370078740157483"/>
  <pageSetup paperSize="9" scale="88" firstPageNumber="4" orientation="portrait" r:id="rId1"/>
  <headerFooter alignWithMargins="0">
    <oddHeader>&amp;L&amp;8Etude des origines des enseignants-chercheurs recrutés
 - Campagne 2014, session synchronisée -&amp;R&amp;8DGRH A1-1 / Novembre 2014</oddHeader>
    <oddFooter>&amp;CPage &amp;P de &amp;N</oddFooter>
  </headerFooter>
  <drawing r:id="rId2"/>
</worksheet>
</file>

<file path=xl/worksheets/sheet10.xml><?xml version="1.0" encoding="utf-8"?>
<worksheet xmlns="http://schemas.openxmlformats.org/spreadsheetml/2006/main" xmlns:r="http://schemas.openxmlformats.org/officeDocument/2006/relationships">
  <sheetPr>
    <tabColor rgb="FF92D050"/>
    <pageSetUpPr fitToPage="1"/>
  </sheetPr>
  <dimension ref="A2:O33"/>
  <sheetViews>
    <sheetView showGridLines="0" workbookViewId="0">
      <selection activeCell="F18" sqref="F18"/>
    </sheetView>
  </sheetViews>
  <sheetFormatPr baseColWidth="10" defaultRowHeight="12.75"/>
  <cols>
    <col min="1" max="1" width="42.33203125" customWidth="1"/>
    <col min="2" max="3" width="9.5" customWidth="1"/>
    <col min="4" max="5" width="9.33203125" customWidth="1"/>
    <col min="6" max="7" width="8" customWidth="1"/>
    <col min="8" max="9" width="9.83203125" customWidth="1"/>
    <col min="10" max="11" width="10.33203125" customWidth="1"/>
    <col min="12" max="13" width="11" customWidth="1"/>
    <col min="14" max="14" width="7.6640625" bestFit="1" customWidth="1"/>
    <col min="15" max="15" width="8.83203125" bestFit="1" customWidth="1"/>
  </cols>
  <sheetData>
    <row r="2" spans="1:15" ht="36.75" customHeight="1">
      <c r="A2" s="1219" t="s">
        <v>853</v>
      </c>
      <c r="B2" s="1219"/>
      <c r="C2" s="1219"/>
      <c r="D2" s="1219"/>
      <c r="E2" s="1219"/>
      <c r="F2" s="1219"/>
      <c r="G2" s="1219"/>
      <c r="H2" s="1219"/>
      <c r="I2" s="1219"/>
      <c r="J2" s="1219"/>
      <c r="K2" s="1219"/>
      <c r="L2" s="1219"/>
      <c r="M2" s="1219"/>
      <c r="N2" s="1219"/>
      <c r="O2" s="1219"/>
    </row>
    <row r="3" spans="1:15">
      <c r="A3" s="65"/>
    </row>
    <row r="4" spans="1:15">
      <c r="A4" s="65"/>
    </row>
    <row r="5" spans="1:15">
      <c r="A5" s="1253" t="s">
        <v>699</v>
      </c>
      <c r="B5" s="1253"/>
      <c r="C5" s="1253"/>
      <c r="D5" s="1253"/>
      <c r="E5" s="1253"/>
      <c r="F5" s="1253"/>
      <c r="G5" s="1253"/>
      <c r="H5" s="1253"/>
      <c r="I5" s="1253"/>
      <c r="J5" s="1253"/>
      <c r="K5" s="1253"/>
      <c r="L5" s="1253"/>
      <c r="M5" s="1253"/>
      <c r="N5" s="1253"/>
      <c r="O5" s="777"/>
    </row>
    <row r="7" spans="1:15" ht="33" customHeight="1">
      <c r="A7" s="623"/>
      <c r="B7" s="1251" t="s">
        <v>700</v>
      </c>
      <c r="C7" s="1252"/>
      <c r="D7" s="1251" t="s">
        <v>343</v>
      </c>
      <c r="E7" s="1252"/>
      <c r="F7" s="1252"/>
      <c r="G7" s="1252"/>
      <c r="H7" s="1252"/>
      <c r="I7" s="1236"/>
      <c r="J7" s="1251" t="s">
        <v>344</v>
      </c>
      <c r="K7" s="1252"/>
      <c r="L7" s="1252"/>
      <c r="M7" s="1252"/>
      <c r="N7" s="1231" t="s">
        <v>133</v>
      </c>
      <c r="O7" s="1243"/>
    </row>
    <row r="8" spans="1:15" ht="53.25" customHeight="1">
      <c r="A8" s="798" t="s">
        <v>859</v>
      </c>
      <c r="B8" s="1251"/>
      <c r="C8" s="1252"/>
      <c r="D8" s="1254" t="s">
        <v>345</v>
      </c>
      <c r="E8" s="1255"/>
      <c r="F8" s="1254" t="s">
        <v>702</v>
      </c>
      <c r="G8" s="1255"/>
      <c r="H8" s="1254" t="s">
        <v>346</v>
      </c>
      <c r="I8" s="1256"/>
      <c r="J8" s="1257" t="s">
        <v>347</v>
      </c>
      <c r="K8" s="1255"/>
      <c r="L8" s="1254" t="s">
        <v>348</v>
      </c>
      <c r="M8" s="1258"/>
      <c r="N8" s="1231"/>
      <c r="O8" s="1243"/>
    </row>
    <row r="9" spans="1:15" s="4" customFormat="1">
      <c r="A9" s="69"/>
      <c r="B9" s="85" t="s">
        <v>541</v>
      </c>
      <c r="C9" s="85" t="s">
        <v>297</v>
      </c>
      <c r="D9" s="85" t="s">
        <v>541</v>
      </c>
      <c r="E9" s="85" t="s">
        <v>297</v>
      </c>
      <c r="F9" s="85" t="s">
        <v>541</v>
      </c>
      <c r="G9" s="85" t="s">
        <v>297</v>
      </c>
      <c r="H9" s="85" t="s">
        <v>541</v>
      </c>
      <c r="I9" s="85" t="s">
        <v>297</v>
      </c>
      <c r="J9" s="85" t="s">
        <v>541</v>
      </c>
      <c r="K9" s="85" t="s">
        <v>297</v>
      </c>
      <c r="L9" s="85" t="s">
        <v>541</v>
      </c>
      <c r="M9" s="85" t="s">
        <v>297</v>
      </c>
      <c r="N9" s="85" t="s">
        <v>541</v>
      </c>
      <c r="O9" s="85" t="s">
        <v>297</v>
      </c>
    </row>
    <row r="10" spans="1:15" s="30" customFormat="1">
      <c r="A10" s="69"/>
      <c r="B10" s="69"/>
      <c r="C10" s="69"/>
      <c r="D10" s="88"/>
      <c r="E10" s="88"/>
      <c r="F10" s="88"/>
      <c r="G10" s="88"/>
      <c r="H10" s="88"/>
      <c r="I10" s="88"/>
      <c r="J10" s="88"/>
      <c r="K10" s="88"/>
      <c r="L10" s="88"/>
      <c r="M10" s="88"/>
    </row>
    <row r="11" spans="1:15">
      <c r="A11" s="89" t="s">
        <v>312</v>
      </c>
      <c r="B11" s="51">
        <v>81</v>
      </c>
      <c r="C11" s="624">
        <f>B11/$N$18</f>
        <v>7.1744906997342775E-2</v>
      </c>
      <c r="D11" s="99">
        <v>193</v>
      </c>
      <c r="E11" s="624">
        <f>D11/$N$18</f>
        <v>0.17094774136403898</v>
      </c>
      <c r="F11" s="94">
        <v>14</v>
      </c>
      <c r="G11" s="624">
        <f>F11/$N$18</f>
        <v>1.2400354295837024E-2</v>
      </c>
      <c r="H11" s="101">
        <v>25</v>
      </c>
      <c r="I11" s="624">
        <f>H11/$N$18</f>
        <v>2.2143489813994686E-2</v>
      </c>
      <c r="J11" s="99">
        <v>4</v>
      </c>
      <c r="K11" s="624">
        <f>J11/$N$18</f>
        <v>3.5429583702391498E-3</v>
      </c>
      <c r="L11" s="94">
        <v>68</v>
      </c>
      <c r="M11" s="624">
        <f>L11/$N$18</f>
        <v>6.0230292294065547E-2</v>
      </c>
      <c r="N11" s="105">
        <f>B11+D11+F11+H11+J11+L11</f>
        <v>385</v>
      </c>
      <c r="O11" s="55">
        <f>N11/$N$18</f>
        <v>0.34100974313551818</v>
      </c>
    </row>
    <row r="12" spans="1:15">
      <c r="A12" s="90" t="s">
        <v>313</v>
      </c>
      <c r="B12" s="53">
        <v>56</v>
      </c>
      <c r="C12" s="624">
        <f t="shared" ref="C12:C16" si="0">B12/$N$18</f>
        <v>4.9601417183348095E-2</v>
      </c>
      <c r="D12" s="100">
        <v>68</v>
      </c>
      <c r="E12" s="624">
        <f t="shared" ref="E12:E16" si="1">D12/$N$18</f>
        <v>6.0230292294065547E-2</v>
      </c>
      <c r="F12" s="95">
        <v>4</v>
      </c>
      <c r="G12" s="624">
        <f t="shared" ref="G12:G15" si="2">F12/$N$18</f>
        <v>3.5429583702391498E-3</v>
      </c>
      <c r="H12" s="103">
        <v>9</v>
      </c>
      <c r="I12" s="624">
        <f t="shared" ref="I12:I16" si="3">H12/$N$18</f>
        <v>7.9716563330380873E-3</v>
      </c>
      <c r="J12" s="100"/>
      <c r="K12" s="624"/>
      <c r="L12" s="95"/>
      <c r="M12" s="624"/>
      <c r="N12" s="106">
        <f t="shared" ref="N12:N16" si="4">B12+D12+F12+H12+J12+L12</f>
        <v>137</v>
      </c>
      <c r="O12" s="56">
        <f t="shared" ref="O12:O18" si="5">N12/$N$18</f>
        <v>0.12134632418069087</v>
      </c>
    </row>
    <row r="13" spans="1:15" ht="38.25">
      <c r="A13" s="90" t="s">
        <v>314</v>
      </c>
      <c r="B13" s="123">
        <v>48</v>
      </c>
      <c r="C13" s="797">
        <f t="shared" si="0"/>
        <v>4.2515500442869794E-2</v>
      </c>
      <c r="D13" s="107">
        <v>121</v>
      </c>
      <c r="E13" s="797">
        <f t="shared" si="1"/>
        <v>0.10717449069973428</v>
      </c>
      <c r="F13" s="108">
        <v>8</v>
      </c>
      <c r="G13" s="797">
        <f t="shared" si="2"/>
        <v>7.0859167404782996E-3</v>
      </c>
      <c r="H13" s="109">
        <v>9</v>
      </c>
      <c r="I13" s="797">
        <f t="shared" si="3"/>
        <v>7.9716563330380873E-3</v>
      </c>
      <c r="J13" s="107"/>
      <c r="K13" s="797"/>
      <c r="L13" s="108"/>
      <c r="M13" s="797"/>
      <c r="N13" s="110">
        <f t="shared" si="4"/>
        <v>186</v>
      </c>
      <c r="O13" s="111">
        <f t="shared" si="5"/>
        <v>0.16474756421612047</v>
      </c>
    </row>
    <row r="14" spans="1:15">
      <c r="A14" s="90" t="s">
        <v>315</v>
      </c>
      <c r="B14" s="53">
        <v>25</v>
      </c>
      <c r="C14" s="624">
        <f t="shared" si="0"/>
        <v>2.2143489813994686E-2</v>
      </c>
      <c r="D14" s="100">
        <v>63</v>
      </c>
      <c r="E14" s="624">
        <f t="shared" si="1"/>
        <v>5.5801594331266607E-2</v>
      </c>
      <c r="F14" s="95">
        <v>2</v>
      </c>
      <c r="G14" s="624">
        <f t="shared" si="2"/>
        <v>1.7714791851195749E-3</v>
      </c>
      <c r="H14" s="103">
        <v>6</v>
      </c>
      <c r="I14" s="624">
        <f t="shared" si="3"/>
        <v>5.3144375553587243E-3</v>
      </c>
      <c r="J14" s="100">
        <v>18</v>
      </c>
      <c r="K14" s="624">
        <f t="shared" ref="K14:K16" si="6">J14/$N$18</f>
        <v>1.5943312666076175E-2</v>
      </c>
      <c r="L14" s="95">
        <v>39</v>
      </c>
      <c r="M14" s="624">
        <f t="shared" ref="M14:M16" si="7">L14/$N$18</f>
        <v>3.454384410983171E-2</v>
      </c>
      <c r="N14" s="106">
        <f t="shared" si="4"/>
        <v>153</v>
      </c>
      <c r="O14" s="56">
        <f t="shared" si="5"/>
        <v>0.13551815766164749</v>
      </c>
    </row>
    <row r="15" spans="1:15">
      <c r="A15" s="90" t="s">
        <v>308</v>
      </c>
      <c r="B15" s="53">
        <v>46</v>
      </c>
      <c r="C15" s="624">
        <f t="shared" si="0"/>
        <v>4.0744021257750222E-2</v>
      </c>
      <c r="D15" s="100">
        <v>98</v>
      </c>
      <c r="E15" s="624">
        <f t="shared" si="1"/>
        <v>8.6802480070859167E-2</v>
      </c>
      <c r="F15" s="95">
        <v>2</v>
      </c>
      <c r="G15" s="624">
        <f t="shared" si="2"/>
        <v>1.7714791851195749E-3</v>
      </c>
      <c r="H15" s="103">
        <v>9</v>
      </c>
      <c r="I15" s="624">
        <f t="shared" si="3"/>
        <v>7.9716563330380873E-3</v>
      </c>
      <c r="J15" s="100">
        <v>14</v>
      </c>
      <c r="K15" s="624">
        <f t="shared" si="6"/>
        <v>1.2400354295837024E-2</v>
      </c>
      <c r="L15" s="95">
        <v>41</v>
      </c>
      <c r="M15" s="624">
        <f t="shared" si="7"/>
        <v>3.6315323294951282E-2</v>
      </c>
      <c r="N15" s="106">
        <f t="shared" si="4"/>
        <v>210</v>
      </c>
      <c r="O15" s="56">
        <f t="shared" si="5"/>
        <v>0.18600531443755536</v>
      </c>
    </row>
    <row r="16" spans="1:15">
      <c r="A16" s="90" t="s">
        <v>316</v>
      </c>
      <c r="B16" s="53">
        <v>14</v>
      </c>
      <c r="C16" s="624">
        <f t="shared" si="0"/>
        <v>1.2400354295837024E-2</v>
      </c>
      <c r="D16" s="100">
        <v>34</v>
      </c>
      <c r="E16" s="624">
        <f t="shared" si="1"/>
        <v>3.0115146147032774E-2</v>
      </c>
      <c r="F16" s="95"/>
      <c r="G16" s="624"/>
      <c r="H16" s="103">
        <v>5</v>
      </c>
      <c r="I16" s="624">
        <f t="shared" si="3"/>
        <v>4.4286979627989375E-3</v>
      </c>
      <c r="J16" s="100">
        <v>2</v>
      </c>
      <c r="K16" s="624">
        <f t="shared" si="6"/>
        <v>1.7714791851195749E-3</v>
      </c>
      <c r="L16" s="95">
        <v>3</v>
      </c>
      <c r="M16" s="624">
        <f t="shared" si="7"/>
        <v>2.6572187776793621E-3</v>
      </c>
      <c r="N16" s="106">
        <f t="shared" si="4"/>
        <v>58</v>
      </c>
      <c r="O16" s="56">
        <f t="shared" si="5"/>
        <v>5.1372896368467667E-2</v>
      </c>
    </row>
    <row r="17" spans="1:15">
      <c r="A17" s="13"/>
      <c r="B17" s="13"/>
      <c r="C17" s="13"/>
      <c r="D17" s="13"/>
      <c r="E17" s="13"/>
      <c r="F17" s="13"/>
      <c r="G17" s="13"/>
      <c r="H17" s="13"/>
      <c r="I17" s="13"/>
      <c r="J17" s="13"/>
      <c r="K17" s="13"/>
      <c r="L17" s="13"/>
      <c r="M17" s="13"/>
      <c r="N17" s="13"/>
      <c r="O17" s="48"/>
    </row>
    <row r="18" spans="1:15">
      <c r="A18" s="625" t="s">
        <v>1</v>
      </c>
      <c r="B18" s="10">
        <f>SUM(B11:B16)</f>
        <v>270</v>
      </c>
      <c r="C18" s="113">
        <f>B18/$N$18</f>
        <v>0.23914968999114261</v>
      </c>
      <c r="D18" s="10">
        <f>SUM(D11:D16)</f>
        <v>577</v>
      </c>
      <c r="E18" s="113">
        <f>D18/$N$18</f>
        <v>0.51107174490699736</v>
      </c>
      <c r="F18" s="10">
        <f>SUM(F11:F16)</f>
        <v>30</v>
      </c>
      <c r="G18" s="113">
        <f>F18/$N$18</f>
        <v>2.6572187776793623E-2</v>
      </c>
      <c r="H18" s="10">
        <f>SUM(H11:H16)</f>
        <v>63</v>
      </c>
      <c r="I18" s="113">
        <f>H18/$N$18</f>
        <v>5.5801594331266607E-2</v>
      </c>
      <c r="J18" s="528">
        <f>SUM(J11:J16)</f>
        <v>38</v>
      </c>
      <c r="K18" s="627">
        <f>J18/$N$18</f>
        <v>3.3658104517271921E-2</v>
      </c>
      <c r="L18" s="528">
        <f>SUM(L11:L16)</f>
        <v>151</v>
      </c>
      <c r="M18" s="628">
        <f>L18/$N$18</f>
        <v>0.13374667847652791</v>
      </c>
      <c r="N18" s="643">
        <f>SUM(N11:N16)</f>
        <v>1129</v>
      </c>
      <c r="O18" s="338">
        <f t="shared" si="5"/>
        <v>1</v>
      </c>
    </row>
    <row r="19" spans="1:15" ht="18" customHeight="1">
      <c r="A19" s="626" t="s">
        <v>297</v>
      </c>
      <c r="B19" s="1248">
        <f>B18/N18</f>
        <v>0.23914968999114261</v>
      </c>
      <c r="C19" s="1249"/>
      <c r="D19" s="1248">
        <v>0.59299999999999997</v>
      </c>
      <c r="E19" s="1250"/>
      <c r="F19" s="1250"/>
      <c r="G19" s="1250"/>
      <c r="H19" s="1250"/>
      <c r="I19" s="1249"/>
      <c r="J19" s="1248">
        <v>0.16700000000000001</v>
      </c>
      <c r="K19" s="1250"/>
      <c r="L19" s="1250"/>
      <c r="M19" s="1250"/>
    </row>
    <row r="23" spans="1:15" ht="13.5">
      <c r="A23" s="612" t="s">
        <v>685</v>
      </c>
      <c r="B23" s="613"/>
      <c r="C23" s="613"/>
      <c r="D23" s="613"/>
      <c r="E23" s="613"/>
      <c r="F23" s="613"/>
      <c r="G23" s="613"/>
      <c r="H23" s="614"/>
    </row>
    <row r="24" spans="1:15">
      <c r="A24" s="615"/>
      <c r="B24" s="91"/>
      <c r="C24" s="91"/>
      <c r="D24" s="91"/>
      <c r="E24" s="91"/>
      <c r="F24" s="91"/>
      <c r="G24" s="91"/>
      <c r="H24" s="616"/>
    </row>
    <row r="25" spans="1:15" ht="13.5">
      <c r="A25" s="629" t="s">
        <v>701</v>
      </c>
      <c r="B25" s="91"/>
      <c r="C25" s="91"/>
      <c r="D25" s="91"/>
      <c r="E25" s="91"/>
      <c r="F25" s="91"/>
      <c r="G25" s="91"/>
      <c r="H25" s="616"/>
    </row>
    <row r="26" spans="1:15" ht="13.5">
      <c r="A26" s="617" t="s">
        <v>687</v>
      </c>
      <c r="B26" s="91"/>
      <c r="C26" s="91"/>
      <c r="D26" s="91"/>
      <c r="E26" s="91"/>
      <c r="F26" s="91"/>
      <c r="G26" s="91"/>
      <c r="H26" s="616"/>
    </row>
    <row r="27" spans="1:15" ht="13.5">
      <c r="A27" s="617" t="s">
        <v>689</v>
      </c>
      <c r="B27" s="91"/>
      <c r="C27" s="91"/>
      <c r="D27" s="91"/>
      <c r="E27" s="91"/>
      <c r="F27" s="91"/>
      <c r="G27" s="91"/>
      <c r="H27" s="616"/>
    </row>
    <row r="28" spans="1:15" ht="13.5">
      <c r="A28" s="617" t="s">
        <v>688</v>
      </c>
      <c r="B28" s="91"/>
      <c r="C28" s="91"/>
      <c r="D28" s="91"/>
      <c r="E28" s="91"/>
      <c r="F28" s="91"/>
      <c r="G28" s="91"/>
      <c r="H28" s="616"/>
    </row>
    <row r="29" spans="1:15">
      <c r="A29" s="630"/>
      <c r="B29" s="619"/>
      <c r="C29" s="619"/>
      <c r="D29" s="619"/>
      <c r="E29" s="619"/>
      <c r="F29" s="619"/>
      <c r="G29" s="619"/>
      <c r="H29" s="620"/>
    </row>
    <row r="30" spans="1:15">
      <c r="A30" s="631"/>
      <c r="B30" s="613"/>
      <c r="C30" s="613"/>
      <c r="D30" s="613"/>
      <c r="E30" s="613"/>
      <c r="F30" s="613"/>
      <c r="G30" s="613"/>
      <c r="H30" s="613"/>
    </row>
    <row r="31" spans="1:15">
      <c r="A31" s="632"/>
      <c r="B31" s="91"/>
      <c r="C31" s="91"/>
      <c r="D31" s="91"/>
      <c r="E31" s="91"/>
      <c r="F31" s="91"/>
      <c r="G31" s="91"/>
      <c r="H31" s="91"/>
    </row>
    <row r="32" spans="1:15">
      <c r="A32" s="597"/>
      <c r="B32" s="91"/>
      <c r="C32" s="91"/>
      <c r="D32" s="91"/>
      <c r="E32" s="91"/>
      <c r="F32" s="91"/>
      <c r="G32" s="91"/>
      <c r="H32" s="91"/>
    </row>
    <row r="33" spans="1:8">
      <c r="A33" s="596"/>
      <c r="B33" s="91"/>
      <c r="C33" s="91"/>
      <c r="D33" s="91"/>
      <c r="E33" s="91"/>
      <c r="F33" s="91"/>
      <c r="G33" s="91"/>
      <c r="H33" s="91"/>
    </row>
  </sheetData>
  <mergeCells count="14">
    <mergeCell ref="B19:C19"/>
    <mergeCell ref="D19:I19"/>
    <mergeCell ref="J7:M7"/>
    <mergeCell ref="J19:M19"/>
    <mergeCell ref="A2:O2"/>
    <mergeCell ref="A5:N5"/>
    <mergeCell ref="B7:C8"/>
    <mergeCell ref="D8:E8"/>
    <mergeCell ref="F8:G8"/>
    <mergeCell ref="H8:I8"/>
    <mergeCell ref="D7:I7"/>
    <mergeCell ref="J8:K8"/>
    <mergeCell ref="L8:M8"/>
    <mergeCell ref="N7:O8"/>
  </mergeCells>
  <printOptions horizontalCentered="1"/>
  <pageMargins left="0.39370078740157483" right="0.39370078740157483" top="0.59055118110236227" bottom="0.59055118110236227" header="0.39370078740157483" footer="0.39370078740157483"/>
  <pageSetup paperSize="9" scale="88" fitToHeight="0"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11.xml><?xml version="1.0" encoding="utf-8"?>
<worksheet xmlns="http://schemas.openxmlformats.org/spreadsheetml/2006/main" xmlns:r="http://schemas.openxmlformats.org/officeDocument/2006/relationships">
  <sheetPr>
    <tabColor rgb="FF92D050"/>
    <pageSetUpPr fitToPage="1"/>
  </sheetPr>
  <dimension ref="A2:L44"/>
  <sheetViews>
    <sheetView showGridLines="0" zoomScaleNormal="100" workbookViewId="0">
      <selection activeCell="A7" sqref="A7:A8"/>
    </sheetView>
  </sheetViews>
  <sheetFormatPr baseColWidth="10" defaultRowHeight="12.75"/>
  <cols>
    <col min="1" max="1" width="70.6640625" customWidth="1"/>
    <col min="2" max="5" width="19.1640625" customWidth="1"/>
    <col min="6" max="6" width="24.83203125" customWidth="1"/>
    <col min="7" max="7" width="19.1640625" customWidth="1"/>
    <col min="8" max="8" width="10.6640625" customWidth="1"/>
    <col min="9" max="9" width="3.6640625" customWidth="1"/>
    <col min="11" max="11" width="3.33203125" customWidth="1"/>
  </cols>
  <sheetData>
    <row r="2" spans="1:12" ht="37.5" customHeight="1">
      <c r="A2" s="1219" t="s">
        <v>853</v>
      </c>
      <c r="B2" s="1219"/>
      <c r="C2" s="1219"/>
      <c r="D2" s="1219"/>
      <c r="E2" s="1219"/>
      <c r="F2" s="1219"/>
      <c r="G2" s="1219"/>
      <c r="H2" s="1219"/>
      <c r="I2" s="1219"/>
      <c r="J2" s="1219"/>
      <c r="K2" s="1219"/>
      <c r="L2" s="1219"/>
    </row>
    <row r="3" spans="1:12" ht="15.75">
      <c r="A3" s="153"/>
      <c r="B3" s="66"/>
      <c r="C3" s="66"/>
      <c r="D3" s="66"/>
      <c r="E3" s="66"/>
      <c r="F3" s="66"/>
      <c r="G3" s="66"/>
      <c r="H3" s="66"/>
      <c r="I3" s="66"/>
      <c r="J3" s="66"/>
      <c r="K3" s="66"/>
      <c r="L3" s="66"/>
    </row>
    <row r="5" spans="1:12" ht="17.25" customHeight="1">
      <c r="A5" s="1218" t="s">
        <v>997</v>
      </c>
      <c r="B5" s="1218"/>
      <c r="C5" s="1218"/>
      <c r="D5" s="1218"/>
      <c r="E5" s="1218"/>
      <c r="F5" s="1218"/>
      <c r="G5" s="1218"/>
      <c r="H5" s="1218"/>
      <c r="I5" s="1218"/>
      <c r="J5" s="1218"/>
      <c r="K5" s="1218"/>
      <c r="L5" s="1218"/>
    </row>
    <row r="7" spans="1:12">
      <c r="A7" s="1259" t="s">
        <v>859</v>
      </c>
      <c r="B7" s="1235" t="s">
        <v>703</v>
      </c>
      <c r="C7" s="1252" t="s">
        <v>343</v>
      </c>
      <c r="D7" s="1252"/>
      <c r="E7" s="1236"/>
      <c r="F7" s="1260" t="s">
        <v>344</v>
      </c>
      <c r="G7" s="1260"/>
      <c r="H7" s="1231" t="s">
        <v>133</v>
      </c>
      <c r="J7" s="1242" t="s">
        <v>297</v>
      </c>
      <c r="L7" s="1242" t="s">
        <v>349</v>
      </c>
    </row>
    <row r="8" spans="1:12" ht="51" customHeight="1">
      <c r="A8" s="1259"/>
      <c r="B8" s="1235"/>
      <c r="C8" s="776" t="s">
        <v>345</v>
      </c>
      <c r="D8" s="93" t="s">
        <v>702</v>
      </c>
      <c r="E8" s="96" t="s">
        <v>346</v>
      </c>
      <c r="F8" s="97" t="s">
        <v>347</v>
      </c>
      <c r="G8" s="98" t="s">
        <v>348</v>
      </c>
      <c r="H8" s="1231"/>
      <c r="J8" s="1242"/>
      <c r="L8" s="1242"/>
    </row>
    <row r="9" spans="1:12">
      <c r="A9" s="69"/>
      <c r="B9" s="69"/>
      <c r="C9" s="88"/>
      <c r="D9" s="88"/>
      <c r="E9" s="88"/>
      <c r="F9" s="88"/>
      <c r="G9" s="88"/>
      <c r="H9" s="69"/>
    </row>
    <row r="10" spans="1:12">
      <c r="A10" s="560" t="s">
        <v>312</v>
      </c>
      <c r="B10" s="557">
        <v>81</v>
      </c>
      <c r="C10" s="557">
        <v>193</v>
      </c>
      <c r="D10" s="557">
        <v>14</v>
      </c>
      <c r="E10" s="557">
        <v>25</v>
      </c>
      <c r="F10" s="557">
        <v>4</v>
      </c>
      <c r="G10" s="557">
        <v>68</v>
      </c>
      <c r="H10" s="644">
        <f>SUM(B10:G10)</f>
        <v>385</v>
      </c>
      <c r="J10" s="647">
        <f>H10/$H$35</f>
        <v>0.34100974313551818</v>
      </c>
      <c r="L10" s="647">
        <f>B10/H10</f>
        <v>0.21038961038961038</v>
      </c>
    </row>
    <row r="11" spans="1:12">
      <c r="A11" s="561" t="s">
        <v>313</v>
      </c>
      <c r="B11" s="558">
        <v>56</v>
      </c>
      <c r="C11" s="558">
        <v>68</v>
      </c>
      <c r="D11" s="558">
        <v>4</v>
      </c>
      <c r="E11" s="558">
        <v>9</v>
      </c>
      <c r="F11" s="558"/>
      <c r="G11" s="558"/>
      <c r="H11" s="645">
        <f t="shared" ref="H11:H35" si="0">SUM(B11:G11)</f>
        <v>137</v>
      </c>
      <c r="J11" s="648">
        <f t="shared" ref="J11:J35" si="1">H11/$H$35</f>
        <v>0.12134632418069087</v>
      </c>
      <c r="L11" s="648">
        <f t="shared" ref="L11:L35" si="2">B11/H11</f>
        <v>0.40875912408759124</v>
      </c>
    </row>
    <row r="12" spans="1:12" ht="25.5">
      <c r="A12" s="562" t="s">
        <v>314</v>
      </c>
      <c r="B12" s="559">
        <f>SUM(B13:B21)</f>
        <v>48</v>
      </c>
      <c r="C12" s="559">
        <f t="shared" ref="C12:G12" si="3">SUM(C13:C21)</f>
        <v>121</v>
      </c>
      <c r="D12" s="559">
        <f t="shared" si="3"/>
        <v>8</v>
      </c>
      <c r="E12" s="559">
        <f t="shared" si="3"/>
        <v>9</v>
      </c>
      <c r="F12" s="559">
        <f t="shared" si="3"/>
        <v>0</v>
      </c>
      <c r="G12" s="559">
        <f t="shared" si="3"/>
        <v>0</v>
      </c>
      <c r="H12" s="646">
        <f t="shared" si="0"/>
        <v>186</v>
      </c>
      <c r="J12" s="606">
        <f t="shared" si="1"/>
        <v>0.16474756421612047</v>
      </c>
      <c r="L12" s="606">
        <f t="shared" si="2"/>
        <v>0.25806451612903225</v>
      </c>
    </row>
    <row r="13" spans="1:12">
      <c r="A13" s="119" t="s">
        <v>317</v>
      </c>
      <c r="B13" s="124">
        <v>1</v>
      </c>
      <c r="C13" s="127">
        <v>4</v>
      </c>
      <c r="D13" s="128"/>
      <c r="E13" s="129"/>
      <c r="F13" s="136"/>
      <c r="G13" s="137"/>
      <c r="H13" s="11">
        <f t="shared" si="0"/>
        <v>5</v>
      </c>
      <c r="J13" s="55">
        <f t="shared" si="1"/>
        <v>4.4286979627989375E-3</v>
      </c>
      <c r="L13" s="55">
        <f t="shared" si="2"/>
        <v>0.2</v>
      </c>
    </row>
    <row r="14" spans="1:12">
      <c r="A14" s="120" t="s">
        <v>318</v>
      </c>
      <c r="B14" s="125"/>
      <c r="C14" s="130">
        <v>4</v>
      </c>
      <c r="D14" s="131"/>
      <c r="E14" s="132"/>
      <c r="F14" s="138"/>
      <c r="G14" s="139"/>
      <c r="H14" s="12">
        <f t="shared" si="0"/>
        <v>4</v>
      </c>
      <c r="J14" s="56">
        <f t="shared" si="1"/>
        <v>3.5429583702391498E-3</v>
      </c>
      <c r="L14" s="56"/>
    </row>
    <row r="15" spans="1:12">
      <c r="A15" s="120" t="s">
        <v>319</v>
      </c>
      <c r="B15" s="125">
        <v>2</v>
      </c>
      <c r="C15" s="130">
        <v>4</v>
      </c>
      <c r="D15" s="131"/>
      <c r="E15" s="132"/>
      <c r="F15" s="138"/>
      <c r="G15" s="139"/>
      <c r="H15" s="12">
        <f t="shared" si="0"/>
        <v>6</v>
      </c>
      <c r="J15" s="56">
        <f t="shared" si="1"/>
        <v>5.3144375553587243E-3</v>
      </c>
      <c r="L15" s="56">
        <f t="shared" si="2"/>
        <v>0.33333333333333331</v>
      </c>
    </row>
    <row r="16" spans="1:12">
      <c r="A16" s="120" t="s">
        <v>320</v>
      </c>
      <c r="B16" s="125">
        <v>8</v>
      </c>
      <c r="C16" s="130">
        <v>8</v>
      </c>
      <c r="D16" s="131"/>
      <c r="E16" s="132"/>
      <c r="F16" s="138"/>
      <c r="G16" s="139"/>
      <c r="H16" s="12">
        <f t="shared" si="0"/>
        <v>16</v>
      </c>
      <c r="J16" s="56">
        <f t="shared" si="1"/>
        <v>1.4171833480956599E-2</v>
      </c>
      <c r="L16" s="56">
        <f t="shared" si="2"/>
        <v>0.5</v>
      </c>
    </row>
    <row r="17" spans="1:12">
      <c r="A17" s="120" t="s">
        <v>321</v>
      </c>
      <c r="B17" s="125">
        <v>5</v>
      </c>
      <c r="C17" s="130">
        <v>30</v>
      </c>
      <c r="D17" s="131">
        <v>1</v>
      </c>
      <c r="E17" s="132">
        <v>4</v>
      </c>
      <c r="F17" s="138"/>
      <c r="G17" s="139"/>
      <c r="H17" s="12">
        <f t="shared" si="0"/>
        <v>40</v>
      </c>
      <c r="J17" s="56">
        <f t="shared" si="1"/>
        <v>3.54295837023915E-2</v>
      </c>
      <c r="L17" s="56">
        <f t="shared" si="2"/>
        <v>0.125</v>
      </c>
    </row>
    <row r="18" spans="1:12">
      <c r="A18" s="120" t="s">
        <v>322</v>
      </c>
      <c r="B18" s="125">
        <v>3</v>
      </c>
      <c r="C18" s="130">
        <v>2</v>
      </c>
      <c r="D18" s="131"/>
      <c r="E18" s="132">
        <v>1</v>
      </c>
      <c r="F18" s="138"/>
      <c r="G18" s="139"/>
      <c r="H18" s="12">
        <f t="shared" si="0"/>
        <v>6</v>
      </c>
      <c r="J18" s="56">
        <f t="shared" si="1"/>
        <v>5.3144375553587243E-3</v>
      </c>
      <c r="L18" s="56">
        <f t="shared" si="2"/>
        <v>0.5</v>
      </c>
    </row>
    <row r="19" spans="1:12">
      <c r="A19" s="120" t="s">
        <v>323</v>
      </c>
      <c r="B19" s="125">
        <v>2</v>
      </c>
      <c r="C19" s="130">
        <v>7</v>
      </c>
      <c r="D19" s="131">
        <v>1</v>
      </c>
      <c r="E19" s="132"/>
      <c r="F19" s="138"/>
      <c r="G19" s="139"/>
      <c r="H19" s="12">
        <f t="shared" si="0"/>
        <v>10</v>
      </c>
      <c r="J19" s="56">
        <f t="shared" si="1"/>
        <v>8.8573959255978749E-3</v>
      </c>
      <c r="L19" s="56">
        <f t="shared" si="2"/>
        <v>0.2</v>
      </c>
    </row>
    <row r="20" spans="1:12" ht="25.5">
      <c r="A20" s="120" t="s">
        <v>324</v>
      </c>
      <c r="B20" s="142">
        <v>13</v>
      </c>
      <c r="C20" s="143">
        <v>36</v>
      </c>
      <c r="D20" s="144">
        <v>3</v>
      </c>
      <c r="E20" s="145">
        <v>2</v>
      </c>
      <c r="F20" s="146"/>
      <c r="G20" s="147"/>
      <c r="H20" s="148">
        <f t="shared" si="0"/>
        <v>54</v>
      </c>
      <c r="I20" s="72"/>
      <c r="J20" s="111">
        <f t="shared" si="1"/>
        <v>4.7829937998228524E-2</v>
      </c>
      <c r="K20" s="72"/>
      <c r="L20" s="111">
        <f t="shared" si="2"/>
        <v>0.24074074074074073</v>
      </c>
    </row>
    <row r="21" spans="1:12">
      <c r="A21" s="121" t="s">
        <v>325</v>
      </c>
      <c r="B21" s="126">
        <v>14</v>
      </c>
      <c r="C21" s="133">
        <v>26</v>
      </c>
      <c r="D21" s="134">
        <v>3</v>
      </c>
      <c r="E21" s="135">
        <v>2</v>
      </c>
      <c r="F21" s="140"/>
      <c r="G21" s="141"/>
      <c r="H21" s="13">
        <f t="shared" si="0"/>
        <v>45</v>
      </c>
      <c r="J21" s="57">
        <f t="shared" si="1"/>
        <v>3.9858281665190433E-2</v>
      </c>
      <c r="L21" s="57">
        <f t="shared" si="2"/>
        <v>0.31111111111111112</v>
      </c>
    </row>
    <row r="22" spans="1:12">
      <c r="A22" s="118" t="s">
        <v>315</v>
      </c>
      <c r="B22" s="64">
        <f>B23+B24+B25</f>
        <v>25</v>
      </c>
      <c r="C22" s="64">
        <f t="shared" ref="C22:G22" si="4">C23+C24+C25</f>
        <v>63</v>
      </c>
      <c r="D22" s="64">
        <f t="shared" si="4"/>
        <v>2</v>
      </c>
      <c r="E22" s="64">
        <f t="shared" si="4"/>
        <v>6</v>
      </c>
      <c r="F22" s="64">
        <f t="shared" si="4"/>
        <v>18</v>
      </c>
      <c r="G22" s="64">
        <f t="shared" si="4"/>
        <v>39</v>
      </c>
      <c r="H22" s="197">
        <f t="shared" si="0"/>
        <v>153</v>
      </c>
      <c r="J22" s="602">
        <f t="shared" si="1"/>
        <v>0.13551815766164749</v>
      </c>
      <c r="L22" s="602">
        <f t="shared" si="2"/>
        <v>0.16339869281045752</v>
      </c>
    </row>
    <row r="23" spans="1:12">
      <c r="A23" s="119" t="s">
        <v>326</v>
      </c>
      <c r="B23" s="124">
        <v>15</v>
      </c>
      <c r="C23" s="127">
        <v>49</v>
      </c>
      <c r="D23" s="128">
        <v>2</v>
      </c>
      <c r="E23" s="129">
        <v>4</v>
      </c>
      <c r="F23" s="136">
        <v>11</v>
      </c>
      <c r="G23" s="137">
        <v>17</v>
      </c>
      <c r="H23" s="11">
        <f t="shared" si="0"/>
        <v>98</v>
      </c>
      <c r="J23" s="55">
        <f t="shared" si="1"/>
        <v>8.6802480070859167E-2</v>
      </c>
      <c r="L23" s="55">
        <f t="shared" si="2"/>
        <v>0.15306122448979592</v>
      </c>
    </row>
    <row r="24" spans="1:12">
      <c r="A24" s="120" t="s">
        <v>327</v>
      </c>
      <c r="B24" s="125">
        <v>3</v>
      </c>
      <c r="C24" s="130">
        <v>6</v>
      </c>
      <c r="D24" s="131"/>
      <c r="E24" s="132"/>
      <c r="F24" s="138">
        <v>5</v>
      </c>
      <c r="G24" s="139">
        <v>12</v>
      </c>
      <c r="H24" s="12">
        <f t="shared" si="0"/>
        <v>26</v>
      </c>
      <c r="J24" s="56">
        <f t="shared" si="1"/>
        <v>2.3029229406554472E-2</v>
      </c>
      <c r="L24" s="56">
        <f t="shared" si="2"/>
        <v>0.11538461538461539</v>
      </c>
    </row>
    <row r="25" spans="1:12">
      <c r="A25" s="121" t="s">
        <v>328</v>
      </c>
      <c r="B25" s="126">
        <v>7</v>
      </c>
      <c r="C25" s="133">
        <v>8</v>
      </c>
      <c r="D25" s="134"/>
      <c r="E25" s="135">
        <v>2</v>
      </c>
      <c r="F25" s="140">
        <v>2</v>
      </c>
      <c r="G25" s="141">
        <v>10</v>
      </c>
      <c r="H25" s="13">
        <f t="shared" si="0"/>
        <v>29</v>
      </c>
      <c r="J25" s="57">
        <f t="shared" si="1"/>
        <v>2.5686448184233834E-2</v>
      </c>
      <c r="L25" s="57">
        <f t="shared" si="2"/>
        <v>0.2413793103448276</v>
      </c>
    </row>
    <row r="26" spans="1:12">
      <c r="A26" s="118" t="s">
        <v>308</v>
      </c>
      <c r="B26" s="64">
        <f>B27+B28+B29+B30+B31+B32</f>
        <v>46</v>
      </c>
      <c r="C26" s="64">
        <f t="shared" ref="C26:G26" si="5">C27+C28+C29+C30+C31+C32</f>
        <v>98</v>
      </c>
      <c r="D26" s="64">
        <f t="shared" si="5"/>
        <v>2</v>
      </c>
      <c r="E26" s="64">
        <f t="shared" si="5"/>
        <v>9</v>
      </c>
      <c r="F26" s="64">
        <f t="shared" si="5"/>
        <v>14</v>
      </c>
      <c r="G26" s="64">
        <f t="shared" si="5"/>
        <v>41</v>
      </c>
      <c r="H26" s="197">
        <f t="shared" si="0"/>
        <v>210</v>
      </c>
      <c r="J26" s="602">
        <f t="shared" si="1"/>
        <v>0.18600531443755536</v>
      </c>
      <c r="L26" s="602">
        <f t="shared" si="2"/>
        <v>0.21904761904761905</v>
      </c>
    </row>
    <row r="27" spans="1:12">
      <c r="A27" s="119" t="s">
        <v>305</v>
      </c>
      <c r="B27" s="124"/>
      <c r="C27" s="127">
        <v>1</v>
      </c>
      <c r="D27" s="128"/>
      <c r="E27" s="129"/>
      <c r="F27" s="136"/>
      <c r="G27" s="137"/>
      <c r="H27" s="11">
        <f t="shared" si="0"/>
        <v>1</v>
      </c>
      <c r="J27" s="55">
        <f t="shared" si="1"/>
        <v>8.8573959255978745E-4</v>
      </c>
      <c r="L27" s="55"/>
    </row>
    <row r="28" spans="1:12">
      <c r="A28" s="120" t="s">
        <v>306</v>
      </c>
      <c r="B28" s="125">
        <v>7</v>
      </c>
      <c r="C28" s="130">
        <v>12</v>
      </c>
      <c r="D28" s="131"/>
      <c r="E28" s="132">
        <v>1</v>
      </c>
      <c r="F28" s="138">
        <v>5</v>
      </c>
      <c r="G28" s="139">
        <v>4</v>
      </c>
      <c r="H28" s="12">
        <f t="shared" si="0"/>
        <v>29</v>
      </c>
      <c r="J28" s="56">
        <f t="shared" si="1"/>
        <v>2.5686448184233834E-2</v>
      </c>
      <c r="L28" s="56">
        <f t="shared" si="2"/>
        <v>0.2413793103448276</v>
      </c>
    </row>
    <row r="29" spans="1:12">
      <c r="A29" s="120" t="s">
        <v>331</v>
      </c>
      <c r="B29" s="125">
        <v>3</v>
      </c>
      <c r="C29" s="130">
        <v>2</v>
      </c>
      <c r="D29" s="131"/>
      <c r="E29" s="132"/>
      <c r="F29" s="138">
        <v>1</v>
      </c>
      <c r="G29" s="139"/>
      <c r="H29" s="12">
        <f t="shared" si="0"/>
        <v>6</v>
      </c>
      <c r="J29" s="56">
        <f t="shared" si="1"/>
        <v>5.3144375553587243E-3</v>
      </c>
      <c r="L29" s="56">
        <f t="shared" si="2"/>
        <v>0.5</v>
      </c>
    </row>
    <row r="30" spans="1:12">
      <c r="A30" s="120" t="s">
        <v>330</v>
      </c>
      <c r="B30" s="125">
        <v>1</v>
      </c>
      <c r="C30" s="130">
        <v>2</v>
      </c>
      <c r="D30" s="131"/>
      <c r="E30" s="132"/>
      <c r="F30" s="138"/>
      <c r="G30" s="139"/>
      <c r="H30" s="12">
        <f t="shared" si="0"/>
        <v>3</v>
      </c>
      <c r="J30" s="56">
        <f t="shared" si="1"/>
        <v>2.6572187776793621E-3</v>
      </c>
      <c r="L30" s="56">
        <f t="shared" si="2"/>
        <v>0.33333333333333331</v>
      </c>
    </row>
    <row r="31" spans="1:12">
      <c r="A31" s="120" t="s">
        <v>307</v>
      </c>
      <c r="B31" s="125">
        <v>2</v>
      </c>
      <c r="C31" s="130">
        <v>11</v>
      </c>
      <c r="D31" s="131"/>
      <c r="E31" s="132"/>
      <c r="F31" s="138"/>
      <c r="G31" s="139">
        <v>6</v>
      </c>
      <c r="H31" s="12">
        <f t="shared" si="0"/>
        <v>19</v>
      </c>
      <c r="J31" s="56">
        <f t="shared" si="1"/>
        <v>1.682905225863596E-2</v>
      </c>
      <c r="L31" s="56">
        <f t="shared" si="2"/>
        <v>0.10526315789473684</v>
      </c>
    </row>
    <row r="32" spans="1:12">
      <c r="A32" s="121" t="s">
        <v>329</v>
      </c>
      <c r="B32" s="126">
        <v>33</v>
      </c>
      <c r="C32" s="133">
        <v>70</v>
      </c>
      <c r="D32" s="134">
        <v>2</v>
      </c>
      <c r="E32" s="135">
        <v>8</v>
      </c>
      <c r="F32" s="140">
        <v>8</v>
      </c>
      <c r="G32" s="141">
        <v>31</v>
      </c>
      <c r="H32" s="13">
        <f t="shared" si="0"/>
        <v>152</v>
      </c>
      <c r="J32" s="57">
        <f t="shared" si="1"/>
        <v>0.13463241806908768</v>
      </c>
      <c r="L32" s="57">
        <f t="shared" si="2"/>
        <v>0.21710526315789475</v>
      </c>
    </row>
    <row r="33" spans="1:12">
      <c r="A33" s="118" t="s">
        <v>316</v>
      </c>
      <c r="B33" s="64">
        <v>14</v>
      </c>
      <c r="C33" s="64">
        <v>34</v>
      </c>
      <c r="D33" s="64"/>
      <c r="E33" s="64">
        <v>5</v>
      </c>
      <c r="F33" s="64">
        <v>2</v>
      </c>
      <c r="G33" s="64">
        <v>3</v>
      </c>
      <c r="H33" s="197">
        <f t="shared" si="0"/>
        <v>58</v>
      </c>
      <c r="J33" s="602">
        <f t="shared" si="1"/>
        <v>5.1372896368467667E-2</v>
      </c>
      <c r="L33" s="602">
        <f t="shared" si="2"/>
        <v>0.2413793103448276</v>
      </c>
    </row>
    <row r="34" spans="1:12">
      <c r="J34" s="48"/>
      <c r="L34" s="48"/>
    </row>
    <row r="35" spans="1:12">
      <c r="A35" s="112" t="s">
        <v>1</v>
      </c>
      <c r="B35" s="10">
        <f>B33+B26+B22+B12+B11+B10</f>
        <v>270</v>
      </c>
      <c r="C35" s="10">
        <f t="shared" ref="C35:G35" si="6">C33+C26+C22+C12+C11+C10</f>
        <v>577</v>
      </c>
      <c r="D35" s="10">
        <f t="shared" si="6"/>
        <v>30</v>
      </c>
      <c r="E35" s="10">
        <f t="shared" si="6"/>
        <v>63</v>
      </c>
      <c r="F35" s="10">
        <f t="shared" si="6"/>
        <v>38</v>
      </c>
      <c r="G35" s="10">
        <f t="shared" si="6"/>
        <v>151</v>
      </c>
      <c r="H35" s="335">
        <f t="shared" si="0"/>
        <v>1129</v>
      </c>
      <c r="J35" s="338">
        <f t="shared" si="1"/>
        <v>1</v>
      </c>
      <c r="L35" s="338">
        <f t="shared" si="2"/>
        <v>0.23914968999114261</v>
      </c>
    </row>
    <row r="38" spans="1:12" ht="13.5">
      <c r="A38" s="633" t="s">
        <v>685</v>
      </c>
      <c r="B38" s="634"/>
      <c r="C38" s="635"/>
    </row>
    <row r="39" spans="1:12">
      <c r="A39" s="636"/>
      <c r="B39" s="91"/>
      <c r="C39" s="637"/>
    </row>
    <row r="40" spans="1:12" ht="13.5">
      <c r="A40" s="638" t="s">
        <v>701</v>
      </c>
      <c r="B40" s="91"/>
      <c r="C40" s="637"/>
    </row>
    <row r="41" spans="1:12" ht="13.5">
      <c r="A41" s="639" t="s">
        <v>687</v>
      </c>
      <c r="B41" s="91"/>
      <c r="C41" s="637"/>
    </row>
    <row r="42" spans="1:12" ht="13.5">
      <c r="A42" s="639" t="s">
        <v>689</v>
      </c>
      <c r="B42" s="91"/>
      <c r="C42" s="637"/>
    </row>
    <row r="43" spans="1:12" ht="13.5">
      <c r="A43" s="639" t="s">
        <v>688</v>
      </c>
      <c r="B43" s="91"/>
      <c r="C43" s="637"/>
    </row>
    <row r="44" spans="1:12">
      <c r="A44" s="640"/>
      <c r="B44" s="641"/>
      <c r="C44" s="642"/>
    </row>
  </sheetData>
  <mergeCells count="9">
    <mergeCell ref="A2:L2"/>
    <mergeCell ref="H7:H8"/>
    <mergeCell ref="A7:A8"/>
    <mergeCell ref="J7:J8"/>
    <mergeCell ref="L7:L8"/>
    <mergeCell ref="A5:L5"/>
    <mergeCell ref="B7:B8"/>
    <mergeCell ref="C7:E7"/>
    <mergeCell ref="F7:G7"/>
  </mergeCells>
  <printOptions horizontalCentered="1"/>
  <pageMargins left="0.39370078740157483" right="0.39370078740157483" top="0.59055118110236227" bottom="0.59055118110236227" header="0.39370078740157483" footer="0.39370078740157483"/>
  <pageSetup paperSize="9" scale="66"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12.xml><?xml version="1.0" encoding="utf-8"?>
<worksheet xmlns="http://schemas.openxmlformats.org/spreadsheetml/2006/main" xmlns:r="http://schemas.openxmlformats.org/officeDocument/2006/relationships">
  <sheetPr>
    <tabColor rgb="FF92D050"/>
    <pageSetUpPr fitToPage="1"/>
  </sheetPr>
  <dimension ref="A2:L145"/>
  <sheetViews>
    <sheetView showGridLines="0" workbookViewId="0">
      <pane ySplit="7" topLeftCell="A8" activePane="bottomLeft" state="frozen"/>
      <selection activeCell="K26" sqref="K26"/>
      <selection pane="bottomLeft" activeCell="D30" sqref="D30"/>
    </sheetView>
  </sheetViews>
  <sheetFormatPr baseColWidth="10" defaultRowHeight="12.75"/>
  <cols>
    <col min="1" max="1" width="36" bestFit="1" customWidth="1"/>
    <col min="2" max="6" width="21.83203125" customWidth="1"/>
    <col min="7" max="7" width="5.83203125" style="4" customWidth="1"/>
    <col min="8" max="8" width="10" customWidth="1"/>
  </cols>
  <sheetData>
    <row r="2" spans="1:12" ht="33.75" customHeight="1">
      <c r="A2" s="1219" t="s">
        <v>853</v>
      </c>
      <c r="B2" s="1219"/>
      <c r="C2" s="1219"/>
      <c r="D2" s="1219"/>
      <c r="E2" s="1219"/>
      <c r="F2" s="1219"/>
      <c r="G2" s="1219"/>
      <c r="H2" s="1219"/>
      <c r="I2" s="80"/>
      <c r="J2" s="80"/>
      <c r="K2" s="80"/>
      <c r="L2" s="80"/>
    </row>
    <row r="3" spans="1:12">
      <c r="A3" s="65"/>
    </row>
    <row r="5" spans="1:12">
      <c r="A5" s="1253" t="s">
        <v>767</v>
      </c>
      <c r="B5" s="1253"/>
      <c r="C5" s="1253"/>
      <c r="D5" s="1253"/>
      <c r="E5" s="1253"/>
      <c r="F5" s="1253"/>
      <c r="G5" s="1253"/>
      <c r="H5" s="1253"/>
    </row>
    <row r="7" spans="1:12" ht="63">
      <c r="A7" s="781" t="s">
        <v>704</v>
      </c>
      <c r="B7" s="515" t="s">
        <v>350</v>
      </c>
      <c r="C7" s="515" t="s">
        <v>351</v>
      </c>
      <c r="D7" s="515" t="s">
        <v>784</v>
      </c>
      <c r="E7" s="515" t="s">
        <v>786</v>
      </c>
      <c r="F7" s="516" t="s">
        <v>352</v>
      </c>
      <c r="G7" s="517"/>
      <c r="H7" s="518" t="s">
        <v>133</v>
      </c>
    </row>
    <row r="8" spans="1:12" s="30" customFormat="1">
      <c r="A8" s="872"/>
      <c r="B8" s="873"/>
      <c r="C8" s="873"/>
      <c r="D8" s="873"/>
      <c r="E8" s="873"/>
      <c r="F8" s="873"/>
      <c r="G8" s="873"/>
      <c r="H8" s="873"/>
    </row>
    <row r="9" spans="1:12">
      <c r="A9" s="860" t="s">
        <v>861</v>
      </c>
      <c r="B9" s="861"/>
      <c r="C9" s="861">
        <v>1</v>
      </c>
      <c r="D9" s="861"/>
      <c r="E9" s="861"/>
      <c r="F9" s="861"/>
      <c r="G9" s="851"/>
      <c r="H9" s="859">
        <v>1</v>
      </c>
    </row>
    <row r="10" spans="1:12">
      <c r="A10" s="854" t="s">
        <v>2</v>
      </c>
      <c r="B10" s="855">
        <v>21</v>
      </c>
      <c r="C10" s="855">
        <v>33</v>
      </c>
      <c r="D10" s="855"/>
      <c r="E10" s="855"/>
      <c r="F10" s="855">
        <v>2</v>
      </c>
      <c r="G10" s="852"/>
      <c r="H10" s="857">
        <v>56</v>
      </c>
    </row>
    <row r="11" spans="1:12">
      <c r="A11" s="854" t="s">
        <v>862</v>
      </c>
      <c r="B11" s="855"/>
      <c r="C11" s="855">
        <v>1</v>
      </c>
      <c r="D11" s="855"/>
      <c r="E11" s="855"/>
      <c r="F11" s="855"/>
      <c r="G11" s="852"/>
      <c r="H11" s="857">
        <v>1</v>
      </c>
    </row>
    <row r="12" spans="1:12">
      <c r="A12" s="862" t="s">
        <v>280</v>
      </c>
      <c r="B12" s="863">
        <v>1</v>
      </c>
      <c r="C12" s="863">
        <v>6</v>
      </c>
      <c r="D12" s="863">
        <v>1</v>
      </c>
      <c r="E12" s="863"/>
      <c r="F12" s="863">
        <v>1</v>
      </c>
      <c r="G12" s="851"/>
      <c r="H12" s="858">
        <v>9</v>
      </c>
    </row>
    <row r="13" spans="1:12">
      <c r="A13" s="868" t="s">
        <v>123</v>
      </c>
      <c r="B13" s="869">
        <v>22</v>
      </c>
      <c r="C13" s="869">
        <v>41</v>
      </c>
      <c r="D13" s="869">
        <v>1</v>
      </c>
      <c r="E13" s="869"/>
      <c r="F13" s="870">
        <v>3</v>
      </c>
      <c r="G13" s="852"/>
      <c r="H13" s="867">
        <v>67</v>
      </c>
    </row>
    <row r="14" spans="1:12">
      <c r="A14" s="860" t="s">
        <v>3</v>
      </c>
      <c r="B14" s="861">
        <v>1</v>
      </c>
      <c r="C14" s="861">
        <v>17</v>
      </c>
      <c r="D14" s="861"/>
      <c r="E14" s="861"/>
      <c r="F14" s="861">
        <v>1</v>
      </c>
      <c r="G14" s="851"/>
      <c r="H14" s="859">
        <v>19</v>
      </c>
    </row>
    <row r="15" spans="1:12">
      <c r="A15" s="862" t="s">
        <v>4</v>
      </c>
      <c r="B15" s="863">
        <v>4</v>
      </c>
      <c r="C15" s="863">
        <v>1</v>
      </c>
      <c r="D15" s="863"/>
      <c r="E15" s="863"/>
      <c r="F15" s="863"/>
      <c r="G15" s="852"/>
      <c r="H15" s="858">
        <v>5</v>
      </c>
    </row>
    <row r="16" spans="1:12">
      <c r="A16" s="868" t="s">
        <v>124</v>
      </c>
      <c r="B16" s="869">
        <v>5</v>
      </c>
      <c r="C16" s="869">
        <v>18</v>
      </c>
      <c r="D16" s="869"/>
      <c r="E16" s="869"/>
      <c r="F16" s="870">
        <v>1</v>
      </c>
      <c r="G16" s="852"/>
      <c r="H16" s="867">
        <v>24</v>
      </c>
    </row>
    <row r="17" spans="1:8">
      <c r="A17" s="860" t="s">
        <v>188</v>
      </c>
      <c r="B17" s="861"/>
      <c r="C17" s="861">
        <v>1</v>
      </c>
      <c r="D17" s="861"/>
      <c r="E17" s="861"/>
      <c r="F17" s="861"/>
      <c r="G17" s="852"/>
      <c r="H17" s="859">
        <v>1</v>
      </c>
    </row>
    <row r="18" spans="1:8">
      <c r="A18" s="854" t="s">
        <v>5</v>
      </c>
      <c r="B18" s="855">
        <v>6</v>
      </c>
      <c r="C18" s="855">
        <v>11</v>
      </c>
      <c r="D18" s="855"/>
      <c r="E18" s="855"/>
      <c r="F18" s="855">
        <v>3</v>
      </c>
      <c r="G18" s="852"/>
      <c r="H18" s="857">
        <v>20</v>
      </c>
    </row>
    <row r="19" spans="1:8">
      <c r="A19" s="862" t="s">
        <v>6</v>
      </c>
      <c r="B19" s="863"/>
      <c r="C19" s="863"/>
      <c r="D19" s="863">
        <v>1</v>
      </c>
      <c r="E19" s="863"/>
      <c r="F19" s="863"/>
      <c r="G19" s="852"/>
      <c r="H19" s="858">
        <v>1</v>
      </c>
    </row>
    <row r="20" spans="1:8">
      <c r="A20" s="868" t="s">
        <v>99</v>
      </c>
      <c r="B20" s="869">
        <v>6</v>
      </c>
      <c r="C20" s="869">
        <v>12</v>
      </c>
      <c r="D20" s="869">
        <v>1</v>
      </c>
      <c r="E20" s="869"/>
      <c r="F20" s="870">
        <v>3</v>
      </c>
      <c r="G20" s="851"/>
      <c r="H20" s="867">
        <v>22</v>
      </c>
    </row>
    <row r="21" spans="1:8">
      <c r="A21" s="860" t="s">
        <v>7</v>
      </c>
      <c r="B21" s="861">
        <v>5</v>
      </c>
      <c r="C21" s="861">
        <v>15</v>
      </c>
      <c r="D21" s="861">
        <v>3</v>
      </c>
      <c r="E21" s="861"/>
      <c r="F21" s="861"/>
      <c r="G21" s="851"/>
      <c r="H21" s="859">
        <v>23</v>
      </c>
    </row>
    <row r="22" spans="1:8">
      <c r="A22" s="854" t="s">
        <v>8</v>
      </c>
      <c r="B22" s="855">
        <v>1</v>
      </c>
      <c r="C22" s="855">
        <v>4</v>
      </c>
      <c r="D22" s="855"/>
      <c r="E22" s="855"/>
      <c r="F22" s="855"/>
      <c r="G22" s="852"/>
      <c r="H22" s="857">
        <v>5</v>
      </c>
    </row>
    <row r="23" spans="1:8">
      <c r="A23" s="862" t="s">
        <v>9</v>
      </c>
      <c r="B23" s="863"/>
      <c r="C23" s="863">
        <v>2</v>
      </c>
      <c r="D23" s="863">
        <v>2</v>
      </c>
      <c r="E23" s="863"/>
      <c r="F23" s="863"/>
      <c r="G23" s="852"/>
      <c r="H23" s="858">
        <v>4</v>
      </c>
    </row>
    <row r="24" spans="1:8">
      <c r="A24" s="868" t="s">
        <v>100</v>
      </c>
      <c r="B24" s="869">
        <v>6</v>
      </c>
      <c r="C24" s="869">
        <v>21</v>
      </c>
      <c r="D24" s="869">
        <v>5</v>
      </c>
      <c r="E24" s="869"/>
      <c r="F24" s="870"/>
      <c r="G24" s="852"/>
      <c r="H24" s="867">
        <v>32</v>
      </c>
    </row>
    <row r="25" spans="1:8">
      <c r="A25" s="864" t="s">
        <v>11</v>
      </c>
      <c r="B25" s="865">
        <v>2</v>
      </c>
      <c r="C25" s="865">
        <v>1</v>
      </c>
      <c r="D25" s="865"/>
      <c r="E25" s="865"/>
      <c r="F25" s="865"/>
      <c r="G25" s="851"/>
      <c r="H25" s="866">
        <v>3</v>
      </c>
    </row>
    <row r="26" spans="1:8">
      <c r="A26" s="868" t="s">
        <v>101</v>
      </c>
      <c r="B26" s="869">
        <v>2</v>
      </c>
      <c r="C26" s="869">
        <v>1</v>
      </c>
      <c r="D26" s="869"/>
      <c r="E26" s="869"/>
      <c r="F26" s="870"/>
      <c r="G26" s="852"/>
      <c r="H26" s="867">
        <v>3</v>
      </c>
    </row>
    <row r="27" spans="1:8">
      <c r="A27" s="860" t="s">
        <v>126</v>
      </c>
      <c r="B27" s="861">
        <v>1</v>
      </c>
      <c r="C27" s="861">
        <v>6</v>
      </c>
      <c r="D27" s="861">
        <v>1</v>
      </c>
      <c r="E27" s="861"/>
      <c r="F27" s="861"/>
      <c r="G27" s="852"/>
      <c r="H27" s="859">
        <v>8</v>
      </c>
    </row>
    <row r="28" spans="1:8">
      <c r="A28" s="854" t="s">
        <v>13</v>
      </c>
      <c r="B28" s="855">
        <v>2</v>
      </c>
      <c r="C28" s="855">
        <v>6</v>
      </c>
      <c r="D28" s="855"/>
      <c r="E28" s="855"/>
      <c r="F28" s="855">
        <v>2</v>
      </c>
      <c r="G28" s="852"/>
      <c r="H28" s="857">
        <v>10</v>
      </c>
    </row>
    <row r="29" spans="1:8">
      <c r="A29" s="854" t="s">
        <v>14</v>
      </c>
      <c r="B29" s="855"/>
      <c r="C29" s="855">
        <v>2</v>
      </c>
      <c r="D29" s="855"/>
      <c r="E29" s="855"/>
      <c r="F29" s="855"/>
      <c r="G29" s="852"/>
      <c r="H29" s="857">
        <v>2</v>
      </c>
    </row>
    <row r="30" spans="1:8">
      <c r="A30" s="862" t="s">
        <v>189</v>
      </c>
      <c r="B30" s="863"/>
      <c r="C30" s="863"/>
      <c r="D30" s="863"/>
      <c r="E30" s="863"/>
      <c r="F30" s="863">
        <v>1</v>
      </c>
      <c r="G30" s="852"/>
      <c r="H30" s="858">
        <v>1</v>
      </c>
    </row>
    <row r="31" spans="1:8">
      <c r="A31" s="868" t="s">
        <v>102</v>
      </c>
      <c r="B31" s="869">
        <v>3</v>
      </c>
      <c r="C31" s="869">
        <v>14</v>
      </c>
      <c r="D31" s="869">
        <v>1</v>
      </c>
      <c r="E31" s="869"/>
      <c r="F31" s="870">
        <v>3</v>
      </c>
      <c r="G31" s="852"/>
      <c r="H31" s="867">
        <v>21</v>
      </c>
    </row>
    <row r="32" spans="1:8">
      <c r="A32" s="864" t="s">
        <v>16</v>
      </c>
      <c r="B32" s="865">
        <v>1</v>
      </c>
      <c r="C32" s="865">
        <v>1</v>
      </c>
      <c r="D32" s="865"/>
      <c r="E32" s="865"/>
      <c r="F32" s="865"/>
      <c r="G32" s="851"/>
      <c r="H32" s="866">
        <v>2</v>
      </c>
    </row>
    <row r="33" spans="1:8">
      <c r="A33" s="868" t="s">
        <v>103</v>
      </c>
      <c r="B33" s="869">
        <v>1</v>
      </c>
      <c r="C33" s="869">
        <v>1</v>
      </c>
      <c r="D33" s="869"/>
      <c r="E33" s="869"/>
      <c r="F33" s="870"/>
      <c r="G33" s="852"/>
      <c r="H33" s="867">
        <v>2</v>
      </c>
    </row>
    <row r="34" spans="1:8">
      <c r="A34" s="860" t="s">
        <v>18</v>
      </c>
      <c r="B34" s="861">
        <v>1</v>
      </c>
      <c r="C34" s="861">
        <v>1</v>
      </c>
      <c r="D34" s="861"/>
      <c r="E34" s="861"/>
      <c r="F34" s="861">
        <v>1</v>
      </c>
      <c r="G34" s="852"/>
      <c r="H34" s="859">
        <v>3</v>
      </c>
    </row>
    <row r="35" spans="1:8">
      <c r="A35" s="854" t="s">
        <v>19</v>
      </c>
      <c r="B35" s="855">
        <v>1</v>
      </c>
      <c r="C35" s="855"/>
      <c r="D35" s="855"/>
      <c r="E35" s="855">
        <v>5</v>
      </c>
      <c r="F35" s="855">
        <v>1</v>
      </c>
      <c r="G35" s="852"/>
      <c r="H35" s="857">
        <v>7</v>
      </c>
    </row>
    <row r="36" spans="1:8">
      <c r="A36" s="854" t="s">
        <v>20</v>
      </c>
      <c r="B36" s="855">
        <v>1</v>
      </c>
      <c r="C36" s="855">
        <v>16</v>
      </c>
      <c r="D36" s="855"/>
      <c r="E36" s="855">
        <v>9</v>
      </c>
      <c r="F36" s="855">
        <v>2</v>
      </c>
      <c r="G36" s="852"/>
      <c r="H36" s="857">
        <v>28</v>
      </c>
    </row>
    <row r="37" spans="1:8">
      <c r="A37" s="854" t="s">
        <v>21</v>
      </c>
      <c r="B37" s="855"/>
      <c r="C37" s="855">
        <v>4</v>
      </c>
      <c r="D37" s="855"/>
      <c r="E37" s="855">
        <v>7</v>
      </c>
      <c r="F37" s="855">
        <v>2</v>
      </c>
      <c r="G37" s="852"/>
      <c r="H37" s="857">
        <v>13</v>
      </c>
    </row>
    <row r="38" spans="1:8">
      <c r="A38" s="862" t="s">
        <v>22</v>
      </c>
      <c r="B38" s="863">
        <v>7</v>
      </c>
      <c r="C38" s="863">
        <v>4</v>
      </c>
      <c r="D38" s="863"/>
      <c r="E38" s="863">
        <v>11</v>
      </c>
      <c r="F38" s="863"/>
      <c r="G38" s="852"/>
      <c r="H38" s="858">
        <v>22</v>
      </c>
    </row>
    <row r="39" spans="1:8">
      <c r="A39" s="868" t="s">
        <v>104</v>
      </c>
      <c r="B39" s="869">
        <v>10</v>
      </c>
      <c r="C39" s="869">
        <v>25</v>
      </c>
      <c r="D39" s="869"/>
      <c r="E39" s="869">
        <v>32</v>
      </c>
      <c r="F39" s="870">
        <v>6</v>
      </c>
      <c r="G39" s="851"/>
      <c r="H39" s="867">
        <v>73</v>
      </c>
    </row>
    <row r="40" spans="1:8">
      <c r="A40" s="864" t="s">
        <v>23</v>
      </c>
      <c r="B40" s="865">
        <v>3</v>
      </c>
      <c r="C40" s="865">
        <v>15</v>
      </c>
      <c r="D40" s="865"/>
      <c r="E40" s="865"/>
      <c r="F40" s="865"/>
      <c r="G40" s="851"/>
      <c r="H40" s="866">
        <v>18</v>
      </c>
    </row>
    <row r="41" spans="1:8">
      <c r="A41" s="868" t="s">
        <v>105</v>
      </c>
      <c r="B41" s="869">
        <v>3</v>
      </c>
      <c r="C41" s="869">
        <v>15</v>
      </c>
      <c r="D41" s="869"/>
      <c r="E41" s="869"/>
      <c r="F41" s="870"/>
      <c r="G41" s="852"/>
      <c r="H41" s="867">
        <v>18</v>
      </c>
    </row>
    <row r="42" spans="1:8">
      <c r="A42" s="860" t="s">
        <v>25</v>
      </c>
      <c r="B42" s="861">
        <v>1</v>
      </c>
      <c r="C42" s="861">
        <v>10</v>
      </c>
      <c r="D42" s="861">
        <v>1</v>
      </c>
      <c r="E42" s="861"/>
      <c r="F42" s="861">
        <v>1</v>
      </c>
      <c r="G42" s="852"/>
      <c r="H42" s="859">
        <v>13</v>
      </c>
    </row>
    <row r="43" spans="1:8">
      <c r="A43" s="854" t="s">
        <v>26</v>
      </c>
      <c r="B43" s="855">
        <v>3</v>
      </c>
      <c r="C43" s="855">
        <v>6</v>
      </c>
      <c r="D43" s="855">
        <v>1</v>
      </c>
      <c r="E43" s="855"/>
      <c r="F43" s="855">
        <v>2</v>
      </c>
      <c r="G43" s="852"/>
      <c r="H43" s="857">
        <v>12</v>
      </c>
    </row>
    <row r="44" spans="1:8">
      <c r="A44" s="854" t="s">
        <v>27</v>
      </c>
      <c r="B44" s="855">
        <v>6</v>
      </c>
      <c r="C44" s="855">
        <v>5</v>
      </c>
      <c r="D44" s="855">
        <v>1</v>
      </c>
      <c r="E44" s="855"/>
      <c r="F44" s="855"/>
      <c r="G44" s="852"/>
      <c r="H44" s="857">
        <v>12</v>
      </c>
    </row>
    <row r="45" spans="1:8">
      <c r="A45" s="854" t="s">
        <v>28</v>
      </c>
      <c r="B45" s="855">
        <v>2</v>
      </c>
      <c r="C45" s="855">
        <v>7</v>
      </c>
      <c r="D45" s="855"/>
      <c r="E45" s="855"/>
      <c r="F45" s="855">
        <v>1</v>
      </c>
      <c r="G45" s="852"/>
      <c r="H45" s="857">
        <v>10</v>
      </c>
    </row>
    <row r="46" spans="1:8">
      <c r="A46" s="854" t="s">
        <v>130</v>
      </c>
      <c r="B46" s="855"/>
      <c r="C46" s="855">
        <v>2</v>
      </c>
      <c r="D46" s="855"/>
      <c r="E46" s="855"/>
      <c r="F46" s="855"/>
      <c r="G46" s="852"/>
      <c r="H46" s="857">
        <v>2</v>
      </c>
    </row>
    <row r="47" spans="1:8">
      <c r="A47" s="862" t="s">
        <v>29</v>
      </c>
      <c r="B47" s="863"/>
      <c r="C47" s="863">
        <v>4</v>
      </c>
      <c r="D47" s="863"/>
      <c r="E47" s="863"/>
      <c r="F47" s="863">
        <v>1</v>
      </c>
      <c r="G47" s="852"/>
      <c r="H47" s="858">
        <v>5</v>
      </c>
    </row>
    <row r="48" spans="1:8">
      <c r="A48" s="868" t="s">
        <v>106</v>
      </c>
      <c r="B48" s="869">
        <v>12</v>
      </c>
      <c r="C48" s="869">
        <v>34</v>
      </c>
      <c r="D48" s="869">
        <v>3</v>
      </c>
      <c r="E48" s="869"/>
      <c r="F48" s="870">
        <v>5</v>
      </c>
      <c r="G48" s="852"/>
      <c r="H48" s="867">
        <v>54</v>
      </c>
    </row>
    <row r="49" spans="1:8">
      <c r="A49" s="864" t="s">
        <v>31</v>
      </c>
      <c r="B49" s="865"/>
      <c r="C49" s="865">
        <v>2</v>
      </c>
      <c r="D49" s="865"/>
      <c r="E49" s="865"/>
      <c r="F49" s="865"/>
      <c r="G49" s="852"/>
      <c r="H49" s="866">
        <v>2</v>
      </c>
    </row>
    <row r="50" spans="1:8">
      <c r="A50" s="868" t="s">
        <v>30</v>
      </c>
      <c r="B50" s="869"/>
      <c r="C50" s="869">
        <v>2</v>
      </c>
      <c r="D50" s="869"/>
      <c r="E50" s="869"/>
      <c r="F50" s="870"/>
      <c r="G50" s="852"/>
      <c r="H50" s="867">
        <v>2</v>
      </c>
    </row>
    <row r="51" spans="1:8">
      <c r="A51" s="864" t="s">
        <v>32</v>
      </c>
      <c r="B51" s="865">
        <v>2</v>
      </c>
      <c r="C51" s="865">
        <v>6</v>
      </c>
      <c r="D51" s="865"/>
      <c r="E51" s="865"/>
      <c r="F51" s="865"/>
      <c r="G51" s="852"/>
      <c r="H51" s="866">
        <v>8</v>
      </c>
    </row>
    <row r="52" spans="1:8">
      <c r="A52" s="868" t="s">
        <v>107</v>
      </c>
      <c r="B52" s="869">
        <v>2</v>
      </c>
      <c r="C52" s="869">
        <v>6</v>
      </c>
      <c r="D52" s="869"/>
      <c r="E52" s="869"/>
      <c r="F52" s="870"/>
      <c r="G52" s="852"/>
      <c r="H52" s="867">
        <v>8</v>
      </c>
    </row>
    <row r="53" spans="1:8">
      <c r="A53" s="860" t="s">
        <v>34</v>
      </c>
      <c r="B53" s="861">
        <v>1</v>
      </c>
      <c r="C53" s="861">
        <v>5</v>
      </c>
      <c r="D53" s="861">
        <v>3</v>
      </c>
      <c r="E53" s="861"/>
      <c r="F53" s="861"/>
      <c r="G53" s="852"/>
      <c r="H53" s="859">
        <v>9</v>
      </c>
    </row>
    <row r="54" spans="1:8">
      <c r="A54" s="854" t="s">
        <v>35</v>
      </c>
      <c r="B54" s="855">
        <v>1</v>
      </c>
      <c r="C54" s="855">
        <v>9</v>
      </c>
      <c r="D54" s="855"/>
      <c r="E54" s="855"/>
      <c r="F54" s="855">
        <v>3</v>
      </c>
      <c r="G54" s="852"/>
      <c r="H54" s="857">
        <v>13</v>
      </c>
    </row>
    <row r="55" spans="1:8">
      <c r="A55" s="854" t="s">
        <v>36</v>
      </c>
      <c r="B55" s="855">
        <v>1</v>
      </c>
      <c r="C55" s="855">
        <v>2</v>
      </c>
      <c r="D55" s="855">
        <v>2</v>
      </c>
      <c r="E55" s="855"/>
      <c r="F55" s="855"/>
      <c r="G55" s="852"/>
      <c r="H55" s="857">
        <v>5</v>
      </c>
    </row>
    <row r="56" spans="1:8">
      <c r="A56" s="854" t="s">
        <v>37</v>
      </c>
      <c r="B56" s="855">
        <v>2</v>
      </c>
      <c r="C56" s="855">
        <v>14</v>
      </c>
      <c r="D56" s="855">
        <v>1</v>
      </c>
      <c r="E56" s="855"/>
      <c r="F56" s="855">
        <v>3</v>
      </c>
      <c r="G56" s="852"/>
      <c r="H56" s="857">
        <v>20</v>
      </c>
    </row>
    <row r="57" spans="1:8">
      <c r="A57" s="854" t="s">
        <v>191</v>
      </c>
      <c r="B57" s="855">
        <v>1</v>
      </c>
      <c r="C57" s="855">
        <v>2</v>
      </c>
      <c r="D57" s="855"/>
      <c r="E57" s="855"/>
      <c r="F57" s="855"/>
      <c r="G57" s="851"/>
      <c r="H57" s="857">
        <v>3</v>
      </c>
    </row>
    <row r="58" spans="1:8">
      <c r="A58" s="854" t="s">
        <v>197</v>
      </c>
      <c r="B58" s="855"/>
      <c r="C58" s="855"/>
      <c r="D58" s="855">
        <v>1</v>
      </c>
      <c r="E58" s="855"/>
      <c r="F58" s="855"/>
      <c r="G58" s="852"/>
      <c r="H58" s="857">
        <v>1</v>
      </c>
    </row>
    <row r="59" spans="1:8">
      <c r="A59" s="854" t="s">
        <v>38</v>
      </c>
      <c r="B59" s="855"/>
      <c r="C59" s="855">
        <v>5</v>
      </c>
      <c r="D59" s="855">
        <v>1</v>
      </c>
      <c r="E59" s="855"/>
      <c r="F59" s="855"/>
      <c r="G59" s="852"/>
      <c r="H59" s="857">
        <v>6</v>
      </c>
    </row>
    <row r="60" spans="1:8">
      <c r="A60" s="862" t="s">
        <v>39</v>
      </c>
      <c r="B60" s="863">
        <v>1</v>
      </c>
      <c r="C60" s="863">
        <v>6</v>
      </c>
      <c r="D60" s="863"/>
      <c r="E60" s="863"/>
      <c r="F60" s="863">
        <v>1</v>
      </c>
      <c r="G60" s="852"/>
      <c r="H60" s="858">
        <v>8</v>
      </c>
    </row>
    <row r="61" spans="1:8">
      <c r="A61" s="868" t="s">
        <v>108</v>
      </c>
      <c r="B61" s="869">
        <v>7</v>
      </c>
      <c r="C61" s="869">
        <v>43</v>
      </c>
      <c r="D61" s="869">
        <v>8</v>
      </c>
      <c r="E61" s="869"/>
      <c r="F61" s="870">
        <v>7</v>
      </c>
      <c r="G61" s="852"/>
      <c r="H61" s="867">
        <v>65</v>
      </c>
    </row>
    <row r="62" spans="1:8">
      <c r="A62" s="860" t="s">
        <v>40</v>
      </c>
      <c r="B62" s="861">
        <v>2</v>
      </c>
      <c r="C62" s="861">
        <v>6</v>
      </c>
      <c r="D62" s="861"/>
      <c r="E62" s="861"/>
      <c r="F62" s="861"/>
      <c r="G62" s="852"/>
      <c r="H62" s="859">
        <v>8</v>
      </c>
    </row>
    <row r="63" spans="1:8">
      <c r="A63" s="862" t="s">
        <v>192</v>
      </c>
      <c r="B63" s="863"/>
      <c r="C63" s="863">
        <v>1</v>
      </c>
      <c r="D63" s="863"/>
      <c r="E63" s="863"/>
      <c r="F63" s="863"/>
      <c r="G63" s="852"/>
      <c r="H63" s="858">
        <v>1</v>
      </c>
    </row>
    <row r="64" spans="1:8">
      <c r="A64" s="868" t="s">
        <v>109</v>
      </c>
      <c r="B64" s="869">
        <v>2</v>
      </c>
      <c r="C64" s="869">
        <v>7</v>
      </c>
      <c r="D64" s="869"/>
      <c r="E64" s="869"/>
      <c r="F64" s="870"/>
      <c r="G64" s="851"/>
      <c r="H64" s="867">
        <v>9</v>
      </c>
    </row>
    <row r="65" spans="1:8">
      <c r="A65" s="860" t="s">
        <v>42</v>
      </c>
      <c r="B65" s="861">
        <v>6</v>
      </c>
      <c r="C65" s="861">
        <v>16</v>
      </c>
      <c r="D65" s="861">
        <v>1</v>
      </c>
      <c r="E65" s="861"/>
      <c r="F65" s="861"/>
      <c r="G65" s="852"/>
      <c r="H65" s="859">
        <v>23</v>
      </c>
    </row>
    <row r="66" spans="1:8">
      <c r="A66" s="854" t="s">
        <v>43</v>
      </c>
      <c r="B66" s="855">
        <v>7</v>
      </c>
      <c r="C66" s="855">
        <v>11</v>
      </c>
      <c r="D66" s="855">
        <v>2</v>
      </c>
      <c r="E66" s="855"/>
      <c r="F66" s="855"/>
      <c r="G66" s="852"/>
      <c r="H66" s="857">
        <v>20</v>
      </c>
    </row>
    <row r="67" spans="1:8">
      <c r="A67" s="854" t="s">
        <v>193</v>
      </c>
      <c r="B67" s="855"/>
      <c r="C67" s="855">
        <v>2</v>
      </c>
      <c r="D67" s="855"/>
      <c r="E67" s="855"/>
      <c r="F67" s="855">
        <v>1</v>
      </c>
      <c r="G67" s="852"/>
      <c r="H67" s="857">
        <v>3</v>
      </c>
    </row>
    <row r="68" spans="1:8">
      <c r="A68" s="854" t="s">
        <v>127</v>
      </c>
      <c r="B68" s="855"/>
      <c r="C68" s="855"/>
      <c r="D68" s="855"/>
      <c r="E68" s="855"/>
      <c r="F68" s="855">
        <v>1</v>
      </c>
      <c r="G68" s="851"/>
      <c r="H68" s="857">
        <v>1</v>
      </c>
    </row>
    <row r="69" spans="1:8">
      <c r="A69" s="854" t="s">
        <v>863</v>
      </c>
      <c r="B69" s="855">
        <v>1</v>
      </c>
      <c r="C69" s="855">
        <v>2</v>
      </c>
      <c r="D69" s="855"/>
      <c r="E69" s="855"/>
      <c r="F69" s="855"/>
      <c r="G69" s="852"/>
      <c r="H69" s="857">
        <v>3</v>
      </c>
    </row>
    <row r="70" spans="1:8">
      <c r="A70" s="854" t="s">
        <v>44</v>
      </c>
      <c r="B70" s="855">
        <v>2</v>
      </c>
      <c r="C70" s="855">
        <v>10</v>
      </c>
      <c r="D70" s="855">
        <v>1</v>
      </c>
      <c r="E70" s="855"/>
      <c r="F70" s="855"/>
      <c r="G70" s="852"/>
      <c r="H70" s="857">
        <v>13</v>
      </c>
    </row>
    <row r="71" spans="1:8">
      <c r="A71" s="854" t="s">
        <v>45</v>
      </c>
      <c r="B71" s="855">
        <v>1</v>
      </c>
      <c r="C71" s="855">
        <v>11</v>
      </c>
      <c r="D71" s="855">
        <v>3</v>
      </c>
      <c r="E71" s="855"/>
      <c r="F71" s="855">
        <v>1</v>
      </c>
      <c r="G71" s="852"/>
      <c r="H71" s="857">
        <v>16</v>
      </c>
    </row>
    <row r="72" spans="1:8">
      <c r="A72" s="862" t="s">
        <v>46</v>
      </c>
      <c r="B72" s="863"/>
      <c r="C72" s="863">
        <v>1</v>
      </c>
      <c r="D72" s="863">
        <v>1</v>
      </c>
      <c r="E72" s="863"/>
      <c r="F72" s="863"/>
      <c r="G72" s="851"/>
      <c r="H72" s="858">
        <v>2</v>
      </c>
    </row>
    <row r="73" spans="1:8">
      <c r="A73" s="868" t="s">
        <v>110</v>
      </c>
      <c r="B73" s="869">
        <v>17</v>
      </c>
      <c r="C73" s="869">
        <v>53</v>
      </c>
      <c r="D73" s="869">
        <v>8</v>
      </c>
      <c r="E73" s="869"/>
      <c r="F73" s="870">
        <v>3</v>
      </c>
      <c r="G73" s="852"/>
      <c r="H73" s="867">
        <v>81</v>
      </c>
    </row>
    <row r="74" spans="1:8">
      <c r="A74" s="860" t="s">
        <v>48</v>
      </c>
      <c r="B74" s="861">
        <v>5</v>
      </c>
      <c r="C74" s="861">
        <v>4</v>
      </c>
      <c r="D74" s="861">
        <v>3</v>
      </c>
      <c r="E74" s="861"/>
      <c r="F74" s="861"/>
      <c r="G74" s="851"/>
      <c r="H74" s="859">
        <v>12</v>
      </c>
    </row>
    <row r="75" spans="1:8">
      <c r="A75" s="854" t="s">
        <v>49</v>
      </c>
      <c r="B75" s="855">
        <v>4</v>
      </c>
      <c r="C75" s="855">
        <v>12</v>
      </c>
      <c r="D75" s="855"/>
      <c r="E75" s="855"/>
      <c r="F75" s="855">
        <v>2</v>
      </c>
      <c r="G75" s="852"/>
      <c r="H75" s="857">
        <v>18</v>
      </c>
    </row>
    <row r="76" spans="1:8">
      <c r="A76" s="854" t="s">
        <v>50</v>
      </c>
      <c r="B76" s="855">
        <v>5</v>
      </c>
      <c r="C76" s="855">
        <v>11</v>
      </c>
      <c r="D76" s="855"/>
      <c r="E76" s="855"/>
      <c r="F76" s="855">
        <v>3</v>
      </c>
      <c r="G76" s="852"/>
      <c r="H76" s="857">
        <v>19</v>
      </c>
    </row>
    <row r="77" spans="1:8">
      <c r="A77" s="854" t="s">
        <v>128</v>
      </c>
      <c r="B77" s="855"/>
      <c r="C77" s="855">
        <v>7</v>
      </c>
      <c r="D77" s="855">
        <v>1</v>
      </c>
      <c r="E77" s="855"/>
      <c r="F77" s="855">
        <v>1</v>
      </c>
      <c r="G77" s="852"/>
      <c r="H77" s="857">
        <v>9</v>
      </c>
    </row>
    <row r="78" spans="1:8">
      <c r="A78" s="862" t="s">
        <v>51</v>
      </c>
      <c r="B78" s="863">
        <v>3</v>
      </c>
      <c r="C78" s="863">
        <v>2</v>
      </c>
      <c r="D78" s="863">
        <v>3</v>
      </c>
      <c r="E78" s="863"/>
      <c r="F78" s="863"/>
      <c r="G78" s="852"/>
      <c r="H78" s="858">
        <v>8</v>
      </c>
    </row>
    <row r="79" spans="1:8">
      <c r="A79" s="868" t="s">
        <v>111</v>
      </c>
      <c r="B79" s="869">
        <v>17</v>
      </c>
      <c r="C79" s="869">
        <v>36</v>
      </c>
      <c r="D79" s="869">
        <v>7</v>
      </c>
      <c r="E79" s="869"/>
      <c r="F79" s="870">
        <v>6</v>
      </c>
      <c r="G79" s="852"/>
      <c r="H79" s="867">
        <v>66</v>
      </c>
    </row>
    <row r="80" spans="1:8">
      <c r="A80" s="864" t="s">
        <v>53</v>
      </c>
      <c r="B80" s="865">
        <v>10</v>
      </c>
      <c r="C80" s="865">
        <v>29</v>
      </c>
      <c r="D80" s="865"/>
      <c r="E80" s="865"/>
      <c r="F80" s="865">
        <v>4</v>
      </c>
      <c r="G80" s="852"/>
      <c r="H80" s="866">
        <v>43</v>
      </c>
    </row>
    <row r="81" spans="1:8">
      <c r="A81" s="868" t="s">
        <v>112</v>
      </c>
      <c r="B81" s="869">
        <v>10</v>
      </c>
      <c r="C81" s="869">
        <v>29</v>
      </c>
      <c r="D81" s="869"/>
      <c r="E81" s="869"/>
      <c r="F81" s="870">
        <v>4</v>
      </c>
      <c r="G81" s="852"/>
      <c r="H81" s="867">
        <v>43</v>
      </c>
    </row>
    <row r="82" spans="1:8">
      <c r="A82" s="860" t="s">
        <v>55</v>
      </c>
      <c r="B82" s="861">
        <v>5</v>
      </c>
      <c r="C82" s="861">
        <v>7</v>
      </c>
      <c r="D82" s="861">
        <v>2</v>
      </c>
      <c r="E82" s="861"/>
      <c r="F82" s="861">
        <v>1</v>
      </c>
      <c r="G82" s="852"/>
      <c r="H82" s="859">
        <v>15</v>
      </c>
    </row>
    <row r="83" spans="1:8">
      <c r="A83" s="854" t="s">
        <v>56</v>
      </c>
      <c r="B83" s="855"/>
      <c r="C83" s="855">
        <v>10</v>
      </c>
      <c r="D83" s="855">
        <v>1</v>
      </c>
      <c r="E83" s="855"/>
      <c r="F83" s="855"/>
      <c r="G83" s="852"/>
      <c r="H83" s="857">
        <v>11</v>
      </c>
    </row>
    <row r="84" spans="1:8">
      <c r="A84" s="862" t="s">
        <v>54</v>
      </c>
      <c r="B84" s="863">
        <v>1</v>
      </c>
      <c r="C84" s="863">
        <v>15</v>
      </c>
      <c r="D84" s="863">
        <v>3</v>
      </c>
      <c r="E84" s="863"/>
      <c r="F84" s="863">
        <v>1</v>
      </c>
      <c r="G84" s="851"/>
      <c r="H84" s="858">
        <v>20</v>
      </c>
    </row>
    <row r="85" spans="1:8">
      <c r="A85" s="868" t="s">
        <v>113</v>
      </c>
      <c r="B85" s="869">
        <v>6</v>
      </c>
      <c r="C85" s="869">
        <v>32</v>
      </c>
      <c r="D85" s="869">
        <v>6</v>
      </c>
      <c r="E85" s="869"/>
      <c r="F85" s="870">
        <v>2</v>
      </c>
      <c r="G85" s="852"/>
      <c r="H85" s="867">
        <v>46</v>
      </c>
    </row>
    <row r="86" spans="1:8">
      <c r="A86" s="860" t="s">
        <v>58</v>
      </c>
      <c r="B86" s="861">
        <v>7</v>
      </c>
      <c r="C86" s="861">
        <v>9</v>
      </c>
      <c r="D86" s="861"/>
      <c r="E86" s="861"/>
      <c r="F86" s="861">
        <v>3</v>
      </c>
      <c r="G86" s="852"/>
      <c r="H86" s="859">
        <v>19</v>
      </c>
    </row>
    <row r="87" spans="1:8">
      <c r="A87" s="862" t="s">
        <v>59</v>
      </c>
      <c r="B87" s="863">
        <v>2</v>
      </c>
      <c r="C87" s="863">
        <v>4</v>
      </c>
      <c r="D87" s="863">
        <v>1</v>
      </c>
      <c r="E87" s="863"/>
      <c r="F87" s="863">
        <v>1</v>
      </c>
      <c r="G87" s="851"/>
      <c r="H87" s="858">
        <v>8</v>
      </c>
    </row>
    <row r="88" spans="1:8">
      <c r="A88" s="868" t="s">
        <v>114</v>
      </c>
      <c r="B88" s="869">
        <v>9</v>
      </c>
      <c r="C88" s="869">
        <v>13</v>
      </c>
      <c r="D88" s="869">
        <v>1</v>
      </c>
      <c r="E88" s="869"/>
      <c r="F88" s="870">
        <v>4</v>
      </c>
      <c r="G88" s="852"/>
      <c r="H88" s="867">
        <v>27</v>
      </c>
    </row>
    <row r="89" spans="1:8">
      <c r="A89" s="860" t="s">
        <v>864</v>
      </c>
      <c r="B89" s="861"/>
      <c r="C89" s="861">
        <v>1</v>
      </c>
      <c r="D89" s="861">
        <v>1</v>
      </c>
      <c r="E89" s="861"/>
      <c r="F89" s="861"/>
      <c r="G89" s="851"/>
      <c r="H89" s="859">
        <v>2</v>
      </c>
    </row>
    <row r="90" spans="1:8">
      <c r="A90" s="854" t="s">
        <v>61</v>
      </c>
      <c r="B90" s="855">
        <v>2</v>
      </c>
      <c r="C90" s="855">
        <v>13</v>
      </c>
      <c r="D90" s="855"/>
      <c r="E90" s="855"/>
      <c r="F90" s="855">
        <v>1</v>
      </c>
      <c r="G90" s="852"/>
      <c r="H90" s="857">
        <v>16</v>
      </c>
    </row>
    <row r="91" spans="1:8">
      <c r="A91" s="862" t="s">
        <v>62</v>
      </c>
      <c r="B91" s="863">
        <v>3</v>
      </c>
      <c r="C91" s="863">
        <v>18</v>
      </c>
      <c r="D91" s="863"/>
      <c r="E91" s="863"/>
      <c r="F91" s="863"/>
      <c r="G91" s="852"/>
      <c r="H91" s="858">
        <v>21</v>
      </c>
    </row>
    <row r="92" spans="1:8">
      <c r="A92" s="868" t="s">
        <v>125</v>
      </c>
      <c r="B92" s="869">
        <v>5</v>
      </c>
      <c r="C92" s="869">
        <v>32</v>
      </c>
      <c r="D92" s="869">
        <v>1</v>
      </c>
      <c r="E92" s="869"/>
      <c r="F92" s="870">
        <v>1</v>
      </c>
      <c r="G92" s="852"/>
      <c r="H92" s="867">
        <v>39</v>
      </c>
    </row>
    <row r="93" spans="1:8">
      <c r="A93" s="860" t="s">
        <v>64</v>
      </c>
      <c r="B93" s="861">
        <v>16</v>
      </c>
      <c r="C93" s="861">
        <v>4</v>
      </c>
      <c r="D93" s="861"/>
      <c r="E93" s="861">
        <v>3</v>
      </c>
      <c r="F93" s="861">
        <v>1</v>
      </c>
      <c r="G93" s="852"/>
      <c r="H93" s="859">
        <v>24</v>
      </c>
    </row>
    <row r="94" spans="1:8">
      <c r="A94" s="854" t="s">
        <v>129</v>
      </c>
      <c r="B94" s="855">
        <v>6</v>
      </c>
      <c r="C94" s="855">
        <v>2</v>
      </c>
      <c r="D94" s="855"/>
      <c r="E94" s="855">
        <v>5</v>
      </c>
      <c r="F94" s="855">
        <v>1</v>
      </c>
      <c r="G94" s="852"/>
      <c r="H94" s="857">
        <v>14</v>
      </c>
    </row>
    <row r="95" spans="1:8">
      <c r="A95" s="854" t="s">
        <v>65</v>
      </c>
      <c r="B95" s="855">
        <v>4</v>
      </c>
      <c r="C95" s="855">
        <v>5</v>
      </c>
      <c r="D95" s="855"/>
      <c r="E95" s="855">
        <v>2</v>
      </c>
      <c r="F95" s="855"/>
      <c r="G95" s="851"/>
      <c r="H95" s="857">
        <v>11</v>
      </c>
    </row>
    <row r="96" spans="1:8">
      <c r="A96" s="854" t="s">
        <v>66</v>
      </c>
      <c r="B96" s="855">
        <v>3</v>
      </c>
      <c r="C96" s="855">
        <v>1</v>
      </c>
      <c r="D96" s="855"/>
      <c r="E96" s="855">
        <v>2</v>
      </c>
      <c r="F96" s="855"/>
      <c r="G96" s="852"/>
      <c r="H96" s="857">
        <v>6</v>
      </c>
    </row>
    <row r="97" spans="1:8">
      <c r="A97" s="854" t="s">
        <v>67</v>
      </c>
      <c r="B97" s="855"/>
      <c r="C97" s="855">
        <v>5</v>
      </c>
      <c r="D97" s="855"/>
      <c r="E97" s="855">
        <v>6</v>
      </c>
      <c r="F97" s="855">
        <v>4</v>
      </c>
      <c r="G97" s="852"/>
      <c r="H97" s="857">
        <v>15</v>
      </c>
    </row>
    <row r="98" spans="1:8">
      <c r="A98" s="854" t="s">
        <v>68</v>
      </c>
      <c r="B98" s="855">
        <v>8</v>
      </c>
      <c r="C98" s="855">
        <v>8</v>
      </c>
      <c r="D98" s="855"/>
      <c r="E98" s="855">
        <v>5</v>
      </c>
      <c r="F98" s="855">
        <v>6</v>
      </c>
      <c r="G98" s="851"/>
      <c r="H98" s="857">
        <v>27</v>
      </c>
    </row>
    <row r="99" spans="1:8">
      <c r="A99" s="854" t="s">
        <v>69</v>
      </c>
      <c r="B99" s="855">
        <v>4</v>
      </c>
      <c r="C99" s="855">
        <v>3</v>
      </c>
      <c r="D99" s="855"/>
      <c r="E99" s="855">
        <v>2</v>
      </c>
      <c r="F99" s="855">
        <v>3</v>
      </c>
      <c r="G99" s="852"/>
      <c r="H99" s="857">
        <v>12</v>
      </c>
    </row>
    <row r="100" spans="1:8">
      <c r="A100" s="854" t="s">
        <v>70</v>
      </c>
      <c r="B100" s="855">
        <v>2</v>
      </c>
      <c r="C100" s="855">
        <v>2</v>
      </c>
      <c r="D100" s="855"/>
      <c r="E100" s="855">
        <v>5</v>
      </c>
      <c r="F100" s="855"/>
      <c r="G100" s="852"/>
      <c r="H100" s="857">
        <v>9</v>
      </c>
    </row>
    <row r="101" spans="1:8">
      <c r="A101" s="854" t="s">
        <v>71</v>
      </c>
      <c r="B101" s="855">
        <v>1</v>
      </c>
      <c r="C101" s="855">
        <v>3</v>
      </c>
      <c r="D101" s="855"/>
      <c r="E101" s="855">
        <v>5</v>
      </c>
      <c r="F101" s="855">
        <v>1</v>
      </c>
      <c r="G101" s="851"/>
      <c r="H101" s="857">
        <v>10</v>
      </c>
    </row>
    <row r="102" spans="1:8">
      <c r="A102" s="854" t="s">
        <v>72</v>
      </c>
      <c r="B102" s="855"/>
      <c r="C102" s="855"/>
      <c r="D102" s="855"/>
      <c r="E102" s="855">
        <v>2</v>
      </c>
      <c r="F102" s="855">
        <v>1</v>
      </c>
      <c r="G102" s="852"/>
      <c r="H102" s="857">
        <v>3</v>
      </c>
    </row>
    <row r="103" spans="1:8">
      <c r="A103" s="862" t="s">
        <v>285</v>
      </c>
      <c r="B103" s="863">
        <v>1</v>
      </c>
      <c r="C103" s="863">
        <v>3</v>
      </c>
      <c r="D103" s="863"/>
      <c r="E103" s="863"/>
      <c r="F103" s="863"/>
      <c r="G103" s="852"/>
      <c r="H103" s="858">
        <v>4</v>
      </c>
    </row>
    <row r="104" spans="1:8">
      <c r="A104" s="868" t="s">
        <v>115</v>
      </c>
      <c r="B104" s="869">
        <v>45</v>
      </c>
      <c r="C104" s="869">
        <v>36</v>
      </c>
      <c r="D104" s="869"/>
      <c r="E104" s="869">
        <v>37</v>
      </c>
      <c r="F104" s="870">
        <v>17</v>
      </c>
      <c r="G104" s="852"/>
      <c r="H104" s="867">
        <v>135</v>
      </c>
    </row>
    <row r="105" spans="1:8">
      <c r="A105" s="860" t="s">
        <v>74</v>
      </c>
      <c r="B105" s="861">
        <v>1</v>
      </c>
      <c r="C105" s="861">
        <v>1</v>
      </c>
      <c r="D105" s="861"/>
      <c r="E105" s="861"/>
      <c r="F105" s="861"/>
      <c r="G105" s="852"/>
      <c r="H105" s="859">
        <v>2</v>
      </c>
    </row>
    <row r="106" spans="1:8">
      <c r="A106" s="854" t="s">
        <v>73</v>
      </c>
      <c r="B106" s="855">
        <v>9</v>
      </c>
      <c r="C106" s="855">
        <v>15</v>
      </c>
      <c r="D106" s="855"/>
      <c r="E106" s="855"/>
      <c r="F106" s="855">
        <v>2</v>
      </c>
      <c r="G106" s="852"/>
      <c r="H106" s="857">
        <v>26</v>
      </c>
    </row>
    <row r="107" spans="1:8">
      <c r="A107" s="862" t="s">
        <v>75</v>
      </c>
      <c r="B107" s="863"/>
      <c r="C107" s="863">
        <v>2</v>
      </c>
      <c r="D107" s="863">
        <v>1</v>
      </c>
      <c r="E107" s="863"/>
      <c r="F107" s="863">
        <v>1</v>
      </c>
      <c r="G107" s="851"/>
      <c r="H107" s="858">
        <v>4</v>
      </c>
    </row>
    <row r="108" spans="1:8">
      <c r="A108" s="868" t="s">
        <v>116</v>
      </c>
      <c r="B108" s="869">
        <v>10</v>
      </c>
      <c r="C108" s="869">
        <v>18</v>
      </c>
      <c r="D108" s="869">
        <v>1</v>
      </c>
      <c r="E108" s="869"/>
      <c r="F108" s="870">
        <v>3</v>
      </c>
      <c r="G108" s="852"/>
      <c r="H108" s="867">
        <v>32</v>
      </c>
    </row>
    <row r="109" spans="1:8">
      <c r="A109" s="860" t="s">
        <v>76</v>
      </c>
      <c r="B109" s="861">
        <v>4</v>
      </c>
      <c r="C109" s="861">
        <v>19</v>
      </c>
      <c r="D109" s="861"/>
      <c r="E109" s="861"/>
      <c r="F109" s="861">
        <v>1</v>
      </c>
      <c r="G109" s="852"/>
      <c r="H109" s="859">
        <v>24</v>
      </c>
    </row>
    <row r="110" spans="1:8">
      <c r="A110" s="862" t="s">
        <v>77</v>
      </c>
      <c r="B110" s="863">
        <v>2</v>
      </c>
      <c r="C110" s="863"/>
      <c r="D110" s="863"/>
      <c r="E110" s="863"/>
      <c r="F110" s="863"/>
      <c r="G110" s="852"/>
      <c r="H110" s="858">
        <v>2</v>
      </c>
    </row>
    <row r="111" spans="1:8">
      <c r="A111" s="868" t="s">
        <v>117</v>
      </c>
      <c r="B111" s="869">
        <v>6</v>
      </c>
      <c r="C111" s="869">
        <v>19</v>
      </c>
      <c r="D111" s="869"/>
      <c r="E111" s="869"/>
      <c r="F111" s="870">
        <v>1</v>
      </c>
      <c r="G111" s="852"/>
      <c r="H111" s="867">
        <v>26</v>
      </c>
    </row>
    <row r="112" spans="1:8">
      <c r="A112" s="860" t="s">
        <v>79</v>
      </c>
      <c r="B112" s="861">
        <v>1</v>
      </c>
      <c r="C112" s="861">
        <v>10</v>
      </c>
      <c r="D112" s="861"/>
      <c r="E112" s="861"/>
      <c r="F112" s="861"/>
      <c r="G112" s="852"/>
      <c r="H112" s="859">
        <v>11</v>
      </c>
    </row>
    <row r="113" spans="1:8">
      <c r="A113" s="854" t="s">
        <v>80</v>
      </c>
      <c r="B113" s="855">
        <v>1</v>
      </c>
      <c r="C113" s="855">
        <v>3</v>
      </c>
      <c r="D113" s="855">
        <v>1</v>
      </c>
      <c r="E113" s="855"/>
      <c r="F113" s="855"/>
      <c r="G113" s="851"/>
      <c r="H113" s="857">
        <v>5</v>
      </c>
    </row>
    <row r="114" spans="1:8">
      <c r="A114" s="854" t="s">
        <v>81</v>
      </c>
      <c r="B114" s="855">
        <v>7</v>
      </c>
      <c r="C114" s="855">
        <v>8</v>
      </c>
      <c r="D114" s="855"/>
      <c r="E114" s="855"/>
      <c r="F114" s="855">
        <v>2</v>
      </c>
      <c r="G114" s="851"/>
      <c r="H114" s="857">
        <v>17</v>
      </c>
    </row>
    <row r="115" spans="1:8">
      <c r="A115" s="854" t="s">
        <v>82</v>
      </c>
      <c r="B115" s="855">
        <v>8</v>
      </c>
      <c r="C115" s="855">
        <v>6</v>
      </c>
      <c r="D115" s="855"/>
      <c r="E115" s="855"/>
      <c r="F115" s="855"/>
      <c r="G115" s="851"/>
      <c r="H115" s="857">
        <v>14</v>
      </c>
    </row>
    <row r="116" spans="1:8">
      <c r="A116" s="854" t="s">
        <v>865</v>
      </c>
      <c r="B116" s="855"/>
      <c r="C116" s="855"/>
      <c r="D116" s="855">
        <v>1</v>
      </c>
      <c r="E116" s="855"/>
      <c r="F116" s="855"/>
      <c r="G116" s="851"/>
      <c r="H116" s="857">
        <v>1</v>
      </c>
    </row>
    <row r="117" spans="1:8">
      <c r="A117" s="854" t="s">
        <v>866</v>
      </c>
      <c r="B117" s="855"/>
      <c r="C117" s="855">
        <v>2</v>
      </c>
      <c r="D117" s="855"/>
      <c r="E117" s="855"/>
      <c r="F117" s="855"/>
      <c r="G117" s="851"/>
      <c r="H117" s="857">
        <v>2</v>
      </c>
    </row>
    <row r="118" spans="1:8">
      <c r="A118" s="862" t="s">
        <v>83</v>
      </c>
      <c r="B118" s="863">
        <v>1</v>
      </c>
      <c r="C118" s="863">
        <v>3</v>
      </c>
      <c r="D118" s="863"/>
      <c r="E118" s="863"/>
      <c r="F118" s="863"/>
      <c r="G118" s="851"/>
      <c r="H118" s="858">
        <v>4</v>
      </c>
    </row>
    <row r="119" spans="1:8">
      <c r="A119" s="868" t="s">
        <v>118</v>
      </c>
      <c r="B119" s="869">
        <v>18</v>
      </c>
      <c r="C119" s="869">
        <v>32</v>
      </c>
      <c r="D119" s="869">
        <v>2</v>
      </c>
      <c r="E119" s="869"/>
      <c r="F119" s="870">
        <v>2</v>
      </c>
      <c r="G119" s="851"/>
      <c r="H119" s="867">
        <v>54</v>
      </c>
    </row>
    <row r="120" spans="1:8">
      <c r="A120" s="860" t="s">
        <v>131</v>
      </c>
      <c r="B120" s="861"/>
      <c r="C120" s="861">
        <v>2</v>
      </c>
      <c r="D120" s="861"/>
      <c r="E120" s="861"/>
      <c r="F120" s="861"/>
      <c r="G120" s="851"/>
      <c r="H120" s="859">
        <v>2</v>
      </c>
    </row>
    <row r="121" spans="1:8">
      <c r="A121" s="854" t="s">
        <v>84</v>
      </c>
      <c r="B121" s="855">
        <v>4</v>
      </c>
      <c r="C121" s="855">
        <v>14</v>
      </c>
      <c r="D121" s="855">
        <v>1</v>
      </c>
      <c r="E121" s="855"/>
      <c r="F121" s="855"/>
      <c r="G121" s="851"/>
      <c r="H121" s="857">
        <v>19</v>
      </c>
    </row>
    <row r="122" spans="1:8">
      <c r="A122" s="862" t="s">
        <v>85</v>
      </c>
      <c r="B122" s="863"/>
      <c r="C122" s="863">
        <v>3</v>
      </c>
      <c r="D122" s="863"/>
      <c r="E122" s="863"/>
      <c r="F122" s="863">
        <v>1</v>
      </c>
      <c r="G122" s="851"/>
      <c r="H122" s="858">
        <v>4</v>
      </c>
    </row>
    <row r="123" spans="1:8">
      <c r="A123" s="868" t="s">
        <v>119</v>
      </c>
      <c r="B123" s="869">
        <v>4</v>
      </c>
      <c r="C123" s="869">
        <v>19</v>
      </c>
      <c r="D123" s="869">
        <v>1</v>
      </c>
      <c r="E123" s="869"/>
      <c r="F123" s="870">
        <v>1</v>
      </c>
      <c r="G123" s="851"/>
      <c r="H123" s="867">
        <v>25</v>
      </c>
    </row>
    <row r="124" spans="1:8">
      <c r="A124" s="860" t="s">
        <v>87</v>
      </c>
      <c r="B124" s="861"/>
      <c r="C124" s="861">
        <v>2</v>
      </c>
      <c r="D124" s="861">
        <v>1</v>
      </c>
      <c r="E124" s="861"/>
      <c r="F124" s="861"/>
      <c r="G124" s="851"/>
      <c r="H124" s="859">
        <v>3</v>
      </c>
    </row>
    <row r="125" spans="1:8">
      <c r="A125" s="854" t="s">
        <v>86</v>
      </c>
      <c r="B125" s="855">
        <v>4</v>
      </c>
      <c r="C125" s="855">
        <v>11</v>
      </c>
      <c r="D125" s="855"/>
      <c r="E125" s="855"/>
      <c r="F125" s="855">
        <v>1</v>
      </c>
      <c r="G125" s="851"/>
      <c r="H125" s="857">
        <v>16</v>
      </c>
    </row>
    <row r="126" spans="1:8">
      <c r="A126" s="862" t="s">
        <v>88</v>
      </c>
      <c r="B126" s="863"/>
      <c r="C126" s="863">
        <v>3</v>
      </c>
      <c r="D126" s="863">
        <v>2</v>
      </c>
      <c r="E126" s="863"/>
      <c r="F126" s="863"/>
      <c r="G126" s="851"/>
      <c r="H126" s="858">
        <v>5</v>
      </c>
    </row>
    <row r="127" spans="1:8">
      <c r="A127" s="868" t="s">
        <v>120</v>
      </c>
      <c r="B127" s="869">
        <v>4</v>
      </c>
      <c r="C127" s="869">
        <v>16</v>
      </c>
      <c r="D127" s="869">
        <v>3</v>
      </c>
      <c r="E127" s="869"/>
      <c r="F127" s="870">
        <v>1</v>
      </c>
      <c r="G127" s="851"/>
      <c r="H127" s="867">
        <v>24</v>
      </c>
    </row>
    <row r="128" spans="1:8">
      <c r="A128" s="860" t="s">
        <v>194</v>
      </c>
      <c r="B128" s="861"/>
      <c r="C128" s="861">
        <v>3</v>
      </c>
      <c r="D128" s="861">
        <v>1</v>
      </c>
      <c r="E128" s="861"/>
      <c r="F128" s="861">
        <v>1</v>
      </c>
      <c r="G128" s="851"/>
      <c r="H128" s="859">
        <v>5</v>
      </c>
    </row>
    <row r="129" spans="1:8">
      <c r="A129" s="854" t="s">
        <v>195</v>
      </c>
      <c r="B129" s="855">
        <v>1</v>
      </c>
      <c r="C129" s="855">
        <v>1</v>
      </c>
      <c r="D129" s="855"/>
      <c r="E129" s="855"/>
      <c r="F129" s="855"/>
      <c r="G129" s="851"/>
      <c r="H129" s="857">
        <v>2</v>
      </c>
    </row>
    <row r="130" spans="1:8">
      <c r="A130" s="854" t="s">
        <v>90</v>
      </c>
      <c r="B130" s="855">
        <v>9</v>
      </c>
      <c r="C130" s="855">
        <v>12</v>
      </c>
      <c r="D130" s="855"/>
      <c r="E130" s="855"/>
      <c r="F130" s="855"/>
      <c r="G130" s="851"/>
      <c r="H130" s="857">
        <v>21</v>
      </c>
    </row>
    <row r="131" spans="1:8">
      <c r="A131" s="854" t="s">
        <v>91</v>
      </c>
      <c r="B131" s="855">
        <v>7</v>
      </c>
      <c r="C131" s="855">
        <v>12</v>
      </c>
      <c r="D131" s="855">
        <v>4</v>
      </c>
      <c r="E131" s="855"/>
      <c r="F131" s="855"/>
      <c r="G131" s="851"/>
      <c r="H131" s="857">
        <v>23</v>
      </c>
    </row>
    <row r="132" spans="1:8">
      <c r="A132" s="854" t="s">
        <v>867</v>
      </c>
      <c r="B132" s="855"/>
      <c r="C132" s="855">
        <v>1</v>
      </c>
      <c r="D132" s="855"/>
      <c r="E132" s="855"/>
      <c r="F132" s="855"/>
      <c r="G132" s="851"/>
      <c r="H132" s="857">
        <v>1</v>
      </c>
    </row>
    <row r="133" spans="1:8">
      <c r="A133" s="854" t="s">
        <v>92</v>
      </c>
      <c r="B133" s="855">
        <v>3</v>
      </c>
      <c r="C133" s="855">
        <v>3</v>
      </c>
      <c r="D133" s="855"/>
      <c r="E133" s="855"/>
      <c r="F133" s="855"/>
      <c r="G133" s="851"/>
      <c r="H133" s="857">
        <v>6</v>
      </c>
    </row>
    <row r="134" spans="1:8">
      <c r="A134" s="862" t="s">
        <v>93</v>
      </c>
      <c r="B134" s="863"/>
      <c r="C134" s="863">
        <v>2</v>
      </c>
      <c r="D134" s="863"/>
      <c r="E134" s="863"/>
      <c r="F134" s="863"/>
      <c r="G134" s="851"/>
      <c r="H134" s="858">
        <v>2</v>
      </c>
    </row>
    <row r="135" spans="1:8">
      <c r="A135" s="868" t="s">
        <v>121</v>
      </c>
      <c r="B135" s="869">
        <v>20</v>
      </c>
      <c r="C135" s="869">
        <v>34</v>
      </c>
      <c r="D135" s="869">
        <v>5</v>
      </c>
      <c r="E135" s="869"/>
      <c r="F135" s="870">
        <v>1</v>
      </c>
      <c r="G135" s="851"/>
      <c r="H135" s="867">
        <v>60</v>
      </c>
    </row>
    <row r="136" spans="1:8">
      <c r="A136" s="860" t="s">
        <v>95</v>
      </c>
      <c r="B136" s="861">
        <v>1</v>
      </c>
      <c r="C136" s="861">
        <v>6</v>
      </c>
      <c r="D136" s="861"/>
      <c r="E136" s="861">
        <v>3</v>
      </c>
      <c r="F136" s="861">
        <v>1</v>
      </c>
      <c r="G136" s="851"/>
      <c r="H136" s="859">
        <v>11</v>
      </c>
    </row>
    <row r="137" spans="1:8">
      <c r="A137" s="854" t="s">
        <v>196</v>
      </c>
      <c r="B137" s="855"/>
      <c r="C137" s="855"/>
      <c r="D137" s="855"/>
      <c r="E137" s="855">
        <v>1</v>
      </c>
      <c r="F137" s="855"/>
      <c r="G137" s="851"/>
      <c r="H137" s="857">
        <v>1</v>
      </c>
    </row>
    <row r="138" spans="1:8">
      <c r="A138" s="854" t="s">
        <v>96</v>
      </c>
      <c r="B138" s="855">
        <v>7</v>
      </c>
      <c r="C138" s="855">
        <v>12</v>
      </c>
      <c r="D138" s="855"/>
      <c r="E138" s="855">
        <v>9</v>
      </c>
      <c r="F138" s="855"/>
      <c r="G138" s="851"/>
      <c r="H138" s="857">
        <v>28</v>
      </c>
    </row>
    <row r="139" spans="1:8">
      <c r="A139" s="862" t="s">
        <v>97</v>
      </c>
      <c r="B139" s="863">
        <v>9</v>
      </c>
      <c r="C139" s="863">
        <v>9</v>
      </c>
      <c r="D139" s="863"/>
      <c r="E139" s="863">
        <v>12</v>
      </c>
      <c r="F139" s="863">
        <v>1</v>
      </c>
      <c r="G139" s="851"/>
      <c r="H139" s="858">
        <v>31</v>
      </c>
    </row>
    <row r="140" spans="1:8">
      <c r="A140" s="868" t="s">
        <v>122</v>
      </c>
      <c r="B140" s="869">
        <v>17</v>
      </c>
      <c r="C140" s="869">
        <v>27</v>
      </c>
      <c r="D140" s="869"/>
      <c r="E140" s="869">
        <v>25</v>
      </c>
      <c r="F140" s="870">
        <v>2</v>
      </c>
      <c r="G140" s="851"/>
      <c r="H140" s="867">
        <v>71</v>
      </c>
    </row>
    <row r="141" spans="1:8">
      <c r="A141" s="7"/>
      <c r="B141" s="7"/>
      <c r="C141" s="7"/>
      <c r="D141" s="7"/>
      <c r="E141" s="7"/>
      <c r="F141" s="7"/>
      <c r="G141" s="7"/>
      <c r="H141" s="7"/>
    </row>
    <row r="142" spans="1:8" ht="16.5" customHeight="1">
      <c r="A142" s="649" t="s">
        <v>1</v>
      </c>
      <c r="B142" s="655">
        <f>B140+B135+B127+B123+B119+B111+B108+B104+B92+B88+B85+B81+B79+B73+B64+B61+B52+B50+B48+B41+B33+B31+B26+B24+B20+B16+B13+B39</f>
        <v>269</v>
      </c>
      <c r="C142" s="655">
        <f t="shared" ref="C142:H142" si="0">C140+C135+C127+C123+C119+C111+C108+C104+C92+C88+C85+C81+C79+C73+C64+C61+C52+C50+C48+C41+C33+C31+C26+C24+C20+C16+C13+C39</f>
        <v>636</v>
      </c>
      <c r="D142" s="655">
        <f t="shared" si="0"/>
        <v>54</v>
      </c>
      <c r="E142" s="655">
        <f t="shared" si="0"/>
        <v>94</v>
      </c>
      <c r="F142" s="656">
        <f t="shared" si="0"/>
        <v>76</v>
      </c>
      <c r="G142" s="7"/>
      <c r="H142" s="871">
        <f t="shared" si="0"/>
        <v>1129</v>
      </c>
    </row>
    <row r="143" spans="1:8">
      <c r="A143" s="654" t="s">
        <v>297</v>
      </c>
      <c r="B143" s="650">
        <f>B142/$H$142</f>
        <v>0.23826395039858281</v>
      </c>
      <c r="C143" s="650">
        <f t="shared" ref="C143:F143" si="1">C142/$H$142</f>
        <v>0.56333038086802478</v>
      </c>
      <c r="D143" s="650">
        <f t="shared" si="1"/>
        <v>4.7829937998228524E-2</v>
      </c>
      <c r="E143" s="650">
        <f t="shared" si="1"/>
        <v>8.3259521700620023E-2</v>
      </c>
      <c r="F143" s="651">
        <f t="shared" si="1"/>
        <v>6.7316209034543842E-2</v>
      </c>
      <c r="H143" s="653">
        <v>1</v>
      </c>
    </row>
    <row r="145" spans="1:1">
      <c r="A145" s="839" t="s">
        <v>785</v>
      </c>
    </row>
  </sheetData>
  <autoFilter ref="A7:H140"/>
  <mergeCells count="2">
    <mergeCell ref="A5:H5"/>
    <mergeCell ref="A2:H2"/>
  </mergeCells>
  <printOptions horizontalCentered="1"/>
  <pageMargins left="0.39370078740157483" right="0.39370078740157483" top="0.59055118110236227" bottom="0.59055118110236227" header="0.39370078740157483" footer="0.39370078740157483"/>
  <pageSetup paperSize="9" scale="66" fitToHeight="0"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13.xml><?xml version="1.0" encoding="utf-8"?>
<worksheet xmlns="http://schemas.openxmlformats.org/spreadsheetml/2006/main" xmlns:r="http://schemas.openxmlformats.org/officeDocument/2006/relationships">
  <sheetPr>
    <tabColor rgb="FF92D050"/>
    <pageSetUpPr fitToPage="1"/>
  </sheetPr>
  <dimension ref="A2:V145"/>
  <sheetViews>
    <sheetView showGridLines="0" workbookViewId="0">
      <selection activeCell="G15" sqref="G15"/>
    </sheetView>
  </sheetViews>
  <sheetFormatPr baseColWidth="10" defaultRowHeight="12.75"/>
  <cols>
    <col min="1" max="1" width="36" bestFit="1" customWidth="1"/>
    <col min="2" max="2" width="7.83203125" bestFit="1" customWidth="1"/>
    <col min="3" max="3" width="10.33203125" bestFit="1" customWidth="1"/>
    <col min="4" max="4" width="13.6640625" bestFit="1" customWidth="1"/>
    <col min="5" max="5" width="5.83203125" bestFit="1" customWidth="1"/>
    <col min="6" max="6" width="7.83203125" bestFit="1" customWidth="1"/>
    <col min="7" max="7" width="10.33203125" bestFit="1" customWidth="1"/>
    <col min="8" max="8" width="13.6640625" bestFit="1" customWidth="1"/>
    <col min="9" max="9" width="5.83203125" bestFit="1" customWidth="1"/>
    <col min="10" max="10" width="7.83203125" bestFit="1" customWidth="1"/>
    <col min="11" max="11" width="10.33203125" bestFit="1" customWidth="1"/>
    <col min="12" max="12" width="13.6640625" bestFit="1" customWidth="1"/>
    <col min="13" max="13" width="5.83203125" bestFit="1" customWidth="1"/>
    <col min="14" max="14" width="7.83203125" bestFit="1" customWidth="1"/>
    <col min="15" max="15" width="10.33203125" bestFit="1" customWidth="1"/>
    <col min="16" max="16" width="13.6640625" bestFit="1" customWidth="1"/>
    <col min="17" max="17" width="5.83203125" bestFit="1" customWidth="1"/>
    <col min="18" max="18" width="7.83203125" bestFit="1" customWidth="1"/>
    <col min="19" max="19" width="10.33203125" bestFit="1" customWidth="1"/>
    <col min="20" max="20" width="13.6640625" bestFit="1" customWidth="1"/>
    <col min="21" max="21" width="5.83203125" bestFit="1" customWidth="1"/>
    <col min="22" max="22" width="9.33203125" customWidth="1"/>
  </cols>
  <sheetData>
    <row r="2" spans="1:22" ht="35.25" customHeight="1">
      <c r="A2" s="1219" t="s">
        <v>853</v>
      </c>
      <c r="B2" s="1219"/>
      <c r="C2" s="1219"/>
      <c r="D2" s="1219"/>
      <c r="E2" s="1219"/>
      <c r="F2" s="1219"/>
      <c r="G2" s="1219"/>
      <c r="H2" s="1219"/>
      <c r="I2" s="1219"/>
      <c r="J2" s="1219"/>
      <c r="K2" s="1219"/>
      <c r="L2" s="1219"/>
      <c r="M2" s="1219"/>
      <c r="N2" s="1219"/>
      <c r="O2" s="1219"/>
      <c r="P2" s="1219"/>
      <c r="Q2" s="1219"/>
      <c r="R2" s="1219"/>
      <c r="S2" s="1219"/>
      <c r="T2" s="1219"/>
      <c r="U2" s="1219"/>
      <c r="V2" s="1219"/>
    </row>
    <row r="5" spans="1:22">
      <c r="A5" s="1253" t="s">
        <v>705</v>
      </c>
      <c r="B5" s="1253"/>
      <c r="C5" s="1253"/>
      <c r="D5" s="1253"/>
      <c r="E5" s="1253"/>
      <c r="F5" s="1253"/>
      <c r="G5" s="1253"/>
      <c r="H5" s="1253"/>
      <c r="I5" s="1253"/>
      <c r="J5" s="1253"/>
      <c r="K5" s="1253"/>
      <c r="L5" s="1253"/>
      <c r="M5" s="1253"/>
      <c r="N5" s="1253"/>
      <c r="O5" s="1253"/>
      <c r="P5" s="1253"/>
      <c r="Q5" s="1253"/>
      <c r="R5" s="1253"/>
      <c r="S5" s="1253"/>
      <c r="T5" s="1253"/>
      <c r="U5" s="1253"/>
      <c r="V5" s="1253"/>
    </row>
    <row r="7" spans="1:22" ht="47.25" customHeight="1">
      <c r="B7" s="1261" t="s">
        <v>350</v>
      </c>
      <c r="C7" s="1262"/>
      <c r="D7" s="1262"/>
      <c r="E7" s="1262"/>
      <c r="F7" s="1261" t="s">
        <v>351</v>
      </c>
      <c r="G7" s="1262"/>
      <c r="H7" s="1262"/>
      <c r="I7" s="1262"/>
      <c r="J7" s="1261" t="s">
        <v>784</v>
      </c>
      <c r="K7" s="1262"/>
      <c r="L7" s="1262"/>
      <c r="M7" s="1262"/>
      <c r="N7" s="1261" t="s">
        <v>786</v>
      </c>
      <c r="O7" s="1262"/>
      <c r="P7" s="1262"/>
      <c r="Q7" s="1262"/>
      <c r="R7" s="1261" t="s">
        <v>352</v>
      </c>
      <c r="S7" s="1262"/>
      <c r="T7" s="1262"/>
      <c r="U7" s="1263"/>
      <c r="V7" s="876" t="s">
        <v>1</v>
      </c>
    </row>
    <row r="8" spans="1:22" s="269" customFormat="1" ht="26.25" customHeight="1">
      <c r="A8" s="781" t="s">
        <v>704</v>
      </c>
      <c r="B8" s="269" t="s">
        <v>204</v>
      </c>
      <c r="C8" s="269" t="s">
        <v>205</v>
      </c>
      <c r="D8" s="47" t="s">
        <v>637</v>
      </c>
      <c r="E8" s="263" t="s">
        <v>133</v>
      </c>
      <c r="F8" s="269" t="s">
        <v>204</v>
      </c>
      <c r="G8" s="269" t="s">
        <v>205</v>
      </c>
      <c r="H8" s="47" t="s">
        <v>637</v>
      </c>
      <c r="I8" s="263" t="s">
        <v>133</v>
      </c>
      <c r="J8" s="269" t="s">
        <v>204</v>
      </c>
      <c r="K8" s="269" t="s">
        <v>205</v>
      </c>
      <c r="L8" s="47" t="s">
        <v>637</v>
      </c>
      <c r="M8" s="263" t="s">
        <v>133</v>
      </c>
      <c r="N8" s="269" t="s">
        <v>204</v>
      </c>
      <c r="O8" s="269" t="s">
        <v>205</v>
      </c>
      <c r="P8" s="47" t="s">
        <v>637</v>
      </c>
      <c r="Q8" s="263" t="s">
        <v>133</v>
      </c>
      <c r="R8" s="269" t="s">
        <v>204</v>
      </c>
      <c r="S8" s="269" t="s">
        <v>205</v>
      </c>
      <c r="T8" s="47" t="s">
        <v>637</v>
      </c>
      <c r="U8" s="263" t="s">
        <v>133</v>
      </c>
      <c r="V8" s="876"/>
    </row>
    <row r="9" spans="1:22" s="891" customFormat="1">
      <c r="A9" s="872"/>
      <c r="D9" s="88"/>
      <c r="E9" s="29"/>
      <c r="H9" s="88"/>
      <c r="I9" s="29"/>
      <c r="L9" s="88"/>
      <c r="M9" s="29"/>
      <c r="P9" s="88"/>
      <c r="Q9" s="29"/>
      <c r="T9" s="88"/>
      <c r="U9" s="29"/>
      <c r="V9" s="892"/>
    </row>
    <row r="10" spans="1:22">
      <c r="A10" s="860" t="s">
        <v>861</v>
      </c>
      <c r="B10" s="861"/>
      <c r="C10" s="861"/>
      <c r="D10" s="875"/>
      <c r="E10" s="884"/>
      <c r="F10" s="861">
        <v>1</v>
      </c>
      <c r="G10" s="861"/>
      <c r="H10" s="875"/>
      <c r="I10" s="884">
        <v>1</v>
      </c>
      <c r="J10" s="861"/>
      <c r="K10" s="861"/>
      <c r="L10" s="875"/>
      <c r="M10" s="884"/>
      <c r="N10" s="861"/>
      <c r="O10" s="861"/>
      <c r="P10" s="875"/>
      <c r="Q10" s="884"/>
      <c r="R10" s="861"/>
      <c r="S10" s="861"/>
      <c r="T10" s="875"/>
      <c r="U10" s="884"/>
      <c r="V10" s="875">
        <v>1</v>
      </c>
    </row>
    <row r="11" spans="1:22">
      <c r="A11" s="854" t="s">
        <v>2</v>
      </c>
      <c r="B11" s="855">
        <v>6</v>
      </c>
      <c r="C11" s="855">
        <v>8</v>
      </c>
      <c r="D11" s="856">
        <v>7</v>
      </c>
      <c r="E11" s="882">
        <v>21</v>
      </c>
      <c r="F11" s="855">
        <v>3</v>
      </c>
      <c r="G11" s="855">
        <v>14</v>
      </c>
      <c r="H11" s="856">
        <v>16</v>
      </c>
      <c r="I11" s="882">
        <v>33</v>
      </c>
      <c r="J11" s="855"/>
      <c r="K11" s="855"/>
      <c r="L11" s="856"/>
      <c r="M11" s="882"/>
      <c r="N11" s="855"/>
      <c r="O11" s="855"/>
      <c r="P11" s="856"/>
      <c r="Q11" s="882"/>
      <c r="R11" s="855"/>
      <c r="S11" s="855"/>
      <c r="T11" s="856">
        <v>2</v>
      </c>
      <c r="U11" s="882">
        <v>2</v>
      </c>
      <c r="V11" s="856">
        <v>56</v>
      </c>
    </row>
    <row r="12" spans="1:22">
      <c r="A12" s="854" t="s">
        <v>862</v>
      </c>
      <c r="B12" s="855"/>
      <c r="C12" s="855"/>
      <c r="D12" s="856"/>
      <c r="E12" s="882"/>
      <c r="F12" s="855"/>
      <c r="G12" s="855"/>
      <c r="H12" s="856">
        <v>1</v>
      </c>
      <c r="I12" s="882">
        <v>1</v>
      </c>
      <c r="J12" s="855"/>
      <c r="K12" s="855"/>
      <c r="L12" s="856"/>
      <c r="M12" s="882"/>
      <c r="N12" s="855"/>
      <c r="O12" s="855"/>
      <c r="P12" s="856"/>
      <c r="Q12" s="882"/>
      <c r="R12" s="855"/>
      <c r="S12" s="855"/>
      <c r="T12" s="856"/>
      <c r="U12" s="882"/>
      <c r="V12" s="856">
        <v>1</v>
      </c>
    </row>
    <row r="13" spans="1:22">
      <c r="A13" s="862" t="s">
        <v>280</v>
      </c>
      <c r="B13" s="863"/>
      <c r="C13" s="863">
        <v>1</v>
      </c>
      <c r="D13" s="877"/>
      <c r="E13" s="883">
        <v>1</v>
      </c>
      <c r="F13" s="863"/>
      <c r="G13" s="863">
        <v>3</v>
      </c>
      <c r="H13" s="877">
        <v>3</v>
      </c>
      <c r="I13" s="883">
        <v>6</v>
      </c>
      <c r="J13" s="863"/>
      <c r="K13" s="863"/>
      <c r="L13" s="877">
        <v>1</v>
      </c>
      <c r="M13" s="883">
        <v>1</v>
      </c>
      <c r="N13" s="863"/>
      <c r="O13" s="863"/>
      <c r="P13" s="877"/>
      <c r="Q13" s="883"/>
      <c r="R13" s="863"/>
      <c r="S13" s="863"/>
      <c r="T13" s="877">
        <v>1</v>
      </c>
      <c r="U13" s="883">
        <v>1</v>
      </c>
      <c r="V13" s="877">
        <v>9</v>
      </c>
    </row>
    <row r="14" spans="1:22">
      <c r="A14" s="868" t="s">
        <v>123</v>
      </c>
      <c r="B14" s="869">
        <v>6</v>
      </c>
      <c r="C14" s="869">
        <v>9</v>
      </c>
      <c r="D14" s="869">
        <v>7</v>
      </c>
      <c r="E14" s="880">
        <v>22</v>
      </c>
      <c r="F14" s="869">
        <v>4</v>
      </c>
      <c r="G14" s="869">
        <v>17</v>
      </c>
      <c r="H14" s="869">
        <v>20</v>
      </c>
      <c r="I14" s="880">
        <v>41</v>
      </c>
      <c r="J14" s="869"/>
      <c r="K14" s="869"/>
      <c r="L14" s="869">
        <v>1</v>
      </c>
      <c r="M14" s="880">
        <v>1</v>
      </c>
      <c r="N14" s="869"/>
      <c r="O14" s="869"/>
      <c r="P14" s="869"/>
      <c r="Q14" s="880"/>
      <c r="R14" s="869"/>
      <c r="S14" s="869"/>
      <c r="T14" s="869">
        <v>3</v>
      </c>
      <c r="U14" s="880">
        <v>3</v>
      </c>
      <c r="V14" s="881">
        <v>67</v>
      </c>
    </row>
    <row r="15" spans="1:22">
      <c r="A15" s="860" t="s">
        <v>3</v>
      </c>
      <c r="B15" s="861"/>
      <c r="C15" s="861"/>
      <c r="D15" s="875">
        <v>1</v>
      </c>
      <c r="E15" s="884">
        <v>1</v>
      </c>
      <c r="F15" s="861">
        <v>4</v>
      </c>
      <c r="G15" s="861">
        <v>7</v>
      </c>
      <c r="H15" s="875">
        <v>6</v>
      </c>
      <c r="I15" s="884">
        <v>17</v>
      </c>
      <c r="J15" s="861"/>
      <c r="K15" s="861"/>
      <c r="L15" s="875"/>
      <c r="M15" s="884"/>
      <c r="N15" s="861"/>
      <c r="O15" s="861"/>
      <c r="P15" s="875"/>
      <c r="Q15" s="884"/>
      <c r="R15" s="861"/>
      <c r="S15" s="861"/>
      <c r="T15" s="875">
        <v>1</v>
      </c>
      <c r="U15" s="884">
        <v>1</v>
      </c>
      <c r="V15" s="875">
        <v>19</v>
      </c>
    </row>
    <row r="16" spans="1:22">
      <c r="A16" s="862" t="s">
        <v>4</v>
      </c>
      <c r="B16" s="863"/>
      <c r="C16" s="863">
        <v>1</v>
      </c>
      <c r="D16" s="877">
        <v>3</v>
      </c>
      <c r="E16" s="883">
        <v>4</v>
      </c>
      <c r="F16" s="863"/>
      <c r="G16" s="863"/>
      <c r="H16" s="877">
        <v>1</v>
      </c>
      <c r="I16" s="883">
        <v>1</v>
      </c>
      <c r="J16" s="863"/>
      <c r="K16" s="863"/>
      <c r="L16" s="877"/>
      <c r="M16" s="883"/>
      <c r="N16" s="863"/>
      <c r="O16" s="863"/>
      <c r="P16" s="877"/>
      <c r="Q16" s="883"/>
      <c r="R16" s="863"/>
      <c r="S16" s="863"/>
      <c r="T16" s="877"/>
      <c r="U16" s="883"/>
      <c r="V16" s="877">
        <v>5</v>
      </c>
    </row>
    <row r="17" spans="1:22">
      <c r="A17" s="868" t="s">
        <v>124</v>
      </c>
      <c r="B17" s="869"/>
      <c r="C17" s="869">
        <v>1</v>
      </c>
      <c r="D17" s="869">
        <v>4</v>
      </c>
      <c r="E17" s="880">
        <v>5</v>
      </c>
      <c r="F17" s="869">
        <v>4</v>
      </c>
      <c r="G17" s="869">
        <v>7</v>
      </c>
      <c r="H17" s="869">
        <v>7</v>
      </c>
      <c r="I17" s="880">
        <v>18</v>
      </c>
      <c r="J17" s="869"/>
      <c r="K17" s="869"/>
      <c r="L17" s="869"/>
      <c r="M17" s="880"/>
      <c r="N17" s="869"/>
      <c r="O17" s="869"/>
      <c r="P17" s="869"/>
      <c r="Q17" s="880"/>
      <c r="R17" s="869"/>
      <c r="S17" s="869"/>
      <c r="T17" s="869">
        <v>1</v>
      </c>
      <c r="U17" s="880">
        <v>1</v>
      </c>
      <c r="V17" s="881">
        <v>24</v>
      </c>
    </row>
    <row r="18" spans="1:22">
      <c r="A18" s="860" t="s">
        <v>188</v>
      </c>
      <c r="B18" s="861"/>
      <c r="C18" s="861"/>
      <c r="D18" s="875"/>
      <c r="E18" s="884"/>
      <c r="F18" s="861"/>
      <c r="G18" s="861"/>
      <c r="H18" s="875">
        <v>1</v>
      </c>
      <c r="I18" s="884">
        <v>1</v>
      </c>
      <c r="J18" s="861"/>
      <c r="K18" s="861"/>
      <c r="L18" s="875"/>
      <c r="M18" s="884"/>
      <c r="N18" s="861"/>
      <c r="O18" s="861"/>
      <c r="P18" s="875"/>
      <c r="Q18" s="884"/>
      <c r="R18" s="861"/>
      <c r="S18" s="861"/>
      <c r="T18" s="875"/>
      <c r="U18" s="884"/>
      <c r="V18" s="875">
        <v>1</v>
      </c>
    </row>
    <row r="19" spans="1:22">
      <c r="A19" s="854" t="s">
        <v>5</v>
      </c>
      <c r="B19" s="855"/>
      <c r="C19" s="855">
        <v>4</v>
      </c>
      <c r="D19" s="856">
        <v>2</v>
      </c>
      <c r="E19" s="882">
        <v>6</v>
      </c>
      <c r="F19" s="855">
        <v>2</v>
      </c>
      <c r="G19" s="855">
        <v>6</v>
      </c>
      <c r="H19" s="856">
        <v>3</v>
      </c>
      <c r="I19" s="882">
        <v>11</v>
      </c>
      <c r="J19" s="855"/>
      <c r="K19" s="855"/>
      <c r="L19" s="856"/>
      <c r="M19" s="882"/>
      <c r="N19" s="855"/>
      <c r="O19" s="855"/>
      <c r="P19" s="856"/>
      <c r="Q19" s="882"/>
      <c r="R19" s="855">
        <v>1</v>
      </c>
      <c r="S19" s="855">
        <v>1</v>
      </c>
      <c r="T19" s="856">
        <v>1</v>
      </c>
      <c r="U19" s="882">
        <v>3</v>
      </c>
      <c r="V19" s="856">
        <v>20</v>
      </c>
    </row>
    <row r="20" spans="1:22">
      <c r="A20" s="862" t="s">
        <v>6</v>
      </c>
      <c r="B20" s="863"/>
      <c r="C20" s="863"/>
      <c r="D20" s="877"/>
      <c r="E20" s="883"/>
      <c r="F20" s="863"/>
      <c r="G20" s="863"/>
      <c r="H20" s="877"/>
      <c r="I20" s="883"/>
      <c r="J20" s="863"/>
      <c r="K20" s="863"/>
      <c r="L20" s="877">
        <v>1</v>
      </c>
      <c r="M20" s="883">
        <v>1</v>
      </c>
      <c r="N20" s="863"/>
      <c r="O20" s="863"/>
      <c r="P20" s="877"/>
      <c r="Q20" s="883"/>
      <c r="R20" s="863"/>
      <c r="S20" s="863"/>
      <c r="T20" s="877"/>
      <c r="U20" s="883"/>
      <c r="V20" s="877">
        <v>1</v>
      </c>
    </row>
    <row r="21" spans="1:22">
      <c r="A21" s="868" t="s">
        <v>99</v>
      </c>
      <c r="B21" s="869"/>
      <c r="C21" s="869">
        <v>4</v>
      </c>
      <c r="D21" s="869">
        <v>2</v>
      </c>
      <c r="E21" s="880">
        <v>6</v>
      </c>
      <c r="F21" s="869">
        <v>2</v>
      </c>
      <c r="G21" s="869">
        <v>6</v>
      </c>
      <c r="H21" s="869">
        <v>4</v>
      </c>
      <c r="I21" s="880">
        <v>12</v>
      </c>
      <c r="J21" s="869"/>
      <c r="K21" s="869"/>
      <c r="L21" s="869">
        <v>1</v>
      </c>
      <c r="M21" s="880">
        <v>1</v>
      </c>
      <c r="N21" s="869"/>
      <c r="O21" s="869"/>
      <c r="P21" s="869"/>
      <c r="Q21" s="880"/>
      <c r="R21" s="869">
        <v>1</v>
      </c>
      <c r="S21" s="869">
        <v>1</v>
      </c>
      <c r="T21" s="869">
        <v>1</v>
      </c>
      <c r="U21" s="880">
        <v>3</v>
      </c>
      <c r="V21" s="881">
        <v>22</v>
      </c>
    </row>
    <row r="22" spans="1:22">
      <c r="A22" s="860" t="s">
        <v>7</v>
      </c>
      <c r="B22" s="861">
        <v>2</v>
      </c>
      <c r="C22" s="861">
        <v>2</v>
      </c>
      <c r="D22" s="875">
        <v>1</v>
      </c>
      <c r="E22" s="884">
        <v>5</v>
      </c>
      <c r="F22" s="861">
        <v>1</v>
      </c>
      <c r="G22" s="861">
        <v>4</v>
      </c>
      <c r="H22" s="875">
        <v>10</v>
      </c>
      <c r="I22" s="884">
        <v>15</v>
      </c>
      <c r="J22" s="861">
        <v>1</v>
      </c>
      <c r="K22" s="861">
        <v>2</v>
      </c>
      <c r="L22" s="875"/>
      <c r="M22" s="884">
        <v>3</v>
      </c>
      <c r="N22" s="861"/>
      <c r="O22" s="861"/>
      <c r="P22" s="875"/>
      <c r="Q22" s="884"/>
      <c r="R22" s="861"/>
      <c r="S22" s="861"/>
      <c r="T22" s="875"/>
      <c r="U22" s="884"/>
      <c r="V22" s="875">
        <v>23</v>
      </c>
    </row>
    <row r="23" spans="1:22">
      <c r="A23" s="854" t="s">
        <v>8</v>
      </c>
      <c r="B23" s="855"/>
      <c r="C23" s="855">
        <v>1</v>
      </c>
      <c r="D23" s="856"/>
      <c r="E23" s="882">
        <v>1</v>
      </c>
      <c r="F23" s="855"/>
      <c r="G23" s="855">
        <v>4</v>
      </c>
      <c r="H23" s="856"/>
      <c r="I23" s="882">
        <v>4</v>
      </c>
      <c r="J23" s="855"/>
      <c r="K23" s="855"/>
      <c r="L23" s="856"/>
      <c r="M23" s="882"/>
      <c r="N23" s="855"/>
      <c r="O23" s="855"/>
      <c r="P23" s="856"/>
      <c r="Q23" s="882"/>
      <c r="R23" s="855"/>
      <c r="S23" s="855"/>
      <c r="T23" s="856"/>
      <c r="U23" s="882"/>
      <c r="V23" s="856">
        <v>5</v>
      </c>
    </row>
    <row r="24" spans="1:22">
      <c r="A24" s="862" t="s">
        <v>9</v>
      </c>
      <c r="B24" s="863"/>
      <c r="C24" s="863"/>
      <c r="D24" s="877"/>
      <c r="E24" s="883"/>
      <c r="F24" s="863"/>
      <c r="G24" s="863"/>
      <c r="H24" s="877">
        <v>2</v>
      </c>
      <c r="I24" s="883">
        <v>2</v>
      </c>
      <c r="J24" s="863"/>
      <c r="K24" s="863"/>
      <c r="L24" s="877">
        <v>2</v>
      </c>
      <c r="M24" s="883">
        <v>2</v>
      </c>
      <c r="N24" s="863"/>
      <c r="O24" s="863"/>
      <c r="P24" s="877"/>
      <c r="Q24" s="883"/>
      <c r="R24" s="863"/>
      <c r="S24" s="863"/>
      <c r="T24" s="877"/>
      <c r="U24" s="883"/>
      <c r="V24" s="877">
        <v>4</v>
      </c>
    </row>
    <row r="25" spans="1:22">
      <c r="A25" s="868" t="s">
        <v>100</v>
      </c>
      <c r="B25" s="869">
        <v>2</v>
      </c>
      <c r="C25" s="869">
        <v>3</v>
      </c>
      <c r="D25" s="869">
        <v>1</v>
      </c>
      <c r="E25" s="880">
        <v>6</v>
      </c>
      <c r="F25" s="869">
        <v>1</v>
      </c>
      <c r="G25" s="869">
        <v>8</v>
      </c>
      <c r="H25" s="869">
        <v>12</v>
      </c>
      <c r="I25" s="880">
        <v>21</v>
      </c>
      <c r="J25" s="869">
        <v>1</v>
      </c>
      <c r="K25" s="869">
        <v>2</v>
      </c>
      <c r="L25" s="869">
        <v>2</v>
      </c>
      <c r="M25" s="880">
        <v>5</v>
      </c>
      <c r="N25" s="869"/>
      <c r="O25" s="869"/>
      <c r="P25" s="869"/>
      <c r="Q25" s="880"/>
      <c r="R25" s="869"/>
      <c r="S25" s="869"/>
      <c r="T25" s="869"/>
      <c r="U25" s="880"/>
      <c r="V25" s="881">
        <v>32</v>
      </c>
    </row>
    <row r="26" spans="1:22">
      <c r="A26" s="864" t="s">
        <v>11</v>
      </c>
      <c r="B26" s="865">
        <v>1</v>
      </c>
      <c r="C26" s="865">
        <v>1</v>
      </c>
      <c r="D26" s="878"/>
      <c r="E26" s="885">
        <v>2</v>
      </c>
      <c r="F26" s="865"/>
      <c r="G26" s="865"/>
      <c r="H26" s="878">
        <v>1</v>
      </c>
      <c r="I26" s="885">
        <v>1</v>
      </c>
      <c r="J26" s="865"/>
      <c r="K26" s="865"/>
      <c r="L26" s="878"/>
      <c r="M26" s="885"/>
      <c r="N26" s="865"/>
      <c r="O26" s="865"/>
      <c r="P26" s="878"/>
      <c r="Q26" s="885"/>
      <c r="R26" s="865"/>
      <c r="S26" s="865"/>
      <c r="T26" s="878"/>
      <c r="U26" s="885"/>
      <c r="V26" s="878">
        <v>3</v>
      </c>
    </row>
    <row r="27" spans="1:22">
      <c r="A27" s="868" t="s">
        <v>101</v>
      </c>
      <c r="B27" s="869">
        <v>1</v>
      </c>
      <c r="C27" s="869">
        <v>1</v>
      </c>
      <c r="D27" s="869"/>
      <c r="E27" s="880">
        <v>2</v>
      </c>
      <c r="F27" s="869"/>
      <c r="G27" s="869"/>
      <c r="H27" s="869">
        <v>1</v>
      </c>
      <c r="I27" s="880">
        <v>1</v>
      </c>
      <c r="J27" s="869"/>
      <c r="K27" s="869"/>
      <c r="L27" s="869"/>
      <c r="M27" s="880"/>
      <c r="N27" s="869"/>
      <c r="O27" s="869"/>
      <c r="P27" s="869"/>
      <c r="Q27" s="880"/>
      <c r="R27" s="869"/>
      <c r="S27" s="869"/>
      <c r="T27" s="869"/>
      <c r="U27" s="880"/>
      <c r="V27" s="881">
        <v>3</v>
      </c>
    </row>
    <row r="28" spans="1:22">
      <c r="A28" s="860" t="s">
        <v>126</v>
      </c>
      <c r="B28" s="861">
        <v>1</v>
      </c>
      <c r="C28" s="861"/>
      <c r="D28" s="875"/>
      <c r="E28" s="884">
        <v>1</v>
      </c>
      <c r="F28" s="861">
        <v>5</v>
      </c>
      <c r="G28" s="861"/>
      <c r="H28" s="875">
        <v>1</v>
      </c>
      <c r="I28" s="884">
        <v>6</v>
      </c>
      <c r="J28" s="861">
        <v>1</v>
      </c>
      <c r="K28" s="861"/>
      <c r="L28" s="875"/>
      <c r="M28" s="884">
        <v>1</v>
      </c>
      <c r="N28" s="861"/>
      <c r="O28" s="861"/>
      <c r="P28" s="875"/>
      <c r="Q28" s="884"/>
      <c r="R28" s="861"/>
      <c r="S28" s="861"/>
      <c r="T28" s="875"/>
      <c r="U28" s="884"/>
      <c r="V28" s="875">
        <v>8</v>
      </c>
    </row>
    <row r="29" spans="1:22">
      <c r="A29" s="854" t="s">
        <v>13</v>
      </c>
      <c r="B29" s="855"/>
      <c r="C29" s="855">
        <v>1</v>
      </c>
      <c r="D29" s="856">
        <v>1</v>
      </c>
      <c r="E29" s="882">
        <v>2</v>
      </c>
      <c r="F29" s="855"/>
      <c r="G29" s="855">
        <v>5</v>
      </c>
      <c r="H29" s="856">
        <v>1</v>
      </c>
      <c r="I29" s="882">
        <v>6</v>
      </c>
      <c r="J29" s="855"/>
      <c r="K29" s="855"/>
      <c r="L29" s="856"/>
      <c r="M29" s="882"/>
      <c r="N29" s="855"/>
      <c r="O29" s="855"/>
      <c r="P29" s="856"/>
      <c r="Q29" s="882"/>
      <c r="R29" s="855"/>
      <c r="S29" s="855">
        <v>2</v>
      </c>
      <c r="T29" s="856"/>
      <c r="U29" s="882">
        <v>2</v>
      </c>
      <c r="V29" s="856">
        <v>10</v>
      </c>
    </row>
    <row r="30" spans="1:22">
      <c r="A30" s="854" t="s">
        <v>14</v>
      </c>
      <c r="B30" s="855"/>
      <c r="C30" s="855"/>
      <c r="D30" s="856"/>
      <c r="E30" s="882"/>
      <c r="F30" s="855"/>
      <c r="G30" s="855"/>
      <c r="H30" s="856">
        <v>2</v>
      </c>
      <c r="I30" s="882">
        <v>2</v>
      </c>
      <c r="J30" s="855"/>
      <c r="K30" s="855"/>
      <c r="L30" s="856"/>
      <c r="M30" s="882"/>
      <c r="N30" s="855"/>
      <c r="O30" s="855"/>
      <c r="P30" s="856"/>
      <c r="Q30" s="882"/>
      <c r="R30" s="855"/>
      <c r="S30" s="855"/>
      <c r="T30" s="856"/>
      <c r="U30" s="882"/>
      <c r="V30" s="856">
        <v>2</v>
      </c>
    </row>
    <row r="31" spans="1:22">
      <c r="A31" s="862" t="s">
        <v>189</v>
      </c>
      <c r="B31" s="863"/>
      <c r="C31" s="863"/>
      <c r="D31" s="877"/>
      <c r="E31" s="883"/>
      <c r="F31" s="863"/>
      <c r="G31" s="863"/>
      <c r="H31" s="877"/>
      <c r="I31" s="883"/>
      <c r="J31" s="863"/>
      <c r="K31" s="863"/>
      <c r="L31" s="877"/>
      <c r="M31" s="883"/>
      <c r="N31" s="863"/>
      <c r="O31" s="863"/>
      <c r="P31" s="877"/>
      <c r="Q31" s="883"/>
      <c r="R31" s="863"/>
      <c r="S31" s="863"/>
      <c r="T31" s="877">
        <v>1</v>
      </c>
      <c r="U31" s="883">
        <v>1</v>
      </c>
      <c r="V31" s="877">
        <v>1</v>
      </c>
    </row>
    <row r="32" spans="1:22">
      <c r="A32" s="868" t="s">
        <v>102</v>
      </c>
      <c r="B32" s="869">
        <v>1</v>
      </c>
      <c r="C32" s="869">
        <v>1</v>
      </c>
      <c r="D32" s="869">
        <v>1</v>
      </c>
      <c r="E32" s="880">
        <v>3</v>
      </c>
      <c r="F32" s="869">
        <v>5</v>
      </c>
      <c r="G32" s="869">
        <v>5</v>
      </c>
      <c r="H32" s="869">
        <v>4</v>
      </c>
      <c r="I32" s="880">
        <v>14</v>
      </c>
      <c r="J32" s="869">
        <v>1</v>
      </c>
      <c r="K32" s="869"/>
      <c r="L32" s="869"/>
      <c r="M32" s="880">
        <v>1</v>
      </c>
      <c r="N32" s="869"/>
      <c r="O32" s="869"/>
      <c r="P32" s="869"/>
      <c r="Q32" s="880"/>
      <c r="R32" s="869"/>
      <c r="S32" s="869">
        <v>2</v>
      </c>
      <c r="T32" s="869">
        <v>1</v>
      </c>
      <c r="U32" s="880">
        <v>3</v>
      </c>
      <c r="V32" s="881">
        <v>21</v>
      </c>
    </row>
    <row r="33" spans="1:22">
      <c r="A33" s="864" t="s">
        <v>16</v>
      </c>
      <c r="B33" s="865">
        <v>1</v>
      </c>
      <c r="C33" s="865"/>
      <c r="D33" s="878"/>
      <c r="E33" s="885">
        <v>1</v>
      </c>
      <c r="F33" s="865"/>
      <c r="G33" s="865"/>
      <c r="H33" s="878">
        <v>1</v>
      </c>
      <c r="I33" s="885">
        <v>1</v>
      </c>
      <c r="J33" s="865"/>
      <c r="K33" s="865"/>
      <c r="L33" s="878"/>
      <c r="M33" s="885"/>
      <c r="N33" s="865"/>
      <c r="O33" s="865"/>
      <c r="P33" s="878"/>
      <c r="Q33" s="885"/>
      <c r="R33" s="865"/>
      <c r="S33" s="865"/>
      <c r="T33" s="878"/>
      <c r="U33" s="885"/>
      <c r="V33" s="878">
        <v>2</v>
      </c>
    </row>
    <row r="34" spans="1:22">
      <c r="A34" s="868" t="s">
        <v>103</v>
      </c>
      <c r="B34" s="869">
        <v>1</v>
      </c>
      <c r="C34" s="869"/>
      <c r="D34" s="869"/>
      <c r="E34" s="880">
        <v>1</v>
      </c>
      <c r="F34" s="869"/>
      <c r="G34" s="869"/>
      <c r="H34" s="869">
        <v>1</v>
      </c>
      <c r="I34" s="880">
        <v>1</v>
      </c>
      <c r="J34" s="869"/>
      <c r="K34" s="869"/>
      <c r="L34" s="869"/>
      <c r="M34" s="880"/>
      <c r="N34" s="869"/>
      <c r="O34" s="869"/>
      <c r="P34" s="869"/>
      <c r="Q34" s="880"/>
      <c r="R34" s="869"/>
      <c r="S34" s="869"/>
      <c r="T34" s="869"/>
      <c r="U34" s="880"/>
      <c r="V34" s="881">
        <v>2</v>
      </c>
    </row>
    <row r="35" spans="1:22">
      <c r="A35" s="860" t="s">
        <v>18</v>
      </c>
      <c r="B35" s="861"/>
      <c r="C35" s="861"/>
      <c r="D35" s="875">
        <v>1</v>
      </c>
      <c r="E35" s="884">
        <v>1</v>
      </c>
      <c r="F35" s="861"/>
      <c r="G35" s="861"/>
      <c r="H35" s="875">
        <v>1</v>
      </c>
      <c r="I35" s="884">
        <v>1</v>
      </c>
      <c r="J35" s="861"/>
      <c r="K35" s="861"/>
      <c r="L35" s="875"/>
      <c r="M35" s="884"/>
      <c r="N35" s="861"/>
      <c r="O35" s="861"/>
      <c r="P35" s="875"/>
      <c r="Q35" s="884"/>
      <c r="R35" s="861"/>
      <c r="S35" s="861"/>
      <c r="T35" s="875">
        <v>1</v>
      </c>
      <c r="U35" s="884">
        <v>1</v>
      </c>
      <c r="V35" s="875">
        <v>3</v>
      </c>
    </row>
    <row r="36" spans="1:22">
      <c r="A36" s="854" t="s">
        <v>19</v>
      </c>
      <c r="B36" s="855">
        <v>1</v>
      </c>
      <c r="C36" s="855"/>
      <c r="D36" s="856"/>
      <c r="E36" s="882">
        <v>1</v>
      </c>
      <c r="F36" s="855"/>
      <c r="G36" s="855"/>
      <c r="H36" s="856"/>
      <c r="I36" s="882"/>
      <c r="J36" s="855"/>
      <c r="K36" s="855"/>
      <c r="L36" s="856"/>
      <c r="M36" s="882"/>
      <c r="N36" s="855"/>
      <c r="O36" s="855">
        <v>3</v>
      </c>
      <c r="P36" s="856">
        <v>2</v>
      </c>
      <c r="Q36" s="882">
        <v>5</v>
      </c>
      <c r="R36" s="855"/>
      <c r="S36" s="855">
        <v>1</v>
      </c>
      <c r="T36" s="856"/>
      <c r="U36" s="882">
        <v>1</v>
      </c>
      <c r="V36" s="856">
        <v>7</v>
      </c>
    </row>
    <row r="37" spans="1:22">
      <c r="A37" s="854" t="s">
        <v>20</v>
      </c>
      <c r="B37" s="855"/>
      <c r="C37" s="855"/>
      <c r="D37" s="856">
        <v>1</v>
      </c>
      <c r="E37" s="882">
        <v>1</v>
      </c>
      <c r="F37" s="855">
        <v>2</v>
      </c>
      <c r="G37" s="855">
        <v>8</v>
      </c>
      <c r="H37" s="856">
        <v>6</v>
      </c>
      <c r="I37" s="882">
        <v>16</v>
      </c>
      <c r="J37" s="855"/>
      <c r="K37" s="855"/>
      <c r="L37" s="856"/>
      <c r="M37" s="882"/>
      <c r="N37" s="855">
        <v>3</v>
      </c>
      <c r="O37" s="855">
        <v>6</v>
      </c>
      <c r="P37" s="856"/>
      <c r="Q37" s="882">
        <v>9</v>
      </c>
      <c r="R37" s="855">
        <v>1</v>
      </c>
      <c r="S37" s="855"/>
      <c r="T37" s="856">
        <v>1</v>
      </c>
      <c r="U37" s="882">
        <v>2</v>
      </c>
      <c r="V37" s="856">
        <v>28</v>
      </c>
    </row>
    <row r="38" spans="1:22">
      <c r="A38" s="854" t="s">
        <v>21</v>
      </c>
      <c r="B38" s="855"/>
      <c r="C38" s="855"/>
      <c r="D38" s="856"/>
      <c r="E38" s="882"/>
      <c r="F38" s="855">
        <v>2</v>
      </c>
      <c r="G38" s="855">
        <v>1</v>
      </c>
      <c r="H38" s="856">
        <v>1</v>
      </c>
      <c r="I38" s="882">
        <v>4</v>
      </c>
      <c r="J38" s="855"/>
      <c r="K38" s="855"/>
      <c r="L38" s="856"/>
      <c r="M38" s="882"/>
      <c r="N38" s="855">
        <v>1</v>
      </c>
      <c r="O38" s="855">
        <v>5</v>
      </c>
      <c r="P38" s="856">
        <v>1</v>
      </c>
      <c r="Q38" s="882">
        <v>7</v>
      </c>
      <c r="R38" s="855"/>
      <c r="S38" s="855"/>
      <c r="T38" s="856">
        <v>2</v>
      </c>
      <c r="U38" s="882">
        <v>2</v>
      </c>
      <c r="V38" s="856">
        <v>13</v>
      </c>
    </row>
    <row r="39" spans="1:22">
      <c r="A39" s="862" t="s">
        <v>22</v>
      </c>
      <c r="B39" s="863"/>
      <c r="C39" s="863">
        <v>7</v>
      </c>
      <c r="D39" s="877"/>
      <c r="E39" s="883">
        <v>7</v>
      </c>
      <c r="F39" s="863">
        <v>1</v>
      </c>
      <c r="G39" s="863">
        <v>1</v>
      </c>
      <c r="H39" s="877">
        <v>2</v>
      </c>
      <c r="I39" s="883">
        <v>4</v>
      </c>
      <c r="J39" s="863"/>
      <c r="K39" s="863"/>
      <c r="L39" s="877"/>
      <c r="M39" s="883"/>
      <c r="N39" s="863">
        <v>2</v>
      </c>
      <c r="O39" s="863">
        <v>9</v>
      </c>
      <c r="P39" s="877"/>
      <c r="Q39" s="883">
        <v>11</v>
      </c>
      <c r="R39" s="863"/>
      <c r="S39" s="863"/>
      <c r="T39" s="877"/>
      <c r="U39" s="883"/>
      <c r="V39" s="877">
        <v>22</v>
      </c>
    </row>
    <row r="40" spans="1:22">
      <c r="A40" s="868" t="s">
        <v>104</v>
      </c>
      <c r="B40" s="869">
        <v>1</v>
      </c>
      <c r="C40" s="869">
        <v>7</v>
      </c>
      <c r="D40" s="869">
        <v>2</v>
      </c>
      <c r="E40" s="880">
        <v>10</v>
      </c>
      <c r="F40" s="869">
        <v>5</v>
      </c>
      <c r="G40" s="869">
        <v>10</v>
      </c>
      <c r="H40" s="869">
        <v>10</v>
      </c>
      <c r="I40" s="880">
        <v>25</v>
      </c>
      <c r="J40" s="869"/>
      <c r="K40" s="869"/>
      <c r="L40" s="869"/>
      <c r="M40" s="880"/>
      <c r="N40" s="869">
        <v>6</v>
      </c>
      <c r="O40" s="869">
        <v>23</v>
      </c>
      <c r="P40" s="869">
        <v>3</v>
      </c>
      <c r="Q40" s="880">
        <v>32</v>
      </c>
      <c r="R40" s="869">
        <v>1</v>
      </c>
      <c r="S40" s="869">
        <v>1</v>
      </c>
      <c r="T40" s="869">
        <v>4</v>
      </c>
      <c r="U40" s="880">
        <v>6</v>
      </c>
      <c r="V40" s="881">
        <v>73</v>
      </c>
    </row>
    <row r="41" spans="1:22">
      <c r="A41" s="864" t="s">
        <v>23</v>
      </c>
      <c r="B41" s="865"/>
      <c r="C41" s="865">
        <v>1</v>
      </c>
      <c r="D41" s="878">
        <v>2</v>
      </c>
      <c r="E41" s="885">
        <v>3</v>
      </c>
      <c r="F41" s="865">
        <v>4</v>
      </c>
      <c r="G41" s="865">
        <v>4</v>
      </c>
      <c r="H41" s="878">
        <v>7</v>
      </c>
      <c r="I41" s="885">
        <v>15</v>
      </c>
      <c r="J41" s="865"/>
      <c r="K41" s="865"/>
      <c r="L41" s="878"/>
      <c r="M41" s="885"/>
      <c r="N41" s="865"/>
      <c r="O41" s="865"/>
      <c r="P41" s="878"/>
      <c r="Q41" s="885"/>
      <c r="R41" s="865"/>
      <c r="S41" s="865"/>
      <c r="T41" s="878"/>
      <c r="U41" s="885"/>
      <c r="V41" s="878">
        <v>18</v>
      </c>
    </row>
    <row r="42" spans="1:22">
      <c r="A42" s="868" t="s">
        <v>105</v>
      </c>
      <c r="B42" s="869"/>
      <c r="C42" s="869">
        <v>1</v>
      </c>
      <c r="D42" s="869">
        <v>2</v>
      </c>
      <c r="E42" s="880">
        <v>3</v>
      </c>
      <c r="F42" s="869">
        <v>4</v>
      </c>
      <c r="G42" s="869">
        <v>4</v>
      </c>
      <c r="H42" s="869">
        <v>7</v>
      </c>
      <c r="I42" s="880">
        <v>15</v>
      </c>
      <c r="J42" s="869"/>
      <c r="K42" s="869"/>
      <c r="L42" s="869"/>
      <c r="M42" s="880"/>
      <c r="N42" s="869"/>
      <c r="O42" s="869"/>
      <c r="P42" s="869"/>
      <c r="Q42" s="880"/>
      <c r="R42" s="869"/>
      <c r="S42" s="869"/>
      <c r="T42" s="869"/>
      <c r="U42" s="880"/>
      <c r="V42" s="881">
        <v>18</v>
      </c>
    </row>
    <row r="43" spans="1:22">
      <c r="A43" s="860" t="s">
        <v>25</v>
      </c>
      <c r="B43" s="861"/>
      <c r="C43" s="861"/>
      <c r="D43" s="875">
        <v>1</v>
      </c>
      <c r="E43" s="884">
        <v>1</v>
      </c>
      <c r="F43" s="861">
        <v>4</v>
      </c>
      <c r="G43" s="861">
        <v>4</v>
      </c>
      <c r="H43" s="875">
        <v>2</v>
      </c>
      <c r="I43" s="884">
        <v>10</v>
      </c>
      <c r="J43" s="861">
        <v>1</v>
      </c>
      <c r="K43" s="861"/>
      <c r="L43" s="875"/>
      <c r="M43" s="884">
        <v>1</v>
      </c>
      <c r="N43" s="861"/>
      <c r="O43" s="861"/>
      <c r="P43" s="875"/>
      <c r="Q43" s="884"/>
      <c r="R43" s="861"/>
      <c r="S43" s="861"/>
      <c r="T43" s="875">
        <v>1</v>
      </c>
      <c r="U43" s="884">
        <v>1</v>
      </c>
      <c r="V43" s="875">
        <v>13</v>
      </c>
    </row>
    <row r="44" spans="1:22">
      <c r="A44" s="854" t="s">
        <v>26</v>
      </c>
      <c r="B44" s="855"/>
      <c r="C44" s="855"/>
      <c r="D44" s="856">
        <v>3</v>
      </c>
      <c r="E44" s="882">
        <v>3</v>
      </c>
      <c r="F44" s="855"/>
      <c r="G44" s="855">
        <v>1</v>
      </c>
      <c r="H44" s="856">
        <v>5</v>
      </c>
      <c r="I44" s="882">
        <v>6</v>
      </c>
      <c r="J44" s="855"/>
      <c r="K44" s="855">
        <v>1</v>
      </c>
      <c r="L44" s="856"/>
      <c r="M44" s="882">
        <v>1</v>
      </c>
      <c r="N44" s="855"/>
      <c r="O44" s="855"/>
      <c r="P44" s="856"/>
      <c r="Q44" s="882"/>
      <c r="R44" s="855"/>
      <c r="S44" s="855"/>
      <c r="T44" s="856">
        <v>2</v>
      </c>
      <c r="U44" s="882">
        <v>2</v>
      </c>
      <c r="V44" s="856">
        <v>12</v>
      </c>
    </row>
    <row r="45" spans="1:22">
      <c r="A45" s="854" t="s">
        <v>27</v>
      </c>
      <c r="B45" s="855">
        <v>5</v>
      </c>
      <c r="C45" s="855">
        <v>1</v>
      </c>
      <c r="D45" s="856"/>
      <c r="E45" s="882">
        <v>6</v>
      </c>
      <c r="F45" s="855">
        <v>2</v>
      </c>
      <c r="G45" s="855">
        <v>3</v>
      </c>
      <c r="H45" s="856"/>
      <c r="I45" s="882">
        <v>5</v>
      </c>
      <c r="J45" s="855"/>
      <c r="K45" s="855">
        <v>1</v>
      </c>
      <c r="L45" s="856"/>
      <c r="M45" s="882">
        <v>1</v>
      </c>
      <c r="N45" s="855"/>
      <c r="O45" s="855"/>
      <c r="P45" s="856"/>
      <c r="Q45" s="882"/>
      <c r="R45" s="855"/>
      <c r="S45" s="855"/>
      <c r="T45" s="856"/>
      <c r="U45" s="882"/>
      <c r="V45" s="856">
        <v>12</v>
      </c>
    </row>
    <row r="46" spans="1:22">
      <c r="A46" s="854" t="s">
        <v>28</v>
      </c>
      <c r="B46" s="855"/>
      <c r="C46" s="855">
        <v>2</v>
      </c>
      <c r="D46" s="856"/>
      <c r="E46" s="882">
        <v>2</v>
      </c>
      <c r="F46" s="855"/>
      <c r="G46" s="855">
        <v>7</v>
      </c>
      <c r="H46" s="856"/>
      <c r="I46" s="882">
        <v>7</v>
      </c>
      <c r="J46" s="855"/>
      <c r="K46" s="855"/>
      <c r="L46" s="856"/>
      <c r="M46" s="882"/>
      <c r="N46" s="855"/>
      <c r="O46" s="855"/>
      <c r="P46" s="856"/>
      <c r="Q46" s="882"/>
      <c r="R46" s="855"/>
      <c r="S46" s="855">
        <v>1</v>
      </c>
      <c r="T46" s="856"/>
      <c r="U46" s="882">
        <v>1</v>
      </c>
      <c r="V46" s="856">
        <v>10</v>
      </c>
    </row>
    <row r="47" spans="1:22">
      <c r="A47" s="854" t="s">
        <v>130</v>
      </c>
      <c r="B47" s="855"/>
      <c r="C47" s="855"/>
      <c r="D47" s="856"/>
      <c r="E47" s="882"/>
      <c r="F47" s="855"/>
      <c r="G47" s="855">
        <v>2</v>
      </c>
      <c r="H47" s="856"/>
      <c r="I47" s="882">
        <v>2</v>
      </c>
      <c r="J47" s="855"/>
      <c r="K47" s="855"/>
      <c r="L47" s="856"/>
      <c r="M47" s="882"/>
      <c r="N47" s="855"/>
      <c r="O47" s="855"/>
      <c r="P47" s="856"/>
      <c r="Q47" s="882"/>
      <c r="R47" s="855"/>
      <c r="S47" s="855"/>
      <c r="T47" s="856"/>
      <c r="U47" s="882"/>
      <c r="V47" s="856">
        <v>2</v>
      </c>
    </row>
    <row r="48" spans="1:22">
      <c r="A48" s="862" t="s">
        <v>29</v>
      </c>
      <c r="B48" s="863"/>
      <c r="C48" s="863"/>
      <c r="D48" s="877"/>
      <c r="E48" s="883"/>
      <c r="F48" s="863"/>
      <c r="G48" s="863"/>
      <c r="H48" s="877">
        <v>4</v>
      </c>
      <c r="I48" s="883">
        <v>4</v>
      </c>
      <c r="J48" s="863"/>
      <c r="K48" s="863"/>
      <c r="L48" s="877"/>
      <c r="M48" s="883"/>
      <c r="N48" s="863"/>
      <c r="O48" s="863"/>
      <c r="P48" s="877"/>
      <c r="Q48" s="883"/>
      <c r="R48" s="863"/>
      <c r="S48" s="863"/>
      <c r="T48" s="877">
        <v>1</v>
      </c>
      <c r="U48" s="883">
        <v>1</v>
      </c>
      <c r="V48" s="877">
        <v>5</v>
      </c>
    </row>
    <row r="49" spans="1:22">
      <c r="A49" s="868" t="s">
        <v>106</v>
      </c>
      <c r="B49" s="869">
        <v>5</v>
      </c>
      <c r="C49" s="869">
        <v>3</v>
      </c>
      <c r="D49" s="869">
        <v>4</v>
      </c>
      <c r="E49" s="880">
        <v>12</v>
      </c>
      <c r="F49" s="869">
        <v>6</v>
      </c>
      <c r="G49" s="869">
        <v>17</v>
      </c>
      <c r="H49" s="869">
        <v>11</v>
      </c>
      <c r="I49" s="880">
        <v>34</v>
      </c>
      <c r="J49" s="869">
        <v>1</v>
      </c>
      <c r="K49" s="869">
        <v>2</v>
      </c>
      <c r="L49" s="869"/>
      <c r="M49" s="880">
        <v>3</v>
      </c>
      <c r="N49" s="869"/>
      <c r="O49" s="869"/>
      <c r="P49" s="869"/>
      <c r="Q49" s="880"/>
      <c r="R49" s="869"/>
      <c r="S49" s="869">
        <v>1</v>
      </c>
      <c r="T49" s="869">
        <v>4</v>
      </c>
      <c r="U49" s="880">
        <v>5</v>
      </c>
      <c r="V49" s="881">
        <v>54</v>
      </c>
    </row>
    <row r="50" spans="1:22">
      <c r="A50" s="864" t="s">
        <v>31</v>
      </c>
      <c r="B50" s="865"/>
      <c r="C50" s="865"/>
      <c r="D50" s="878"/>
      <c r="E50" s="885"/>
      <c r="F50" s="865"/>
      <c r="G50" s="865"/>
      <c r="H50" s="878">
        <v>2</v>
      </c>
      <c r="I50" s="885">
        <v>2</v>
      </c>
      <c r="J50" s="865"/>
      <c r="K50" s="865"/>
      <c r="L50" s="878"/>
      <c r="M50" s="885"/>
      <c r="N50" s="865"/>
      <c r="O50" s="865"/>
      <c r="P50" s="878"/>
      <c r="Q50" s="885"/>
      <c r="R50" s="865"/>
      <c r="S50" s="865"/>
      <c r="T50" s="878"/>
      <c r="U50" s="885"/>
      <c r="V50" s="878">
        <v>2</v>
      </c>
    </row>
    <row r="51" spans="1:22">
      <c r="A51" s="868" t="s">
        <v>30</v>
      </c>
      <c r="B51" s="869"/>
      <c r="C51" s="869"/>
      <c r="D51" s="869"/>
      <c r="E51" s="880"/>
      <c r="F51" s="869"/>
      <c r="G51" s="869"/>
      <c r="H51" s="869">
        <v>2</v>
      </c>
      <c r="I51" s="880">
        <v>2</v>
      </c>
      <c r="J51" s="869"/>
      <c r="K51" s="869"/>
      <c r="L51" s="869"/>
      <c r="M51" s="880"/>
      <c r="N51" s="869"/>
      <c r="O51" s="869"/>
      <c r="P51" s="869"/>
      <c r="Q51" s="880"/>
      <c r="R51" s="869"/>
      <c r="S51" s="869"/>
      <c r="T51" s="869"/>
      <c r="U51" s="880"/>
      <c r="V51" s="881">
        <v>2</v>
      </c>
    </row>
    <row r="52" spans="1:22">
      <c r="A52" s="864" t="s">
        <v>32</v>
      </c>
      <c r="B52" s="865"/>
      <c r="C52" s="865">
        <v>2</v>
      </c>
      <c r="D52" s="878"/>
      <c r="E52" s="885">
        <v>2</v>
      </c>
      <c r="F52" s="865"/>
      <c r="G52" s="865">
        <v>3</v>
      </c>
      <c r="H52" s="878">
        <v>3</v>
      </c>
      <c r="I52" s="885">
        <v>6</v>
      </c>
      <c r="J52" s="865"/>
      <c r="K52" s="865"/>
      <c r="L52" s="878"/>
      <c r="M52" s="885"/>
      <c r="N52" s="865"/>
      <c r="O52" s="865"/>
      <c r="P52" s="878"/>
      <c r="Q52" s="885"/>
      <c r="R52" s="865"/>
      <c r="S52" s="865"/>
      <c r="T52" s="865"/>
      <c r="U52" s="878"/>
      <c r="V52" s="886">
        <v>8</v>
      </c>
    </row>
    <row r="53" spans="1:22">
      <c r="A53" s="868" t="s">
        <v>107</v>
      </c>
      <c r="B53" s="869"/>
      <c r="C53" s="869">
        <v>2</v>
      </c>
      <c r="D53" s="869"/>
      <c r="E53" s="880">
        <v>2</v>
      </c>
      <c r="F53" s="869"/>
      <c r="G53" s="869">
        <v>3</v>
      </c>
      <c r="H53" s="869">
        <v>3</v>
      </c>
      <c r="I53" s="880">
        <v>6</v>
      </c>
      <c r="J53" s="869"/>
      <c r="K53" s="869"/>
      <c r="L53" s="869"/>
      <c r="M53" s="880"/>
      <c r="N53" s="869"/>
      <c r="O53" s="869"/>
      <c r="P53" s="869"/>
      <c r="Q53" s="880"/>
      <c r="R53" s="869"/>
      <c r="S53" s="869"/>
      <c r="T53" s="869"/>
      <c r="U53" s="880"/>
      <c r="V53" s="881">
        <v>8</v>
      </c>
    </row>
    <row r="54" spans="1:22">
      <c r="A54" s="860" t="s">
        <v>34</v>
      </c>
      <c r="B54" s="861"/>
      <c r="C54" s="861"/>
      <c r="D54" s="875">
        <v>1</v>
      </c>
      <c r="E54" s="884">
        <v>1</v>
      </c>
      <c r="F54" s="861">
        <v>1</v>
      </c>
      <c r="G54" s="861">
        <v>4</v>
      </c>
      <c r="H54" s="875"/>
      <c r="I54" s="884">
        <v>5</v>
      </c>
      <c r="J54" s="861"/>
      <c r="K54" s="861">
        <v>2</v>
      </c>
      <c r="L54" s="875">
        <v>1</v>
      </c>
      <c r="M54" s="884">
        <v>3</v>
      </c>
      <c r="N54" s="861"/>
      <c r="O54" s="861"/>
      <c r="P54" s="875"/>
      <c r="Q54" s="884"/>
      <c r="R54" s="861"/>
      <c r="S54" s="861"/>
      <c r="T54" s="861"/>
      <c r="U54" s="875"/>
      <c r="V54" s="887">
        <v>9</v>
      </c>
    </row>
    <row r="55" spans="1:22">
      <c r="A55" s="854" t="s">
        <v>35</v>
      </c>
      <c r="B55" s="855">
        <v>1</v>
      </c>
      <c r="C55" s="855"/>
      <c r="D55" s="856"/>
      <c r="E55" s="882">
        <v>1</v>
      </c>
      <c r="F55" s="855">
        <v>1</v>
      </c>
      <c r="G55" s="855">
        <v>1</v>
      </c>
      <c r="H55" s="856">
        <v>7</v>
      </c>
      <c r="I55" s="882">
        <v>9</v>
      </c>
      <c r="J55" s="855"/>
      <c r="K55" s="855"/>
      <c r="L55" s="856"/>
      <c r="M55" s="882"/>
      <c r="N55" s="855"/>
      <c r="O55" s="855"/>
      <c r="P55" s="856"/>
      <c r="Q55" s="882"/>
      <c r="R55" s="855"/>
      <c r="S55" s="855"/>
      <c r="T55" s="855">
        <v>3</v>
      </c>
      <c r="U55" s="856">
        <v>3</v>
      </c>
      <c r="V55" s="888">
        <v>13</v>
      </c>
    </row>
    <row r="56" spans="1:22">
      <c r="A56" s="854" t="s">
        <v>36</v>
      </c>
      <c r="B56" s="855"/>
      <c r="C56" s="855"/>
      <c r="D56" s="856">
        <v>1</v>
      </c>
      <c r="E56" s="882">
        <v>1</v>
      </c>
      <c r="F56" s="855">
        <v>1</v>
      </c>
      <c r="G56" s="855"/>
      <c r="H56" s="856">
        <v>1</v>
      </c>
      <c r="I56" s="882">
        <v>2</v>
      </c>
      <c r="J56" s="855">
        <v>1</v>
      </c>
      <c r="K56" s="855"/>
      <c r="L56" s="856">
        <v>1</v>
      </c>
      <c r="M56" s="882">
        <v>2</v>
      </c>
      <c r="N56" s="855"/>
      <c r="O56" s="855"/>
      <c r="P56" s="856"/>
      <c r="Q56" s="882"/>
      <c r="R56" s="855"/>
      <c r="S56" s="855"/>
      <c r="T56" s="855"/>
      <c r="U56" s="856"/>
      <c r="V56" s="888">
        <v>5</v>
      </c>
    </row>
    <row r="57" spans="1:22">
      <c r="A57" s="854" t="s">
        <v>37</v>
      </c>
      <c r="B57" s="855"/>
      <c r="C57" s="855">
        <v>2</v>
      </c>
      <c r="D57" s="856"/>
      <c r="E57" s="882">
        <v>2</v>
      </c>
      <c r="F57" s="855">
        <v>1</v>
      </c>
      <c r="G57" s="855">
        <v>12</v>
      </c>
      <c r="H57" s="856">
        <v>1</v>
      </c>
      <c r="I57" s="882">
        <v>14</v>
      </c>
      <c r="J57" s="855">
        <v>1</v>
      </c>
      <c r="K57" s="855"/>
      <c r="L57" s="856"/>
      <c r="M57" s="882">
        <v>1</v>
      </c>
      <c r="N57" s="855"/>
      <c r="O57" s="855"/>
      <c r="P57" s="856"/>
      <c r="Q57" s="882"/>
      <c r="R57" s="855"/>
      <c r="S57" s="855">
        <v>3</v>
      </c>
      <c r="T57" s="855"/>
      <c r="U57" s="856">
        <v>3</v>
      </c>
      <c r="V57" s="888">
        <v>20</v>
      </c>
    </row>
    <row r="58" spans="1:22">
      <c r="A58" s="854" t="s">
        <v>191</v>
      </c>
      <c r="B58" s="855"/>
      <c r="C58" s="855"/>
      <c r="D58" s="856">
        <v>1</v>
      </c>
      <c r="E58" s="882">
        <v>1</v>
      </c>
      <c r="F58" s="855"/>
      <c r="G58" s="855"/>
      <c r="H58" s="856">
        <v>2</v>
      </c>
      <c r="I58" s="882">
        <v>2</v>
      </c>
      <c r="J58" s="855"/>
      <c r="K58" s="855"/>
      <c r="L58" s="856"/>
      <c r="M58" s="882"/>
      <c r="N58" s="855"/>
      <c r="O58" s="855"/>
      <c r="P58" s="856"/>
      <c r="Q58" s="882"/>
      <c r="R58" s="855"/>
      <c r="S58" s="855"/>
      <c r="T58" s="855"/>
      <c r="U58" s="856"/>
      <c r="V58" s="888">
        <v>3</v>
      </c>
    </row>
    <row r="59" spans="1:22">
      <c r="A59" s="854" t="s">
        <v>197</v>
      </c>
      <c r="B59" s="855"/>
      <c r="C59" s="855"/>
      <c r="D59" s="856"/>
      <c r="E59" s="882"/>
      <c r="F59" s="855"/>
      <c r="G59" s="855"/>
      <c r="H59" s="856"/>
      <c r="I59" s="882"/>
      <c r="J59" s="855">
        <v>1</v>
      </c>
      <c r="K59" s="855"/>
      <c r="L59" s="856"/>
      <c r="M59" s="882">
        <v>1</v>
      </c>
      <c r="N59" s="855"/>
      <c r="O59" s="855"/>
      <c r="P59" s="856"/>
      <c r="Q59" s="882"/>
      <c r="R59" s="855"/>
      <c r="S59" s="855"/>
      <c r="T59" s="855"/>
      <c r="U59" s="856"/>
      <c r="V59" s="888">
        <v>1</v>
      </c>
    </row>
    <row r="60" spans="1:22">
      <c r="A60" s="854" t="s">
        <v>38</v>
      </c>
      <c r="B60" s="855"/>
      <c r="C60" s="855"/>
      <c r="D60" s="856"/>
      <c r="E60" s="882"/>
      <c r="F60" s="855"/>
      <c r="G60" s="855">
        <v>1</v>
      </c>
      <c r="H60" s="856">
        <v>4</v>
      </c>
      <c r="I60" s="882">
        <v>5</v>
      </c>
      <c r="J60" s="855">
        <v>1</v>
      </c>
      <c r="K60" s="855"/>
      <c r="L60" s="856"/>
      <c r="M60" s="882">
        <v>1</v>
      </c>
      <c r="N60" s="855"/>
      <c r="O60" s="855"/>
      <c r="P60" s="856"/>
      <c r="Q60" s="882"/>
      <c r="R60" s="855"/>
      <c r="S60" s="855"/>
      <c r="T60" s="855"/>
      <c r="U60" s="856"/>
      <c r="V60" s="888">
        <v>6</v>
      </c>
    </row>
    <row r="61" spans="1:22">
      <c r="A61" s="862" t="s">
        <v>39</v>
      </c>
      <c r="B61" s="863"/>
      <c r="C61" s="863"/>
      <c r="D61" s="877">
        <v>1</v>
      </c>
      <c r="E61" s="883">
        <v>1</v>
      </c>
      <c r="F61" s="863">
        <v>1</v>
      </c>
      <c r="G61" s="863">
        <v>4</v>
      </c>
      <c r="H61" s="877">
        <v>1</v>
      </c>
      <c r="I61" s="883">
        <v>6</v>
      </c>
      <c r="J61" s="863"/>
      <c r="K61" s="863"/>
      <c r="L61" s="877"/>
      <c r="M61" s="883"/>
      <c r="N61" s="863"/>
      <c r="O61" s="863"/>
      <c r="P61" s="877"/>
      <c r="Q61" s="883"/>
      <c r="R61" s="863">
        <v>1</v>
      </c>
      <c r="S61" s="863"/>
      <c r="T61" s="863"/>
      <c r="U61" s="877">
        <v>1</v>
      </c>
      <c r="V61" s="889">
        <v>8</v>
      </c>
    </row>
    <row r="62" spans="1:22">
      <c r="A62" s="868" t="s">
        <v>108</v>
      </c>
      <c r="B62" s="869">
        <v>1</v>
      </c>
      <c r="C62" s="869">
        <v>2</v>
      </c>
      <c r="D62" s="869">
        <v>4</v>
      </c>
      <c r="E62" s="880">
        <v>7</v>
      </c>
      <c r="F62" s="869">
        <v>5</v>
      </c>
      <c r="G62" s="869">
        <v>22</v>
      </c>
      <c r="H62" s="869">
        <v>16</v>
      </c>
      <c r="I62" s="880">
        <v>43</v>
      </c>
      <c r="J62" s="869">
        <v>4</v>
      </c>
      <c r="K62" s="869">
        <v>2</v>
      </c>
      <c r="L62" s="869">
        <v>2</v>
      </c>
      <c r="M62" s="880">
        <v>8</v>
      </c>
      <c r="N62" s="869"/>
      <c r="O62" s="869"/>
      <c r="P62" s="869"/>
      <c r="Q62" s="880"/>
      <c r="R62" s="869">
        <v>1</v>
      </c>
      <c r="S62" s="869">
        <v>3</v>
      </c>
      <c r="T62" s="869">
        <v>3</v>
      </c>
      <c r="U62" s="880">
        <v>7</v>
      </c>
      <c r="V62" s="881">
        <v>65</v>
      </c>
    </row>
    <row r="63" spans="1:22">
      <c r="A63" s="860" t="s">
        <v>40</v>
      </c>
      <c r="B63" s="861">
        <v>1</v>
      </c>
      <c r="C63" s="861"/>
      <c r="D63" s="875">
        <v>1</v>
      </c>
      <c r="E63" s="884">
        <v>2</v>
      </c>
      <c r="F63" s="861"/>
      <c r="G63" s="861">
        <v>2</v>
      </c>
      <c r="H63" s="875">
        <v>4</v>
      </c>
      <c r="I63" s="884">
        <v>6</v>
      </c>
      <c r="J63" s="861"/>
      <c r="K63" s="861"/>
      <c r="L63" s="875"/>
      <c r="M63" s="884"/>
      <c r="N63" s="861"/>
      <c r="O63" s="861"/>
      <c r="P63" s="875"/>
      <c r="Q63" s="884"/>
      <c r="R63" s="861"/>
      <c r="S63" s="861"/>
      <c r="T63" s="861"/>
      <c r="U63" s="875"/>
      <c r="V63" s="887">
        <v>8</v>
      </c>
    </row>
    <row r="64" spans="1:22">
      <c r="A64" s="862" t="s">
        <v>192</v>
      </c>
      <c r="B64" s="863"/>
      <c r="C64" s="863"/>
      <c r="D64" s="877"/>
      <c r="E64" s="883"/>
      <c r="F64" s="863"/>
      <c r="G64" s="863"/>
      <c r="H64" s="877">
        <v>1</v>
      </c>
      <c r="I64" s="883">
        <v>1</v>
      </c>
      <c r="J64" s="863"/>
      <c r="K64" s="863"/>
      <c r="L64" s="877"/>
      <c r="M64" s="883"/>
      <c r="N64" s="863"/>
      <c r="O64" s="863"/>
      <c r="P64" s="877"/>
      <c r="Q64" s="883"/>
      <c r="R64" s="863"/>
      <c r="S64" s="863"/>
      <c r="T64" s="863"/>
      <c r="U64" s="877"/>
      <c r="V64" s="889">
        <v>1</v>
      </c>
    </row>
    <row r="65" spans="1:22">
      <c r="A65" s="868" t="s">
        <v>109</v>
      </c>
      <c r="B65" s="869">
        <v>1</v>
      </c>
      <c r="C65" s="869"/>
      <c r="D65" s="869">
        <v>1</v>
      </c>
      <c r="E65" s="880">
        <v>2</v>
      </c>
      <c r="F65" s="869"/>
      <c r="G65" s="869">
        <v>2</v>
      </c>
      <c r="H65" s="869">
        <v>5</v>
      </c>
      <c r="I65" s="880">
        <v>7</v>
      </c>
      <c r="J65" s="869"/>
      <c r="K65" s="869"/>
      <c r="L65" s="869"/>
      <c r="M65" s="880"/>
      <c r="N65" s="869"/>
      <c r="O65" s="869"/>
      <c r="P65" s="869"/>
      <c r="Q65" s="880"/>
      <c r="R65" s="869"/>
      <c r="S65" s="869"/>
      <c r="T65" s="869"/>
      <c r="U65" s="880"/>
      <c r="V65" s="881">
        <v>9</v>
      </c>
    </row>
    <row r="66" spans="1:22">
      <c r="A66" s="860" t="s">
        <v>42</v>
      </c>
      <c r="B66" s="861">
        <v>1</v>
      </c>
      <c r="C66" s="861">
        <v>5</v>
      </c>
      <c r="D66" s="875"/>
      <c r="E66" s="884">
        <v>6</v>
      </c>
      <c r="F66" s="861">
        <v>7</v>
      </c>
      <c r="G66" s="861">
        <v>8</v>
      </c>
      <c r="H66" s="875">
        <v>1</v>
      </c>
      <c r="I66" s="884">
        <v>16</v>
      </c>
      <c r="J66" s="861"/>
      <c r="K66" s="861">
        <v>1</v>
      </c>
      <c r="L66" s="875"/>
      <c r="M66" s="884">
        <v>1</v>
      </c>
      <c r="N66" s="861"/>
      <c r="O66" s="861"/>
      <c r="P66" s="875"/>
      <c r="Q66" s="884"/>
      <c r="R66" s="861"/>
      <c r="S66" s="861"/>
      <c r="T66" s="861"/>
      <c r="U66" s="875"/>
      <c r="V66" s="887">
        <v>23</v>
      </c>
    </row>
    <row r="67" spans="1:22">
      <c r="A67" s="854" t="s">
        <v>43</v>
      </c>
      <c r="B67" s="855">
        <v>5</v>
      </c>
      <c r="C67" s="855">
        <v>2</v>
      </c>
      <c r="D67" s="856"/>
      <c r="E67" s="882">
        <v>7</v>
      </c>
      <c r="F67" s="855">
        <v>4</v>
      </c>
      <c r="G67" s="855">
        <v>7</v>
      </c>
      <c r="H67" s="856"/>
      <c r="I67" s="882">
        <v>11</v>
      </c>
      <c r="J67" s="855"/>
      <c r="K67" s="855">
        <v>2</v>
      </c>
      <c r="L67" s="856"/>
      <c r="M67" s="882">
        <v>2</v>
      </c>
      <c r="N67" s="855"/>
      <c r="O67" s="855"/>
      <c r="P67" s="856"/>
      <c r="Q67" s="882"/>
      <c r="R67" s="855"/>
      <c r="S67" s="855"/>
      <c r="T67" s="855"/>
      <c r="U67" s="856"/>
      <c r="V67" s="888">
        <v>20</v>
      </c>
    </row>
    <row r="68" spans="1:22">
      <c r="A68" s="854" t="s">
        <v>193</v>
      </c>
      <c r="B68" s="855"/>
      <c r="C68" s="855"/>
      <c r="D68" s="856"/>
      <c r="E68" s="882"/>
      <c r="F68" s="855"/>
      <c r="G68" s="855"/>
      <c r="H68" s="856">
        <v>2</v>
      </c>
      <c r="I68" s="882">
        <v>2</v>
      </c>
      <c r="J68" s="855"/>
      <c r="K68" s="855"/>
      <c r="L68" s="856"/>
      <c r="M68" s="882"/>
      <c r="N68" s="855"/>
      <c r="O68" s="855"/>
      <c r="P68" s="856"/>
      <c r="Q68" s="882"/>
      <c r="R68" s="855"/>
      <c r="S68" s="855"/>
      <c r="T68" s="855">
        <v>1</v>
      </c>
      <c r="U68" s="856">
        <v>1</v>
      </c>
      <c r="V68" s="888">
        <v>3</v>
      </c>
    </row>
    <row r="69" spans="1:22">
      <c r="A69" s="854" t="s">
        <v>127</v>
      </c>
      <c r="B69" s="855"/>
      <c r="C69" s="855"/>
      <c r="D69" s="856"/>
      <c r="E69" s="882"/>
      <c r="F69" s="855"/>
      <c r="G69" s="855"/>
      <c r="H69" s="856"/>
      <c r="I69" s="882"/>
      <c r="J69" s="855"/>
      <c r="K69" s="855"/>
      <c r="L69" s="856"/>
      <c r="M69" s="882"/>
      <c r="N69" s="855"/>
      <c r="O69" s="855"/>
      <c r="P69" s="856"/>
      <c r="Q69" s="882"/>
      <c r="R69" s="855"/>
      <c r="S69" s="855"/>
      <c r="T69" s="855">
        <v>1</v>
      </c>
      <c r="U69" s="856">
        <v>1</v>
      </c>
      <c r="V69" s="888">
        <v>1</v>
      </c>
    </row>
    <row r="70" spans="1:22">
      <c r="A70" s="854" t="s">
        <v>863</v>
      </c>
      <c r="B70" s="855">
        <v>1</v>
      </c>
      <c r="C70" s="855"/>
      <c r="D70" s="856"/>
      <c r="E70" s="882">
        <v>1</v>
      </c>
      <c r="F70" s="855">
        <v>2</v>
      </c>
      <c r="G70" s="855"/>
      <c r="H70" s="856"/>
      <c r="I70" s="882">
        <v>2</v>
      </c>
      <c r="J70" s="855"/>
      <c r="K70" s="855"/>
      <c r="L70" s="856"/>
      <c r="M70" s="882"/>
      <c r="N70" s="855"/>
      <c r="O70" s="855"/>
      <c r="P70" s="856"/>
      <c r="Q70" s="882"/>
      <c r="R70" s="855"/>
      <c r="S70" s="855"/>
      <c r="T70" s="855"/>
      <c r="U70" s="856"/>
      <c r="V70" s="888">
        <v>3</v>
      </c>
    </row>
    <row r="71" spans="1:22">
      <c r="A71" s="854" t="s">
        <v>44</v>
      </c>
      <c r="B71" s="855"/>
      <c r="C71" s="855"/>
      <c r="D71" s="856">
        <v>2</v>
      </c>
      <c r="E71" s="882">
        <v>2</v>
      </c>
      <c r="F71" s="855"/>
      <c r="G71" s="855"/>
      <c r="H71" s="856">
        <v>10</v>
      </c>
      <c r="I71" s="882">
        <v>10</v>
      </c>
      <c r="J71" s="855"/>
      <c r="K71" s="855"/>
      <c r="L71" s="856">
        <v>1</v>
      </c>
      <c r="M71" s="882">
        <v>1</v>
      </c>
      <c r="N71" s="855"/>
      <c r="O71" s="855"/>
      <c r="P71" s="856"/>
      <c r="Q71" s="882"/>
      <c r="R71" s="855"/>
      <c r="S71" s="855"/>
      <c r="T71" s="855"/>
      <c r="U71" s="856"/>
      <c r="V71" s="888">
        <v>13</v>
      </c>
    </row>
    <row r="72" spans="1:22">
      <c r="A72" s="854" t="s">
        <v>45</v>
      </c>
      <c r="B72" s="855"/>
      <c r="C72" s="855"/>
      <c r="D72" s="856">
        <v>1</v>
      </c>
      <c r="E72" s="882">
        <v>1</v>
      </c>
      <c r="F72" s="855">
        <v>3</v>
      </c>
      <c r="G72" s="855">
        <v>3</v>
      </c>
      <c r="H72" s="856">
        <v>5</v>
      </c>
      <c r="I72" s="882">
        <v>11</v>
      </c>
      <c r="J72" s="855"/>
      <c r="K72" s="855">
        <v>2</v>
      </c>
      <c r="L72" s="856">
        <v>1</v>
      </c>
      <c r="M72" s="882">
        <v>3</v>
      </c>
      <c r="N72" s="855"/>
      <c r="O72" s="855"/>
      <c r="P72" s="856"/>
      <c r="Q72" s="882"/>
      <c r="R72" s="855"/>
      <c r="S72" s="855"/>
      <c r="T72" s="855">
        <v>1</v>
      </c>
      <c r="U72" s="856">
        <v>1</v>
      </c>
      <c r="V72" s="888">
        <v>16</v>
      </c>
    </row>
    <row r="73" spans="1:22">
      <c r="A73" s="862" t="s">
        <v>46</v>
      </c>
      <c r="B73" s="863"/>
      <c r="C73" s="863"/>
      <c r="D73" s="877"/>
      <c r="E73" s="883"/>
      <c r="F73" s="863"/>
      <c r="G73" s="863"/>
      <c r="H73" s="877">
        <v>1</v>
      </c>
      <c r="I73" s="883">
        <v>1</v>
      </c>
      <c r="J73" s="863"/>
      <c r="K73" s="863"/>
      <c r="L73" s="877">
        <v>1</v>
      </c>
      <c r="M73" s="883">
        <v>1</v>
      </c>
      <c r="N73" s="863"/>
      <c r="O73" s="863"/>
      <c r="P73" s="877"/>
      <c r="Q73" s="883"/>
      <c r="R73" s="863"/>
      <c r="S73" s="863"/>
      <c r="T73" s="863"/>
      <c r="U73" s="877"/>
      <c r="V73" s="889">
        <v>2</v>
      </c>
    </row>
    <row r="74" spans="1:22">
      <c r="A74" s="868" t="s">
        <v>110</v>
      </c>
      <c r="B74" s="869">
        <v>7</v>
      </c>
      <c r="C74" s="869">
        <v>7</v>
      </c>
      <c r="D74" s="869">
        <v>3</v>
      </c>
      <c r="E74" s="880">
        <v>17</v>
      </c>
      <c r="F74" s="869">
        <v>16</v>
      </c>
      <c r="G74" s="869">
        <v>18</v>
      </c>
      <c r="H74" s="869">
        <v>19</v>
      </c>
      <c r="I74" s="880">
        <v>53</v>
      </c>
      <c r="J74" s="869"/>
      <c r="K74" s="869">
        <v>5</v>
      </c>
      <c r="L74" s="869">
        <v>3</v>
      </c>
      <c r="M74" s="880">
        <v>8</v>
      </c>
      <c r="N74" s="869"/>
      <c r="O74" s="869"/>
      <c r="P74" s="869"/>
      <c r="Q74" s="880"/>
      <c r="R74" s="869"/>
      <c r="S74" s="869"/>
      <c r="T74" s="869">
        <v>3</v>
      </c>
      <c r="U74" s="880">
        <v>3</v>
      </c>
      <c r="V74" s="881">
        <v>81</v>
      </c>
    </row>
    <row r="75" spans="1:22">
      <c r="A75" s="860" t="s">
        <v>48</v>
      </c>
      <c r="B75" s="861">
        <v>3</v>
      </c>
      <c r="C75" s="861"/>
      <c r="D75" s="875">
        <v>2</v>
      </c>
      <c r="E75" s="884">
        <v>5</v>
      </c>
      <c r="F75" s="861">
        <v>2</v>
      </c>
      <c r="G75" s="861"/>
      <c r="H75" s="875">
        <v>2</v>
      </c>
      <c r="I75" s="884">
        <v>4</v>
      </c>
      <c r="J75" s="861"/>
      <c r="K75" s="861">
        <v>1</v>
      </c>
      <c r="L75" s="875">
        <v>2</v>
      </c>
      <c r="M75" s="884">
        <v>3</v>
      </c>
      <c r="N75" s="861"/>
      <c r="O75" s="861"/>
      <c r="P75" s="875"/>
      <c r="Q75" s="884"/>
      <c r="R75" s="861"/>
      <c r="S75" s="861"/>
      <c r="T75" s="861"/>
      <c r="U75" s="875"/>
      <c r="V75" s="887">
        <v>12</v>
      </c>
    </row>
    <row r="76" spans="1:22">
      <c r="A76" s="854" t="s">
        <v>49</v>
      </c>
      <c r="B76" s="855"/>
      <c r="C76" s="855">
        <v>1</v>
      </c>
      <c r="D76" s="856">
        <v>3</v>
      </c>
      <c r="E76" s="882">
        <v>4</v>
      </c>
      <c r="F76" s="855">
        <v>2</v>
      </c>
      <c r="G76" s="855">
        <v>3</v>
      </c>
      <c r="H76" s="856">
        <v>7</v>
      </c>
      <c r="I76" s="882">
        <v>12</v>
      </c>
      <c r="J76" s="855"/>
      <c r="K76" s="855"/>
      <c r="L76" s="856"/>
      <c r="M76" s="882"/>
      <c r="N76" s="855"/>
      <c r="O76" s="855"/>
      <c r="P76" s="856"/>
      <c r="Q76" s="882"/>
      <c r="R76" s="855"/>
      <c r="S76" s="855"/>
      <c r="T76" s="855">
        <v>2</v>
      </c>
      <c r="U76" s="856">
        <v>2</v>
      </c>
      <c r="V76" s="888">
        <v>18</v>
      </c>
    </row>
    <row r="77" spans="1:22">
      <c r="A77" s="854" t="s">
        <v>50</v>
      </c>
      <c r="B77" s="855">
        <v>1</v>
      </c>
      <c r="C77" s="855">
        <v>4</v>
      </c>
      <c r="D77" s="856"/>
      <c r="E77" s="882">
        <v>5</v>
      </c>
      <c r="F77" s="855">
        <v>1</v>
      </c>
      <c r="G77" s="855">
        <v>10</v>
      </c>
      <c r="H77" s="856"/>
      <c r="I77" s="882">
        <v>11</v>
      </c>
      <c r="J77" s="855"/>
      <c r="K77" s="855"/>
      <c r="L77" s="856"/>
      <c r="M77" s="882"/>
      <c r="N77" s="855"/>
      <c r="O77" s="855"/>
      <c r="P77" s="856"/>
      <c r="Q77" s="882"/>
      <c r="R77" s="855"/>
      <c r="S77" s="855">
        <v>3</v>
      </c>
      <c r="T77" s="855"/>
      <c r="U77" s="856">
        <v>3</v>
      </c>
      <c r="V77" s="888">
        <v>19</v>
      </c>
    </row>
    <row r="78" spans="1:22">
      <c r="A78" s="854" t="s">
        <v>128</v>
      </c>
      <c r="B78" s="855"/>
      <c r="C78" s="855"/>
      <c r="D78" s="856"/>
      <c r="E78" s="882"/>
      <c r="F78" s="855">
        <v>3</v>
      </c>
      <c r="G78" s="855">
        <v>2</v>
      </c>
      <c r="H78" s="856">
        <v>2</v>
      </c>
      <c r="I78" s="882">
        <v>7</v>
      </c>
      <c r="J78" s="855"/>
      <c r="K78" s="855">
        <v>1</v>
      </c>
      <c r="L78" s="856"/>
      <c r="M78" s="882">
        <v>1</v>
      </c>
      <c r="N78" s="855"/>
      <c r="O78" s="855"/>
      <c r="P78" s="856"/>
      <c r="Q78" s="882"/>
      <c r="R78" s="855"/>
      <c r="S78" s="855">
        <v>1</v>
      </c>
      <c r="T78" s="855"/>
      <c r="U78" s="856">
        <v>1</v>
      </c>
      <c r="V78" s="888">
        <v>9</v>
      </c>
    </row>
    <row r="79" spans="1:22">
      <c r="A79" s="862" t="s">
        <v>51</v>
      </c>
      <c r="B79" s="863">
        <v>2</v>
      </c>
      <c r="C79" s="863">
        <v>1</v>
      </c>
      <c r="D79" s="877"/>
      <c r="E79" s="883">
        <v>3</v>
      </c>
      <c r="F79" s="863"/>
      <c r="G79" s="863">
        <v>2</v>
      </c>
      <c r="H79" s="877"/>
      <c r="I79" s="883">
        <v>2</v>
      </c>
      <c r="J79" s="863">
        <v>2</v>
      </c>
      <c r="K79" s="863">
        <v>1</v>
      </c>
      <c r="L79" s="877"/>
      <c r="M79" s="883">
        <v>3</v>
      </c>
      <c r="N79" s="863"/>
      <c r="O79" s="863"/>
      <c r="P79" s="877"/>
      <c r="Q79" s="883"/>
      <c r="R79" s="863"/>
      <c r="S79" s="863"/>
      <c r="T79" s="863"/>
      <c r="U79" s="877"/>
      <c r="V79" s="889">
        <v>8</v>
      </c>
    </row>
    <row r="80" spans="1:22">
      <c r="A80" s="868" t="s">
        <v>111</v>
      </c>
      <c r="B80" s="869">
        <v>6</v>
      </c>
      <c r="C80" s="869">
        <v>6</v>
      </c>
      <c r="D80" s="869">
        <v>5</v>
      </c>
      <c r="E80" s="880">
        <v>17</v>
      </c>
      <c r="F80" s="869">
        <v>8</v>
      </c>
      <c r="G80" s="869">
        <v>17</v>
      </c>
      <c r="H80" s="869">
        <v>11</v>
      </c>
      <c r="I80" s="880">
        <v>36</v>
      </c>
      <c r="J80" s="869">
        <v>2</v>
      </c>
      <c r="K80" s="869">
        <v>3</v>
      </c>
      <c r="L80" s="869">
        <v>2</v>
      </c>
      <c r="M80" s="880">
        <v>7</v>
      </c>
      <c r="N80" s="869"/>
      <c r="O80" s="869"/>
      <c r="P80" s="869"/>
      <c r="Q80" s="880"/>
      <c r="R80" s="869"/>
      <c r="S80" s="869">
        <v>4</v>
      </c>
      <c r="T80" s="869">
        <v>2</v>
      </c>
      <c r="U80" s="880">
        <v>6</v>
      </c>
      <c r="V80" s="881">
        <v>66</v>
      </c>
    </row>
    <row r="81" spans="1:22">
      <c r="A81" s="864" t="s">
        <v>53</v>
      </c>
      <c r="B81" s="865"/>
      <c r="C81" s="865">
        <v>5</v>
      </c>
      <c r="D81" s="878">
        <v>5</v>
      </c>
      <c r="E81" s="885">
        <v>10</v>
      </c>
      <c r="F81" s="865">
        <v>7</v>
      </c>
      <c r="G81" s="865">
        <v>12</v>
      </c>
      <c r="H81" s="878">
        <v>10</v>
      </c>
      <c r="I81" s="885">
        <v>29</v>
      </c>
      <c r="J81" s="865"/>
      <c r="K81" s="865"/>
      <c r="L81" s="878"/>
      <c r="M81" s="885"/>
      <c r="N81" s="865"/>
      <c r="O81" s="865"/>
      <c r="P81" s="878"/>
      <c r="Q81" s="885"/>
      <c r="R81" s="865"/>
      <c r="S81" s="865">
        <v>2</v>
      </c>
      <c r="T81" s="865">
        <v>2</v>
      </c>
      <c r="U81" s="878">
        <v>4</v>
      </c>
      <c r="V81" s="886">
        <v>43</v>
      </c>
    </row>
    <row r="82" spans="1:22">
      <c r="A82" s="868" t="s">
        <v>112</v>
      </c>
      <c r="B82" s="869"/>
      <c r="C82" s="869">
        <v>5</v>
      </c>
      <c r="D82" s="869">
        <v>5</v>
      </c>
      <c r="E82" s="880">
        <v>10</v>
      </c>
      <c r="F82" s="869">
        <v>7</v>
      </c>
      <c r="G82" s="869">
        <v>12</v>
      </c>
      <c r="H82" s="869">
        <v>10</v>
      </c>
      <c r="I82" s="880">
        <v>29</v>
      </c>
      <c r="J82" s="869"/>
      <c r="K82" s="869"/>
      <c r="L82" s="869"/>
      <c r="M82" s="880"/>
      <c r="N82" s="869"/>
      <c r="O82" s="869"/>
      <c r="P82" s="869"/>
      <c r="Q82" s="880"/>
      <c r="R82" s="869"/>
      <c r="S82" s="869">
        <v>2</v>
      </c>
      <c r="T82" s="869">
        <v>2</v>
      </c>
      <c r="U82" s="880">
        <v>4</v>
      </c>
      <c r="V82" s="881">
        <v>43</v>
      </c>
    </row>
    <row r="83" spans="1:22">
      <c r="A83" s="860" t="s">
        <v>55</v>
      </c>
      <c r="B83" s="861"/>
      <c r="C83" s="861">
        <v>2</v>
      </c>
      <c r="D83" s="875">
        <v>3</v>
      </c>
      <c r="E83" s="884">
        <v>5</v>
      </c>
      <c r="F83" s="861"/>
      <c r="G83" s="861">
        <v>1</v>
      </c>
      <c r="H83" s="875">
        <v>6</v>
      </c>
      <c r="I83" s="884">
        <v>7</v>
      </c>
      <c r="J83" s="861">
        <v>2</v>
      </c>
      <c r="K83" s="861"/>
      <c r="L83" s="875"/>
      <c r="M83" s="884">
        <v>2</v>
      </c>
      <c r="N83" s="861"/>
      <c r="O83" s="861"/>
      <c r="P83" s="875"/>
      <c r="Q83" s="884"/>
      <c r="R83" s="861"/>
      <c r="S83" s="861"/>
      <c r="T83" s="861">
        <v>1</v>
      </c>
      <c r="U83" s="875">
        <v>1</v>
      </c>
      <c r="V83" s="887">
        <v>15</v>
      </c>
    </row>
    <row r="84" spans="1:22">
      <c r="A84" s="854" t="s">
        <v>56</v>
      </c>
      <c r="B84" s="855"/>
      <c r="C84" s="855"/>
      <c r="D84" s="856"/>
      <c r="E84" s="882"/>
      <c r="F84" s="855">
        <v>2</v>
      </c>
      <c r="G84" s="855">
        <v>4</v>
      </c>
      <c r="H84" s="856">
        <v>4</v>
      </c>
      <c r="I84" s="882">
        <v>10</v>
      </c>
      <c r="J84" s="855"/>
      <c r="K84" s="855"/>
      <c r="L84" s="856">
        <v>1</v>
      </c>
      <c r="M84" s="882">
        <v>1</v>
      </c>
      <c r="N84" s="855"/>
      <c r="O84" s="855"/>
      <c r="P84" s="856"/>
      <c r="Q84" s="882"/>
      <c r="R84" s="855"/>
      <c r="S84" s="855"/>
      <c r="T84" s="855"/>
      <c r="U84" s="856"/>
      <c r="V84" s="888">
        <v>11</v>
      </c>
    </row>
    <row r="85" spans="1:22">
      <c r="A85" s="862" t="s">
        <v>54</v>
      </c>
      <c r="B85" s="863"/>
      <c r="C85" s="863">
        <v>1</v>
      </c>
      <c r="D85" s="877"/>
      <c r="E85" s="883">
        <v>1</v>
      </c>
      <c r="F85" s="863">
        <v>4</v>
      </c>
      <c r="G85" s="863">
        <v>4</v>
      </c>
      <c r="H85" s="877">
        <v>7</v>
      </c>
      <c r="I85" s="883">
        <v>15</v>
      </c>
      <c r="J85" s="863">
        <v>1</v>
      </c>
      <c r="K85" s="863"/>
      <c r="L85" s="877">
        <v>2</v>
      </c>
      <c r="M85" s="883">
        <v>3</v>
      </c>
      <c r="N85" s="863"/>
      <c r="O85" s="863"/>
      <c r="P85" s="877"/>
      <c r="Q85" s="883"/>
      <c r="R85" s="863"/>
      <c r="S85" s="863">
        <v>1</v>
      </c>
      <c r="T85" s="863"/>
      <c r="U85" s="877">
        <v>1</v>
      </c>
      <c r="V85" s="889">
        <v>20</v>
      </c>
    </row>
    <row r="86" spans="1:22">
      <c r="A86" s="868" t="s">
        <v>113</v>
      </c>
      <c r="B86" s="869"/>
      <c r="C86" s="869">
        <v>3</v>
      </c>
      <c r="D86" s="869">
        <v>3</v>
      </c>
      <c r="E86" s="880">
        <v>6</v>
      </c>
      <c r="F86" s="869">
        <v>6</v>
      </c>
      <c r="G86" s="869">
        <v>9</v>
      </c>
      <c r="H86" s="869">
        <v>17</v>
      </c>
      <c r="I86" s="880">
        <v>32</v>
      </c>
      <c r="J86" s="869">
        <v>3</v>
      </c>
      <c r="K86" s="869"/>
      <c r="L86" s="869">
        <v>3</v>
      </c>
      <c r="M86" s="880">
        <v>6</v>
      </c>
      <c r="N86" s="869"/>
      <c r="O86" s="869"/>
      <c r="P86" s="869"/>
      <c r="Q86" s="880"/>
      <c r="R86" s="869"/>
      <c r="S86" s="869">
        <v>1</v>
      </c>
      <c r="T86" s="869">
        <v>1</v>
      </c>
      <c r="U86" s="880">
        <v>2</v>
      </c>
      <c r="V86" s="881">
        <v>46</v>
      </c>
    </row>
    <row r="87" spans="1:22">
      <c r="A87" s="860" t="s">
        <v>58</v>
      </c>
      <c r="B87" s="861">
        <v>3</v>
      </c>
      <c r="C87" s="861">
        <v>2</v>
      </c>
      <c r="D87" s="875">
        <v>2</v>
      </c>
      <c r="E87" s="884">
        <v>7</v>
      </c>
      <c r="F87" s="861">
        <v>3</v>
      </c>
      <c r="G87" s="861">
        <v>3</v>
      </c>
      <c r="H87" s="875">
        <v>3</v>
      </c>
      <c r="I87" s="884">
        <v>9</v>
      </c>
      <c r="J87" s="861"/>
      <c r="K87" s="861"/>
      <c r="L87" s="875"/>
      <c r="M87" s="884"/>
      <c r="N87" s="861"/>
      <c r="O87" s="861"/>
      <c r="P87" s="875"/>
      <c r="Q87" s="884"/>
      <c r="R87" s="861">
        <v>1</v>
      </c>
      <c r="S87" s="861"/>
      <c r="T87" s="861">
        <v>2</v>
      </c>
      <c r="U87" s="875">
        <v>3</v>
      </c>
      <c r="V87" s="887">
        <v>19</v>
      </c>
    </row>
    <row r="88" spans="1:22">
      <c r="A88" s="862" t="s">
        <v>59</v>
      </c>
      <c r="B88" s="863"/>
      <c r="C88" s="863">
        <v>2</v>
      </c>
      <c r="D88" s="877"/>
      <c r="E88" s="883">
        <v>2</v>
      </c>
      <c r="F88" s="863">
        <v>3</v>
      </c>
      <c r="G88" s="863"/>
      <c r="H88" s="877">
        <v>1</v>
      </c>
      <c r="I88" s="883">
        <v>4</v>
      </c>
      <c r="J88" s="863">
        <v>1</v>
      </c>
      <c r="K88" s="863"/>
      <c r="L88" s="877"/>
      <c r="M88" s="883">
        <v>1</v>
      </c>
      <c r="N88" s="863"/>
      <c r="O88" s="863"/>
      <c r="P88" s="877"/>
      <c r="Q88" s="883"/>
      <c r="R88" s="863"/>
      <c r="S88" s="863">
        <v>1</v>
      </c>
      <c r="T88" s="863"/>
      <c r="U88" s="877">
        <v>1</v>
      </c>
      <c r="V88" s="889">
        <v>8</v>
      </c>
    </row>
    <row r="89" spans="1:22">
      <c r="A89" s="868" t="s">
        <v>114</v>
      </c>
      <c r="B89" s="869">
        <v>3</v>
      </c>
      <c r="C89" s="869">
        <v>4</v>
      </c>
      <c r="D89" s="869">
        <v>2</v>
      </c>
      <c r="E89" s="880">
        <v>9</v>
      </c>
      <c r="F89" s="869">
        <v>6</v>
      </c>
      <c r="G89" s="869">
        <v>3</v>
      </c>
      <c r="H89" s="869">
        <v>4</v>
      </c>
      <c r="I89" s="880">
        <v>13</v>
      </c>
      <c r="J89" s="869">
        <v>1</v>
      </c>
      <c r="K89" s="869"/>
      <c r="L89" s="869"/>
      <c r="M89" s="880">
        <v>1</v>
      </c>
      <c r="N89" s="869"/>
      <c r="O89" s="869"/>
      <c r="P89" s="869"/>
      <c r="Q89" s="880"/>
      <c r="R89" s="869">
        <v>1</v>
      </c>
      <c r="S89" s="869">
        <v>1</v>
      </c>
      <c r="T89" s="869">
        <v>2</v>
      </c>
      <c r="U89" s="880">
        <v>4</v>
      </c>
      <c r="V89" s="881">
        <v>27</v>
      </c>
    </row>
    <row r="90" spans="1:22">
      <c r="A90" s="860" t="s">
        <v>864</v>
      </c>
      <c r="B90" s="861"/>
      <c r="C90" s="861"/>
      <c r="D90" s="875"/>
      <c r="E90" s="884"/>
      <c r="F90" s="861"/>
      <c r="G90" s="861"/>
      <c r="H90" s="875">
        <v>1</v>
      </c>
      <c r="I90" s="884">
        <v>1</v>
      </c>
      <c r="J90" s="861"/>
      <c r="K90" s="861"/>
      <c r="L90" s="875">
        <v>1</v>
      </c>
      <c r="M90" s="884">
        <v>1</v>
      </c>
      <c r="N90" s="861"/>
      <c r="O90" s="861"/>
      <c r="P90" s="875"/>
      <c r="Q90" s="884"/>
      <c r="R90" s="861"/>
      <c r="S90" s="861"/>
      <c r="T90" s="861"/>
      <c r="U90" s="875"/>
      <c r="V90" s="887">
        <v>2</v>
      </c>
    </row>
    <row r="91" spans="1:22">
      <c r="A91" s="854" t="s">
        <v>61</v>
      </c>
      <c r="B91" s="855"/>
      <c r="C91" s="855"/>
      <c r="D91" s="856">
        <v>2</v>
      </c>
      <c r="E91" s="882">
        <v>2</v>
      </c>
      <c r="F91" s="855">
        <v>4</v>
      </c>
      <c r="G91" s="855">
        <v>2</v>
      </c>
      <c r="H91" s="856">
        <v>7</v>
      </c>
      <c r="I91" s="882">
        <v>13</v>
      </c>
      <c r="J91" s="855"/>
      <c r="K91" s="855"/>
      <c r="L91" s="856"/>
      <c r="M91" s="882"/>
      <c r="N91" s="855"/>
      <c r="O91" s="855"/>
      <c r="P91" s="856"/>
      <c r="Q91" s="882"/>
      <c r="R91" s="855">
        <v>1</v>
      </c>
      <c r="S91" s="855"/>
      <c r="T91" s="855"/>
      <c r="U91" s="856">
        <v>1</v>
      </c>
      <c r="V91" s="888">
        <v>16</v>
      </c>
    </row>
    <row r="92" spans="1:22">
      <c r="A92" s="862" t="s">
        <v>62</v>
      </c>
      <c r="B92" s="863">
        <v>1</v>
      </c>
      <c r="C92" s="863">
        <v>1</v>
      </c>
      <c r="D92" s="877">
        <v>1</v>
      </c>
      <c r="E92" s="883">
        <v>3</v>
      </c>
      <c r="F92" s="863">
        <v>2</v>
      </c>
      <c r="G92" s="863">
        <v>9</v>
      </c>
      <c r="H92" s="877">
        <v>7</v>
      </c>
      <c r="I92" s="883">
        <v>18</v>
      </c>
      <c r="J92" s="863"/>
      <c r="K92" s="863"/>
      <c r="L92" s="877"/>
      <c r="M92" s="883"/>
      <c r="N92" s="863"/>
      <c r="O92" s="863"/>
      <c r="P92" s="877"/>
      <c r="Q92" s="883"/>
      <c r="R92" s="863"/>
      <c r="S92" s="863"/>
      <c r="T92" s="863"/>
      <c r="U92" s="877"/>
      <c r="V92" s="889">
        <v>21</v>
      </c>
    </row>
    <row r="93" spans="1:22">
      <c r="A93" s="868" t="s">
        <v>125</v>
      </c>
      <c r="B93" s="869">
        <v>1</v>
      </c>
      <c r="C93" s="869">
        <v>1</v>
      </c>
      <c r="D93" s="869">
        <v>3</v>
      </c>
      <c r="E93" s="880">
        <v>5</v>
      </c>
      <c r="F93" s="869">
        <v>6</v>
      </c>
      <c r="G93" s="869">
        <v>11</v>
      </c>
      <c r="H93" s="869">
        <v>15</v>
      </c>
      <c r="I93" s="880">
        <v>32</v>
      </c>
      <c r="J93" s="869"/>
      <c r="K93" s="869"/>
      <c r="L93" s="869">
        <v>1</v>
      </c>
      <c r="M93" s="880">
        <v>1</v>
      </c>
      <c r="N93" s="869"/>
      <c r="O93" s="869"/>
      <c r="P93" s="869"/>
      <c r="Q93" s="880"/>
      <c r="R93" s="869">
        <v>1</v>
      </c>
      <c r="S93" s="869"/>
      <c r="T93" s="869"/>
      <c r="U93" s="880">
        <v>1</v>
      </c>
      <c r="V93" s="881">
        <v>39</v>
      </c>
    </row>
    <row r="94" spans="1:22">
      <c r="A94" s="860" t="s">
        <v>64</v>
      </c>
      <c r="B94" s="861">
        <v>6</v>
      </c>
      <c r="C94" s="861">
        <v>10</v>
      </c>
      <c r="D94" s="875"/>
      <c r="E94" s="884">
        <v>16</v>
      </c>
      <c r="F94" s="861">
        <v>2</v>
      </c>
      <c r="G94" s="861">
        <v>1</v>
      </c>
      <c r="H94" s="875">
        <v>1</v>
      </c>
      <c r="I94" s="884">
        <v>4</v>
      </c>
      <c r="J94" s="861"/>
      <c r="K94" s="861"/>
      <c r="L94" s="875"/>
      <c r="M94" s="884"/>
      <c r="N94" s="861">
        <v>1</v>
      </c>
      <c r="O94" s="861">
        <v>2</v>
      </c>
      <c r="P94" s="875"/>
      <c r="Q94" s="884">
        <v>3</v>
      </c>
      <c r="R94" s="861">
        <v>1</v>
      </c>
      <c r="S94" s="861"/>
      <c r="T94" s="861"/>
      <c r="U94" s="875">
        <v>1</v>
      </c>
      <c r="V94" s="887">
        <v>24</v>
      </c>
    </row>
    <row r="95" spans="1:22">
      <c r="A95" s="854" t="s">
        <v>129</v>
      </c>
      <c r="B95" s="855">
        <v>5</v>
      </c>
      <c r="C95" s="855">
        <v>1</v>
      </c>
      <c r="D95" s="856"/>
      <c r="E95" s="882">
        <v>6</v>
      </c>
      <c r="F95" s="855">
        <v>1</v>
      </c>
      <c r="G95" s="855"/>
      <c r="H95" s="856">
        <v>1</v>
      </c>
      <c r="I95" s="882">
        <v>2</v>
      </c>
      <c r="J95" s="855"/>
      <c r="K95" s="855"/>
      <c r="L95" s="856"/>
      <c r="M95" s="882"/>
      <c r="N95" s="855">
        <v>4</v>
      </c>
      <c r="O95" s="855">
        <v>1</v>
      </c>
      <c r="P95" s="856"/>
      <c r="Q95" s="882">
        <v>5</v>
      </c>
      <c r="R95" s="855">
        <v>1</v>
      </c>
      <c r="S95" s="855"/>
      <c r="T95" s="855"/>
      <c r="U95" s="856">
        <v>1</v>
      </c>
      <c r="V95" s="888">
        <v>14</v>
      </c>
    </row>
    <row r="96" spans="1:22">
      <c r="A96" s="854" t="s">
        <v>65</v>
      </c>
      <c r="B96" s="855"/>
      <c r="C96" s="855">
        <v>4</v>
      </c>
      <c r="D96" s="856"/>
      <c r="E96" s="882">
        <v>4</v>
      </c>
      <c r="F96" s="855">
        <v>1</v>
      </c>
      <c r="G96" s="855">
        <v>4</v>
      </c>
      <c r="H96" s="856"/>
      <c r="I96" s="882">
        <v>5</v>
      </c>
      <c r="J96" s="855"/>
      <c r="K96" s="855"/>
      <c r="L96" s="856"/>
      <c r="M96" s="882"/>
      <c r="N96" s="855">
        <v>1</v>
      </c>
      <c r="O96" s="855">
        <v>1</v>
      </c>
      <c r="P96" s="856"/>
      <c r="Q96" s="882">
        <v>2</v>
      </c>
      <c r="R96" s="855"/>
      <c r="S96" s="855"/>
      <c r="T96" s="855"/>
      <c r="U96" s="856"/>
      <c r="V96" s="888">
        <v>11</v>
      </c>
    </row>
    <row r="97" spans="1:22">
      <c r="A97" s="854" t="s">
        <v>66</v>
      </c>
      <c r="B97" s="855"/>
      <c r="C97" s="855">
        <v>3</v>
      </c>
      <c r="D97" s="856"/>
      <c r="E97" s="882">
        <v>3</v>
      </c>
      <c r="F97" s="855"/>
      <c r="G97" s="855">
        <v>1</v>
      </c>
      <c r="H97" s="856"/>
      <c r="I97" s="882">
        <v>1</v>
      </c>
      <c r="J97" s="855"/>
      <c r="K97" s="855"/>
      <c r="L97" s="856"/>
      <c r="M97" s="882"/>
      <c r="N97" s="855"/>
      <c r="O97" s="855">
        <v>1</v>
      </c>
      <c r="P97" s="856">
        <v>1</v>
      </c>
      <c r="Q97" s="882">
        <v>2</v>
      </c>
      <c r="R97" s="855"/>
      <c r="S97" s="855"/>
      <c r="T97" s="855"/>
      <c r="U97" s="856"/>
      <c r="V97" s="888">
        <v>6</v>
      </c>
    </row>
    <row r="98" spans="1:22">
      <c r="A98" s="854" t="s">
        <v>67</v>
      </c>
      <c r="B98" s="855"/>
      <c r="C98" s="855"/>
      <c r="D98" s="856"/>
      <c r="E98" s="882"/>
      <c r="F98" s="855">
        <v>1</v>
      </c>
      <c r="G98" s="855">
        <v>3</v>
      </c>
      <c r="H98" s="856">
        <v>1</v>
      </c>
      <c r="I98" s="882">
        <v>5</v>
      </c>
      <c r="J98" s="855"/>
      <c r="K98" s="855"/>
      <c r="L98" s="856"/>
      <c r="M98" s="882"/>
      <c r="N98" s="855">
        <v>2</v>
      </c>
      <c r="O98" s="855">
        <v>1</v>
      </c>
      <c r="P98" s="856">
        <v>3</v>
      </c>
      <c r="Q98" s="882">
        <v>6</v>
      </c>
      <c r="R98" s="855"/>
      <c r="S98" s="855">
        <v>2</v>
      </c>
      <c r="T98" s="855">
        <v>2</v>
      </c>
      <c r="U98" s="856">
        <v>4</v>
      </c>
      <c r="V98" s="888">
        <v>15</v>
      </c>
    </row>
    <row r="99" spans="1:22">
      <c r="A99" s="854" t="s">
        <v>68</v>
      </c>
      <c r="B99" s="855"/>
      <c r="C99" s="855"/>
      <c r="D99" s="856">
        <v>8</v>
      </c>
      <c r="E99" s="882">
        <v>8</v>
      </c>
      <c r="F99" s="855"/>
      <c r="G99" s="855"/>
      <c r="H99" s="856">
        <v>8</v>
      </c>
      <c r="I99" s="882">
        <v>8</v>
      </c>
      <c r="J99" s="855"/>
      <c r="K99" s="855"/>
      <c r="L99" s="856"/>
      <c r="M99" s="882"/>
      <c r="N99" s="855"/>
      <c r="O99" s="855"/>
      <c r="P99" s="856">
        <v>5</v>
      </c>
      <c r="Q99" s="882">
        <v>5</v>
      </c>
      <c r="R99" s="855"/>
      <c r="S99" s="855"/>
      <c r="T99" s="855">
        <v>6</v>
      </c>
      <c r="U99" s="856">
        <v>6</v>
      </c>
      <c r="V99" s="888">
        <v>27</v>
      </c>
    </row>
    <row r="100" spans="1:22">
      <c r="A100" s="854" t="s">
        <v>69</v>
      </c>
      <c r="B100" s="855"/>
      <c r="C100" s="855">
        <v>3</v>
      </c>
      <c r="D100" s="856">
        <v>1</v>
      </c>
      <c r="E100" s="882">
        <v>4</v>
      </c>
      <c r="F100" s="855"/>
      <c r="G100" s="855">
        <v>2</v>
      </c>
      <c r="H100" s="856">
        <v>1</v>
      </c>
      <c r="I100" s="882">
        <v>3</v>
      </c>
      <c r="J100" s="855"/>
      <c r="K100" s="855"/>
      <c r="L100" s="856"/>
      <c r="M100" s="882"/>
      <c r="N100" s="855"/>
      <c r="O100" s="855"/>
      <c r="P100" s="856">
        <v>2</v>
      </c>
      <c r="Q100" s="882">
        <v>2</v>
      </c>
      <c r="R100" s="855"/>
      <c r="S100" s="855"/>
      <c r="T100" s="855">
        <v>3</v>
      </c>
      <c r="U100" s="856">
        <v>3</v>
      </c>
      <c r="V100" s="888">
        <v>12</v>
      </c>
    </row>
    <row r="101" spans="1:22">
      <c r="A101" s="854" t="s">
        <v>70</v>
      </c>
      <c r="B101" s="855"/>
      <c r="C101" s="855"/>
      <c r="D101" s="856">
        <v>2</v>
      </c>
      <c r="E101" s="882">
        <v>2</v>
      </c>
      <c r="F101" s="855"/>
      <c r="G101" s="855"/>
      <c r="H101" s="856">
        <v>2</v>
      </c>
      <c r="I101" s="882">
        <v>2</v>
      </c>
      <c r="J101" s="855"/>
      <c r="K101" s="855"/>
      <c r="L101" s="856"/>
      <c r="M101" s="882"/>
      <c r="N101" s="855"/>
      <c r="O101" s="855">
        <v>2</v>
      </c>
      <c r="P101" s="856">
        <v>3</v>
      </c>
      <c r="Q101" s="882">
        <v>5</v>
      </c>
      <c r="R101" s="855"/>
      <c r="S101" s="855"/>
      <c r="T101" s="855"/>
      <c r="U101" s="856"/>
      <c r="V101" s="888">
        <v>9</v>
      </c>
    </row>
    <row r="102" spans="1:22">
      <c r="A102" s="854" t="s">
        <v>71</v>
      </c>
      <c r="B102" s="855"/>
      <c r="C102" s="855"/>
      <c r="D102" s="856">
        <v>1</v>
      </c>
      <c r="E102" s="882">
        <v>1</v>
      </c>
      <c r="F102" s="855">
        <v>1</v>
      </c>
      <c r="G102" s="855">
        <v>1</v>
      </c>
      <c r="H102" s="856">
        <v>1</v>
      </c>
      <c r="I102" s="882">
        <v>3</v>
      </c>
      <c r="J102" s="855"/>
      <c r="K102" s="855"/>
      <c r="L102" s="856"/>
      <c r="M102" s="882"/>
      <c r="N102" s="855">
        <v>1</v>
      </c>
      <c r="O102" s="855">
        <v>1</v>
      </c>
      <c r="P102" s="856">
        <v>3</v>
      </c>
      <c r="Q102" s="882">
        <v>5</v>
      </c>
      <c r="R102" s="855"/>
      <c r="S102" s="855"/>
      <c r="T102" s="855">
        <v>1</v>
      </c>
      <c r="U102" s="856">
        <v>1</v>
      </c>
      <c r="V102" s="888">
        <v>10</v>
      </c>
    </row>
    <row r="103" spans="1:22">
      <c r="A103" s="854" t="s">
        <v>72</v>
      </c>
      <c r="B103" s="855"/>
      <c r="C103" s="855"/>
      <c r="D103" s="856"/>
      <c r="E103" s="882"/>
      <c r="F103" s="855"/>
      <c r="G103" s="855"/>
      <c r="H103" s="856"/>
      <c r="I103" s="882"/>
      <c r="J103" s="855"/>
      <c r="K103" s="855"/>
      <c r="L103" s="856"/>
      <c r="M103" s="882"/>
      <c r="N103" s="855"/>
      <c r="O103" s="855">
        <v>2</v>
      </c>
      <c r="P103" s="856"/>
      <c r="Q103" s="882">
        <v>2</v>
      </c>
      <c r="R103" s="855"/>
      <c r="S103" s="855"/>
      <c r="T103" s="855">
        <v>1</v>
      </c>
      <c r="U103" s="856">
        <v>1</v>
      </c>
      <c r="V103" s="888">
        <v>3</v>
      </c>
    </row>
    <row r="104" spans="1:22">
      <c r="A104" s="862" t="s">
        <v>285</v>
      </c>
      <c r="B104" s="863"/>
      <c r="C104" s="863"/>
      <c r="D104" s="877">
        <v>1</v>
      </c>
      <c r="E104" s="883">
        <v>1</v>
      </c>
      <c r="F104" s="863"/>
      <c r="G104" s="863"/>
      <c r="H104" s="877">
        <v>3</v>
      </c>
      <c r="I104" s="883">
        <v>3</v>
      </c>
      <c r="J104" s="863"/>
      <c r="K104" s="863"/>
      <c r="L104" s="877"/>
      <c r="M104" s="883"/>
      <c r="N104" s="863"/>
      <c r="O104" s="863"/>
      <c r="P104" s="877"/>
      <c r="Q104" s="883"/>
      <c r="R104" s="863"/>
      <c r="S104" s="863"/>
      <c r="T104" s="863"/>
      <c r="U104" s="877"/>
      <c r="V104" s="889">
        <v>4</v>
      </c>
    </row>
    <row r="105" spans="1:22">
      <c r="A105" s="868" t="s">
        <v>115</v>
      </c>
      <c r="B105" s="869">
        <v>11</v>
      </c>
      <c r="C105" s="869">
        <v>21</v>
      </c>
      <c r="D105" s="869">
        <v>13</v>
      </c>
      <c r="E105" s="880">
        <v>45</v>
      </c>
      <c r="F105" s="869">
        <v>6</v>
      </c>
      <c r="G105" s="869">
        <v>12</v>
      </c>
      <c r="H105" s="869">
        <v>18</v>
      </c>
      <c r="I105" s="880">
        <v>36</v>
      </c>
      <c r="J105" s="869"/>
      <c r="K105" s="869"/>
      <c r="L105" s="869"/>
      <c r="M105" s="880"/>
      <c r="N105" s="869">
        <v>9</v>
      </c>
      <c r="O105" s="869">
        <v>11</v>
      </c>
      <c r="P105" s="869">
        <v>17</v>
      </c>
      <c r="Q105" s="880">
        <v>37</v>
      </c>
      <c r="R105" s="869">
        <v>2</v>
      </c>
      <c r="S105" s="869">
        <v>2</v>
      </c>
      <c r="T105" s="869">
        <v>13</v>
      </c>
      <c r="U105" s="880">
        <v>17</v>
      </c>
      <c r="V105" s="881">
        <v>135</v>
      </c>
    </row>
    <row r="106" spans="1:22">
      <c r="A106" s="860" t="s">
        <v>74</v>
      </c>
      <c r="B106" s="861"/>
      <c r="C106" s="861"/>
      <c r="D106" s="875">
        <v>1</v>
      </c>
      <c r="E106" s="884">
        <v>1</v>
      </c>
      <c r="F106" s="861"/>
      <c r="G106" s="861">
        <v>1</v>
      </c>
      <c r="H106" s="875"/>
      <c r="I106" s="884">
        <v>1</v>
      </c>
      <c r="J106" s="861"/>
      <c r="K106" s="861"/>
      <c r="L106" s="875"/>
      <c r="M106" s="884"/>
      <c r="N106" s="861"/>
      <c r="O106" s="861"/>
      <c r="P106" s="875"/>
      <c r="Q106" s="884"/>
      <c r="R106" s="861"/>
      <c r="S106" s="861"/>
      <c r="T106" s="861"/>
      <c r="U106" s="875"/>
      <c r="V106" s="887">
        <v>2</v>
      </c>
    </row>
    <row r="107" spans="1:22">
      <c r="A107" s="854" t="s">
        <v>73</v>
      </c>
      <c r="B107" s="855">
        <v>1</v>
      </c>
      <c r="C107" s="855">
        <v>7</v>
      </c>
      <c r="D107" s="856">
        <v>1</v>
      </c>
      <c r="E107" s="882">
        <v>9</v>
      </c>
      <c r="F107" s="855">
        <v>4</v>
      </c>
      <c r="G107" s="855">
        <v>7</v>
      </c>
      <c r="H107" s="856">
        <v>4</v>
      </c>
      <c r="I107" s="882">
        <v>15</v>
      </c>
      <c r="J107" s="855"/>
      <c r="K107" s="855"/>
      <c r="L107" s="856"/>
      <c r="M107" s="882"/>
      <c r="N107" s="855"/>
      <c r="O107" s="855"/>
      <c r="P107" s="856"/>
      <c r="Q107" s="882"/>
      <c r="R107" s="855"/>
      <c r="S107" s="855"/>
      <c r="T107" s="855">
        <v>2</v>
      </c>
      <c r="U107" s="856">
        <v>2</v>
      </c>
      <c r="V107" s="888">
        <v>26</v>
      </c>
    </row>
    <row r="108" spans="1:22">
      <c r="A108" s="862" t="s">
        <v>75</v>
      </c>
      <c r="B108" s="863"/>
      <c r="C108" s="863"/>
      <c r="D108" s="877"/>
      <c r="E108" s="883"/>
      <c r="F108" s="863"/>
      <c r="G108" s="863"/>
      <c r="H108" s="877">
        <v>2</v>
      </c>
      <c r="I108" s="883">
        <v>2</v>
      </c>
      <c r="J108" s="863"/>
      <c r="K108" s="863"/>
      <c r="L108" s="877">
        <v>1</v>
      </c>
      <c r="M108" s="883">
        <v>1</v>
      </c>
      <c r="N108" s="863"/>
      <c r="O108" s="863"/>
      <c r="P108" s="877"/>
      <c r="Q108" s="883"/>
      <c r="R108" s="863"/>
      <c r="S108" s="863"/>
      <c r="T108" s="863">
        <v>1</v>
      </c>
      <c r="U108" s="877">
        <v>1</v>
      </c>
      <c r="V108" s="889">
        <v>4</v>
      </c>
    </row>
    <row r="109" spans="1:22">
      <c r="A109" s="868" t="s">
        <v>116</v>
      </c>
      <c r="B109" s="869">
        <v>1</v>
      </c>
      <c r="C109" s="869">
        <v>7</v>
      </c>
      <c r="D109" s="869">
        <v>2</v>
      </c>
      <c r="E109" s="880">
        <v>10</v>
      </c>
      <c r="F109" s="869">
        <v>4</v>
      </c>
      <c r="G109" s="869">
        <v>8</v>
      </c>
      <c r="H109" s="869">
        <v>6</v>
      </c>
      <c r="I109" s="880">
        <v>18</v>
      </c>
      <c r="J109" s="869"/>
      <c r="K109" s="869"/>
      <c r="L109" s="869">
        <v>1</v>
      </c>
      <c r="M109" s="880">
        <v>1</v>
      </c>
      <c r="N109" s="869"/>
      <c r="O109" s="869"/>
      <c r="P109" s="869"/>
      <c r="Q109" s="880"/>
      <c r="R109" s="869"/>
      <c r="S109" s="869"/>
      <c r="T109" s="869">
        <v>3</v>
      </c>
      <c r="U109" s="880">
        <v>3</v>
      </c>
      <c r="V109" s="881">
        <v>32</v>
      </c>
    </row>
    <row r="110" spans="1:22">
      <c r="A110" s="860" t="s">
        <v>76</v>
      </c>
      <c r="B110" s="861">
        <v>2</v>
      </c>
      <c r="C110" s="861">
        <v>1</v>
      </c>
      <c r="D110" s="875">
        <v>1</v>
      </c>
      <c r="E110" s="884">
        <v>4</v>
      </c>
      <c r="F110" s="861">
        <v>8</v>
      </c>
      <c r="G110" s="861">
        <v>7</v>
      </c>
      <c r="H110" s="875">
        <v>4</v>
      </c>
      <c r="I110" s="884">
        <v>19</v>
      </c>
      <c r="J110" s="861"/>
      <c r="K110" s="861"/>
      <c r="L110" s="875"/>
      <c r="M110" s="884"/>
      <c r="N110" s="861"/>
      <c r="O110" s="861"/>
      <c r="P110" s="875"/>
      <c r="Q110" s="884"/>
      <c r="R110" s="861"/>
      <c r="S110" s="861"/>
      <c r="T110" s="861">
        <v>1</v>
      </c>
      <c r="U110" s="875">
        <v>1</v>
      </c>
      <c r="V110" s="887">
        <v>24</v>
      </c>
    </row>
    <row r="111" spans="1:22">
      <c r="A111" s="862" t="s">
        <v>77</v>
      </c>
      <c r="B111" s="863"/>
      <c r="C111" s="863"/>
      <c r="D111" s="877">
        <v>2</v>
      </c>
      <c r="E111" s="883">
        <v>2</v>
      </c>
      <c r="F111" s="863"/>
      <c r="G111" s="863"/>
      <c r="H111" s="877"/>
      <c r="I111" s="883"/>
      <c r="J111" s="863"/>
      <c r="K111" s="863"/>
      <c r="L111" s="877"/>
      <c r="M111" s="883"/>
      <c r="N111" s="863"/>
      <c r="O111" s="863"/>
      <c r="P111" s="877"/>
      <c r="Q111" s="883"/>
      <c r="R111" s="863"/>
      <c r="S111" s="863"/>
      <c r="T111" s="863"/>
      <c r="U111" s="877"/>
      <c r="V111" s="889">
        <v>2</v>
      </c>
    </row>
    <row r="112" spans="1:22">
      <c r="A112" s="868" t="s">
        <v>117</v>
      </c>
      <c r="B112" s="869">
        <v>2</v>
      </c>
      <c r="C112" s="869">
        <v>1</v>
      </c>
      <c r="D112" s="869">
        <v>3</v>
      </c>
      <c r="E112" s="880">
        <v>6</v>
      </c>
      <c r="F112" s="869">
        <v>8</v>
      </c>
      <c r="G112" s="869">
        <v>7</v>
      </c>
      <c r="H112" s="869">
        <v>4</v>
      </c>
      <c r="I112" s="880">
        <v>19</v>
      </c>
      <c r="J112" s="869"/>
      <c r="K112" s="869"/>
      <c r="L112" s="869"/>
      <c r="M112" s="880"/>
      <c r="N112" s="869"/>
      <c r="O112" s="869"/>
      <c r="P112" s="869"/>
      <c r="Q112" s="880"/>
      <c r="R112" s="869"/>
      <c r="S112" s="869"/>
      <c r="T112" s="869">
        <v>1</v>
      </c>
      <c r="U112" s="880">
        <v>1</v>
      </c>
      <c r="V112" s="881">
        <v>26</v>
      </c>
    </row>
    <row r="113" spans="1:22">
      <c r="A113" s="860" t="s">
        <v>79</v>
      </c>
      <c r="B113" s="861"/>
      <c r="C113" s="861"/>
      <c r="D113" s="875">
        <v>1</v>
      </c>
      <c r="E113" s="884">
        <v>1</v>
      </c>
      <c r="F113" s="861">
        <v>1</v>
      </c>
      <c r="G113" s="861">
        <v>6</v>
      </c>
      <c r="H113" s="875">
        <v>3</v>
      </c>
      <c r="I113" s="884">
        <v>10</v>
      </c>
      <c r="J113" s="861"/>
      <c r="K113" s="861"/>
      <c r="L113" s="875"/>
      <c r="M113" s="884"/>
      <c r="N113" s="861"/>
      <c r="O113" s="861"/>
      <c r="P113" s="875"/>
      <c r="Q113" s="884"/>
      <c r="R113" s="861"/>
      <c r="S113" s="861"/>
      <c r="T113" s="861"/>
      <c r="U113" s="875"/>
      <c r="V113" s="887">
        <v>11</v>
      </c>
    </row>
    <row r="114" spans="1:22">
      <c r="A114" s="854" t="s">
        <v>80</v>
      </c>
      <c r="B114" s="855"/>
      <c r="C114" s="855"/>
      <c r="D114" s="856">
        <v>1</v>
      </c>
      <c r="E114" s="882">
        <v>1</v>
      </c>
      <c r="F114" s="855">
        <v>2</v>
      </c>
      <c r="G114" s="855">
        <v>1</v>
      </c>
      <c r="H114" s="856"/>
      <c r="I114" s="882">
        <v>3</v>
      </c>
      <c r="J114" s="855">
        <v>1</v>
      </c>
      <c r="K114" s="855"/>
      <c r="L114" s="856"/>
      <c r="M114" s="882">
        <v>1</v>
      </c>
      <c r="N114" s="855"/>
      <c r="O114" s="855"/>
      <c r="P114" s="856"/>
      <c r="Q114" s="882"/>
      <c r="R114" s="855"/>
      <c r="S114" s="855"/>
      <c r="T114" s="855"/>
      <c r="U114" s="856"/>
      <c r="V114" s="888">
        <v>5</v>
      </c>
    </row>
    <row r="115" spans="1:22" s="30" customFormat="1">
      <c r="A115" s="854" t="s">
        <v>81</v>
      </c>
      <c r="B115" s="855">
        <v>4</v>
      </c>
      <c r="C115" s="855"/>
      <c r="D115" s="856">
        <v>3</v>
      </c>
      <c r="E115" s="882">
        <v>7</v>
      </c>
      <c r="F115" s="855">
        <v>3</v>
      </c>
      <c r="G115" s="855"/>
      <c r="H115" s="856">
        <v>5</v>
      </c>
      <c r="I115" s="882">
        <v>8</v>
      </c>
      <c r="J115" s="855"/>
      <c r="K115" s="855"/>
      <c r="L115" s="856"/>
      <c r="M115" s="882"/>
      <c r="N115" s="855"/>
      <c r="O115" s="855"/>
      <c r="P115" s="856"/>
      <c r="Q115" s="882"/>
      <c r="R115" s="855"/>
      <c r="S115" s="855"/>
      <c r="T115" s="855">
        <v>2</v>
      </c>
      <c r="U115" s="856">
        <v>2</v>
      </c>
      <c r="V115" s="888">
        <v>17</v>
      </c>
    </row>
    <row r="116" spans="1:22">
      <c r="A116" s="854" t="s">
        <v>82</v>
      </c>
      <c r="B116" s="855"/>
      <c r="C116" s="855">
        <v>7</v>
      </c>
      <c r="D116" s="856">
        <v>1</v>
      </c>
      <c r="E116" s="882">
        <v>8</v>
      </c>
      <c r="F116" s="855">
        <v>1</v>
      </c>
      <c r="G116" s="855">
        <v>5</v>
      </c>
      <c r="H116" s="856"/>
      <c r="I116" s="882">
        <v>6</v>
      </c>
      <c r="J116" s="855"/>
      <c r="K116" s="855"/>
      <c r="L116" s="856"/>
      <c r="M116" s="882"/>
      <c r="N116" s="855"/>
      <c r="O116" s="855"/>
      <c r="P116" s="856"/>
      <c r="Q116" s="882"/>
      <c r="R116" s="855"/>
      <c r="S116" s="855"/>
      <c r="T116" s="855"/>
      <c r="U116" s="856"/>
      <c r="V116" s="890">
        <v>14</v>
      </c>
    </row>
    <row r="117" spans="1:22">
      <c r="A117" s="854" t="s">
        <v>865</v>
      </c>
      <c r="B117" s="855"/>
      <c r="C117" s="855"/>
      <c r="D117" s="856"/>
      <c r="E117" s="882"/>
      <c r="F117" s="855"/>
      <c r="G117" s="855"/>
      <c r="H117" s="856"/>
      <c r="I117" s="882"/>
      <c r="J117" s="855"/>
      <c r="K117" s="855"/>
      <c r="L117" s="856">
        <v>1</v>
      </c>
      <c r="M117" s="882">
        <v>1</v>
      </c>
      <c r="N117" s="855"/>
      <c r="O117" s="855"/>
      <c r="P117" s="856"/>
      <c r="Q117" s="882"/>
      <c r="R117" s="855"/>
      <c r="S117" s="855"/>
      <c r="T117" s="855"/>
      <c r="U117" s="856"/>
      <c r="V117" s="888">
        <v>1</v>
      </c>
    </row>
    <row r="118" spans="1:22">
      <c r="A118" s="854" t="s">
        <v>866</v>
      </c>
      <c r="B118" s="855"/>
      <c r="C118" s="855"/>
      <c r="D118" s="856"/>
      <c r="E118" s="882"/>
      <c r="F118" s="855">
        <v>1</v>
      </c>
      <c r="G118" s="855">
        <v>1</v>
      </c>
      <c r="H118" s="856"/>
      <c r="I118" s="882">
        <v>2</v>
      </c>
      <c r="J118" s="855"/>
      <c r="K118" s="855"/>
      <c r="L118" s="856"/>
      <c r="M118" s="882"/>
      <c r="N118" s="855"/>
      <c r="O118" s="855"/>
      <c r="P118" s="856"/>
      <c r="Q118" s="882"/>
      <c r="R118" s="855"/>
      <c r="S118" s="855"/>
      <c r="T118" s="855"/>
      <c r="U118" s="856"/>
      <c r="V118" s="888">
        <v>2</v>
      </c>
    </row>
    <row r="119" spans="1:22">
      <c r="A119" s="862" t="s">
        <v>83</v>
      </c>
      <c r="B119" s="863"/>
      <c r="C119" s="863"/>
      <c r="D119" s="877">
        <v>1</v>
      </c>
      <c r="E119" s="883">
        <v>1</v>
      </c>
      <c r="F119" s="863"/>
      <c r="G119" s="863"/>
      <c r="H119" s="877">
        <v>3</v>
      </c>
      <c r="I119" s="883">
        <v>3</v>
      </c>
      <c r="J119" s="863"/>
      <c r="K119" s="863"/>
      <c r="L119" s="877"/>
      <c r="M119" s="883"/>
      <c r="N119" s="863"/>
      <c r="O119" s="863"/>
      <c r="P119" s="877"/>
      <c r="Q119" s="883"/>
      <c r="R119" s="863"/>
      <c r="S119" s="863"/>
      <c r="T119" s="863"/>
      <c r="U119" s="877"/>
      <c r="V119" s="889">
        <v>4</v>
      </c>
    </row>
    <row r="120" spans="1:22">
      <c r="A120" s="868" t="s">
        <v>118</v>
      </c>
      <c r="B120" s="869">
        <v>4</v>
      </c>
      <c r="C120" s="869">
        <v>7</v>
      </c>
      <c r="D120" s="869">
        <v>7</v>
      </c>
      <c r="E120" s="880">
        <v>18</v>
      </c>
      <c r="F120" s="869">
        <v>8</v>
      </c>
      <c r="G120" s="869">
        <v>13</v>
      </c>
      <c r="H120" s="869">
        <v>11</v>
      </c>
      <c r="I120" s="880">
        <v>32</v>
      </c>
      <c r="J120" s="869">
        <v>1</v>
      </c>
      <c r="K120" s="869"/>
      <c r="L120" s="869">
        <v>1</v>
      </c>
      <c r="M120" s="880">
        <v>2</v>
      </c>
      <c r="N120" s="869"/>
      <c r="O120" s="869"/>
      <c r="P120" s="869"/>
      <c r="Q120" s="880"/>
      <c r="R120" s="869"/>
      <c r="S120" s="869"/>
      <c r="T120" s="869">
        <v>2</v>
      </c>
      <c r="U120" s="880">
        <v>2</v>
      </c>
      <c r="V120" s="881">
        <v>54</v>
      </c>
    </row>
    <row r="121" spans="1:22">
      <c r="A121" s="860" t="s">
        <v>131</v>
      </c>
      <c r="B121" s="861"/>
      <c r="C121" s="861"/>
      <c r="D121" s="875"/>
      <c r="E121" s="884"/>
      <c r="F121" s="861">
        <v>1</v>
      </c>
      <c r="G121" s="861">
        <v>1</v>
      </c>
      <c r="H121" s="875"/>
      <c r="I121" s="884">
        <v>2</v>
      </c>
      <c r="J121" s="861"/>
      <c r="K121" s="861"/>
      <c r="L121" s="875"/>
      <c r="M121" s="884"/>
      <c r="N121" s="861"/>
      <c r="O121" s="861"/>
      <c r="P121" s="875"/>
      <c r="Q121" s="884"/>
      <c r="R121" s="861"/>
      <c r="S121" s="861"/>
      <c r="T121" s="861"/>
      <c r="U121" s="875"/>
      <c r="V121" s="887">
        <v>2</v>
      </c>
    </row>
    <row r="122" spans="1:22">
      <c r="A122" s="854" t="s">
        <v>84</v>
      </c>
      <c r="B122" s="855"/>
      <c r="C122" s="855">
        <v>2</v>
      </c>
      <c r="D122" s="856">
        <v>2</v>
      </c>
      <c r="E122" s="882">
        <v>4</v>
      </c>
      <c r="F122" s="855"/>
      <c r="G122" s="855">
        <v>8</v>
      </c>
      <c r="H122" s="856">
        <v>6</v>
      </c>
      <c r="I122" s="882">
        <v>14</v>
      </c>
      <c r="J122" s="855"/>
      <c r="K122" s="855"/>
      <c r="L122" s="856">
        <v>1</v>
      </c>
      <c r="M122" s="882">
        <v>1</v>
      </c>
      <c r="N122" s="855"/>
      <c r="O122" s="855"/>
      <c r="P122" s="856"/>
      <c r="Q122" s="882"/>
      <c r="R122" s="855"/>
      <c r="S122" s="855"/>
      <c r="T122" s="855"/>
      <c r="U122" s="856"/>
      <c r="V122" s="888">
        <v>19</v>
      </c>
    </row>
    <row r="123" spans="1:22">
      <c r="A123" s="862" t="s">
        <v>85</v>
      </c>
      <c r="B123" s="863"/>
      <c r="C123" s="863"/>
      <c r="D123" s="877"/>
      <c r="E123" s="883"/>
      <c r="F123" s="863"/>
      <c r="G123" s="863"/>
      <c r="H123" s="877">
        <v>3</v>
      </c>
      <c r="I123" s="883">
        <v>3</v>
      </c>
      <c r="J123" s="863"/>
      <c r="K123" s="863"/>
      <c r="L123" s="877"/>
      <c r="M123" s="883"/>
      <c r="N123" s="863"/>
      <c r="O123" s="863"/>
      <c r="P123" s="877"/>
      <c r="Q123" s="883"/>
      <c r="R123" s="863"/>
      <c r="S123" s="863"/>
      <c r="T123" s="863">
        <v>1</v>
      </c>
      <c r="U123" s="877">
        <v>1</v>
      </c>
      <c r="V123" s="889">
        <v>4</v>
      </c>
    </row>
    <row r="124" spans="1:22">
      <c r="A124" s="868" t="s">
        <v>119</v>
      </c>
      <c r="B124" s="869"/>
      <c r="C124" s="869">
        <v>2</v>
      </c>
      <c r="D124" s="869">
        <v>2</v>
      </c>
      <c r="E124" s="880">
        <v>4</v>
      </c>
      <c r="F124" s="869">
        <v>1</v>
      </c>
      <c r="G124" s="869">
        <v>9</v>
      </c>
      <c r="H124" s="869">
        <v>9</v>
      </c>
      <c r="I124" s="880">
        <v>19</v>
      </c>
      <c r="J124" s="869"/>
      <c r="K124" s="869"/>
      <c r="L124" s="869">
        <v>1</v>
      </c>
      <c r="M124" s="880">
        <v>1</v>
      </c>
      <c r="N124" s="869"/>
      <c r="O124" s="869"/>
      <c r="P124" s="869"/>
      <c r="Q124" s="880"/>
      <c r="R124" s="869"/>
      <c r="S124" s="869"/>
      <c r="T124" s="869">
        <v>1</v>
      </c>
      <c r="U124" s="880">
        <v>1</v>
      </c>
      <c r="V124" s="881">
        <v>25</v>
      </c>
    </row>
    <row r="125" spans="1:22">
      <c r="A125" s="860" t="s">
        <v>87</v>
      </c>
      <c r="B125" s="861"/>
      <c r="C125" s="861"/>
      <c r="D125" s="875"/>
      <c r="E125" s="884"/>
      <c r="F125" s="861"/>
      <c r="G125" s="861">
        <v>1</v>
      </c>
      <c r="H125" s="875">
        <v>1</v>
      </c>
      <c r="I125" s="884">
        <v>2</v>
      </c>
      <c r="J125" s="861"/>
      <c r="K125" s="861">
        <v>1</v>
      </c>
      <c r="L125" s="875"/>
      <c r="M125" s="884">
        <v>1</v>
      </c>
      <c r="N125" s="861"/>
      <c r="O125" s="861"/>
      <c r="P125" s="875"/>
      <c r="Q125" s="884"/>
      <c r="R125" s="861"/>
      <c r="S125" s="861"/>
      <c r="T125" s="861"/>
      <c r="U125" s="875"/>
      <c r="V125" s="887">
        <v>3</v>
      </c>
    </row>
    <row r="126" spans="1:22">
      <c r="A126" s="854" t="s">
        <v>86</v>
      </c>
      <c r="B126" s="855">
        <v>2</v>
      </c>
      <c r="C126" s="855">
        <v>2</v>
      </c>
      <c r="D126" s="856"/>
      <c r="E126" s="882">
        <v>4</v>
      </c>
      <c r="F126" s="855">
        <v>1</v>
      </c>
      <c r="G126" s="855">
        <v>4</v>
      </c>
      <c r="H126" s="856">
        <v>6</v>
      </c>
      <c r="I126" s="882">
        <v>11</v>
      </c>
      <c r="J126" s="855"/>
      <c r="K126" s="855"/>
      <c r="L126" s="856"/>
      <c r="M126" s="882"/>
      <c r="N126" s="855"/>
      <c r="O126" s="855"/>
      <c r="P126" s="856"/>
      <c r="Q126" s="882"/>
      <c r="R126" s="855"/>
      <c r="S126" s="855"/>
      <c r="T126" s="855">
        <v>1</v>
      </c>
      <c r="U126" s="856">
        <v>1</v>
      </c>
      <c r="V126" s="888">
        <v>16</v>
      </c>
    </row>
    <row r="127" spans="1:22">
      <c r="A127" s="862" t="s">
        <v>88</v>
      </c>
      <c r="B127" s="863"/>
      <c r="C127" s="863"/>
      <c r="D127" s="877"/>
      <c r="E127" s="883"/>
      <c r="F127" s="863"/>
      <c r="G127" s="863"/>
      <c r="H127" s="877">
        <v>3</v>
      </c>
      <c r="I127" s="883">
        <v>3</v>
      </c>
      <c r="J127" s="863"/>
      <c r="K127" s="863">
        <v>1</v>
      </c>
      <c r="L127" s="877">
        <v>1</v>
      </c>
      <c r="M127" s="883">
        <v>2</v>
      </c>
      <c r="N127" s="863"/>
      <c r="O127" s="863"/>
      <c r="P127" s="877"/>
      <c r="Q127" s="883"/>
      <c r="R127" s="863"/>
      <c r="S127" s="863"/>
      <c r="T127" s="863"/>
      <c r="U127" s="877"/>
      <c r="V127" s="889">
        <v>5</v>
      </c>
    </row>
    <row r="128" spans="1:22">
      <c r="A128" s="868" t="s">
        <v>120</v>
      </c>
      <c r="B128" s="869">
        <v>2</v>
      </c>
      <c r="C128" s="869">
        <v>2</v>
      </c>
      <c r="D128" s="869"/>
      <c r="E128" s="880">
        <v>4</v>
      </c>
      <c r="F128" s="869">
        <v>1</v>
      </c>
      <c r="G128" s="869">
        <v>5</v>
      </c>
      <c r="H128" s="869">
        <v>10</v>
      </c>
      <c r="I128" s="880">
        <v>16</v>
      </c>
      <c r="J128" s="869"/>
      <c r="K128" s="869">
        <v>2</v>
      </c>
      <c r="L128" s="869">
        <v>1</v>
      </c>
      <c r="M128" s="880">
        <v>3</v>
      </c>
      <c r="N128" s="869"/>
      <c r="O128" s="869"/>
      <c r="P128" s="869"/>
      <c r="Q128" s="880"/>
      <c r="R128" s="869"/>
      <c r="S128" s="869"/>
      <c r="T128" s="869">
        <v>1</v>
      </c>
      <c r="U128" s="880">
        <v>1</v>
      </c>
      <c r="V128" s="881">
        <v>24</v>
      </c>
    </row>
    <row r="129" spans="1:22">
      <c r="A129" s="860" t="s">
        <v>194</v>
      </c>
      <c r="B129" s="861"/>
      <c r="C129" s="861"/>
      <c r="D129" s="875"/>
      <c r="E129" s="884"/>
      <c r="F129" s="861"/>
      <c r="G129" s="861">
        <v>2</v>
      </c>
      <c r="H129" s="875">
        <v>1</v>
      </c>
      <c r="I129" s="884">
        <v>3</v>
      </c>
      <c r="J129" s="861"/>
      <c r="K129" s="861">
        <v>1</v>
      </c>
      <c r="L129" s="875"/>
      <c r="M129" s="884">
        <v>1</v>
      </c>
      <c r="N129" s="861"/>
      <c r="O129" s="861"/>
      <c r="P129" s="875"/>
      <c r="Q129" s="884"/>
      <c r="R129" s="861"/>
      <c r="S129" s="861">
        <v>1</v>
      </c>
      <c r="T129" s="861"/>
      <c r="U129" s="875">
        <v>1</v>
      </c>
      <c r="V129" s="887">
        <v>5</v>
      </c>
    </row>
    <row r="130" spans="1:22">
      <c r="A130" s="854" t="s">
        <v>195</v>
      </c>
      <c r="B130" s="855"/>
      <c r="C130" s="855"/>
      <c r="D130" s="856">
        <v>1</v>
      </c>
      <c r="E130" s="882">
        <v>1</v>
      </c>
      <c r="F130" s="855"/>
      <c r="G130" s="855"/>
      <c r="H130" s="856">
        <v>1</v>
      </c>
      <c r="I130" s="882">
        <v>1</v>
      </c>
      <c r="J130" s="855"/>
      <c r="K130" s="855"/>
      <c r="L130" s="856"/>
      <c r="M130" s="882"/>
      <c r="N130" s="855"/>
      <c r="O130" s="855"/>
      <c r="P130" s="856"/>
      <c r="Q130" s="882"/>
      <c r="R130" s="855"/>
      <c r="S130" s="855"/>
      <c r="T130" s="855"/>
      <c r="U130" s="856"/>
      <c r="V130" s="888">
        <v>2</v>
      </c>
    </row>
    <row r="131" spans="1:22">
      <c r="A131" s="854" t="s">
        <v>90</v>
      </c>
      <c r="B131" s="855"/>
      <c r="C131" s="855">
        <v>9</v>
      </c>
      <c r="D131" s="856"/>
      <c r="E131" s="882">
        <v>9</v>
      </c>
      <c r="F131" s="855"/>
      <c r="G131" s="855">
        <v>12</v>
      </c>
      <c r="H131" s="856"/>
      <c r="I131" s="882">
        <v>12</v>
      </c>
      <c r="J131" s="855"/>
      <c r="K131" s="855"/>
      <c r="L131" s="856"/>
      <c r="M131" s="882"/>
      <c r="N131" s="855"/>
      <c r="O131" s="855"/>
      <c r="P131" s="856"/>
      <c r="Q131" s="882"/>
      <c r="R131" s="855"/>
      <c r="S131" s="855"/>
      <c r="T131" s="855"/>
      <c r="U131" s="856"/>
      <c r="V131" s="888">
        <v>21</v>
      </c>
    </row>
    <row r="132" spans="1:22">
      <c r="A132" s="854" t="s">
        <v>91</v>
      </c>
      <c r="B132" s="855"/>
      <c r="C132" s="855"/>
      <c r="D132" s="856">
        <v>7</v>
      </c>
      <c r="E132" s="882">
        <v>7</v>
      </c>
      <c r="F132" s="855">
        <v>1</v>
      </c>
      <c r="G132" s="855"/>
      <c r="H132" s="856">
        <v>11</v>
      </c>
      <c r="I132" s="882">
        <v>12</v>
      </c>
      <c r="J132" s="855"/>
      <c r="K132" s="855">
        <v>1</v>
      </c>
      <c r="L132" s="856">
        <v>3</v>
      </c>
      <c r="M132" s="882">
        <v>4</v>
      </c>
      <c r="N132" s="855"/>
      <c r="O132" s="855"/>
      <c r="P132" s="856"/>
      <c r="Q132" s="882"/>
      <c r="R132" s="855"/>
      <c r="S132" s="855"/>
      <c r="T132" s="855"/>
      <c r="U132" s="856"/>
      <c r="V132" s="888">
        <v>23</v>
      </c>
    </row>
    <row r="133" spans="1:22">
      <c r="A133" s="854" t="s">
        <v>867</v>
      </c>
      <c r="B133" s="855"/>
      <c r="C133" s="855"/>
      <c r="D133" s="856"/>
      <c r="E133" s="882"/>
      <c r="F133" s="855">
        <v>1</v>
      </c>
      <c r="G133" s="855"/>
      <c r="H133" s="856"/>
      <c r="I133" s="882">
        <v>1</v>
      </c>
      <c r="J133" s="855"/>
      <c r="K133" s="855"/>
      <c r="L133" s="856"/>
      <c r="M133" s="882"/>
      <c r="N133" s="855"/>
      <c r="O133" s="855"/>
      <c r="P133" s="856"/>
      <c r="Q133" s="882"/>
      <c r="R133" s="855"/>
      <c r="S133" s="855"/>
      <c r="T133" s="855"/>
      <c r="U133" s="856"/>
      <c r="V133" s="888">
        <v>1</v>
      </c>
    </row>
    <row r="134" spans="1:22">
      <c r="A134" s="854" t="s">
        <v>92</v>
      </c>
      <c r="B134" s="855"/>
      <c r="C134" s="855"/>
      <c r="D134" s="856">
        <v>3</v>
      </c>
      <c r="E134" s="882">
        <v>3</v>
      </c>
      <c r="F134" s="855"/>
      <c r="G134" s="855"/>
      <c r="H134" s="856">
        <v>3</v>
      </c>
      <c r="I134" s="882">
        <v>3</v>
      </c>
      <c r="J134" s="855"/>
      <c r="K134" s="855"/>
      <c r="L134" s="856"/>
      <c r="M134" s="882"/>
      <c r="N134" s="855"/>
      <c r="O134" s="855"/>
      <c r="P134" s="856"/>
      <c r="Q134" s="882"/>
      <c r="R134" s="855"/>
      <c r="S134" s="855"/>
      <c r="T134" s="855"/>
      <c r="U134" s="856"/>
      <c r="V134" s="888">
        <v>6</v>
      </c>
    </row>
    <row r="135" spans="1:22">
      <c r="A135" s="862" t="s">
        <v>93</v>
      </c>
      <c r="B135" s="863"/>
      <c r="C135" s="863"/>
      <c r="D135" s="877"/>
      <c r="E135" s="883"/>
      <c r="F135" s="863"/>
      <c r="G135" s="863"/>
      <c r="H135" s="877">
        <v>2</v>
      </c>
      <c r="I135" s="883">
        <v>2</v>
      </c>
      <c r="J135" s="863"/>
      <c r="K135" s="863"/>
      <c r="L135" s="877"/>
      <c r="M135" s="883"/>
      <c r="N135" s="863"/>
      <c r="O135" s="863"/>
      <c r="P135" s="877"/>
      <c r="Q135" s="883"/>
      <c r="R135" s="863"/>
      <c r="S135" s="863"/>
      <c r="T135" s="863"/>
      <c r="U135" s="877"/>
      <c r="V135" s="889">
        <v>2</v>
      </c>
    </row>
    <row r="136" spans="1:22">
      <c r="A136" s="868" t="s">
        <v>121</v>
      </c>
      <c r="B136" s="869"/>
      <c r="C136" s="869">
        <v>9</v>
      </c>
      <c r="D136" s="869">
        <v>11</v>
      </c>
      <c r="E136" s="880">
        <v>20</v>
      </c>
      <c r="F136" s="869">
        <v>2</v>
      </c>
      <c r="G136" s="869">
        <v>14</v>
      </c>
      <c r="H136" s="869">
        <v>18</v>
      </c>
      <c r="I136" s="880">
        <v>34</v>
      </c>
      <c r="J136" s="869"/>
      <c r="K136" s="869">
        <v>2</v>
      </c>
      <c r="L136" s="869">
        <v>3</v>
      </c>
      <c r="M136" s="880">
        <v>5</v>
      </c>
      <c r="N136" s="869"/>
      <c r="O136" s="869"/>
      <c r="P136" s="869"/>
      <c r="Q136" s="880"/>
      <c r="R136" s="869"/>
      <c r="S136" s="869">
        <v>1</v>
      </c>
      <c r="T136" s="869"/>
      <c r="U136" s="880">
        <v>1</v>
      </c>
      <c r="V136" s="881">
        <v>60</v>
      </c>
    </row>
    <row r="137" spans="1:22">
      <c r="A137" s="860" t="s">
        <v>95</v>
      </c>
      <c r="B137" s="861"/>
      <c r="C137" s="861"/>
      <c r="D137" s="875">
        <v>1</v>
      </c>
      <c r="E137" s="884">
        <v>1</v>
      </c>
      <c r="F137" s="861">
        <v>2</v>
      </c>
      <c r="G137" s="861">
        <v>3</v>
      </c>
      <c r="H137" s="875">
        <v>1</v>
      </c>
      <c r="I137" s="884">
        <v>6</v>
      </c>
      <c r="J137" s="861"/>
      <c r="K137" s="861"/>
      <c r="L137" s="875"/>
      <c r="M137" s="884"/>
      <c r="N137" s="861">
        <v>2</v>
      </c>
      <c r="O137" s="861">
        <v>1</v>
      </c>
      <c r="P137" s="875"/>
      <c r="Q137" s="884">
        <v>3</v>
      </c>
      <c r="R137" s="861">
        <v>1</v>
      </c>
      <c r="S137" s="861"/>
      <c r="T137" s="861"/>
      <c r="U137" s="875">
        <v>1</v>
      </c>
      <c r="V137" s="887">
        <v>11</v>
      </c>
    </row>
    <row r="138" spans="1:22">
      <c r="A138" s="854" t="s">
        <v>196</v>
      </c>
      <c r="B138" s="855"/>
      <c r="C138" s="855"/>
      <c r="D138" s="856"/>
      <c r="E138" s="882"/>
      <c r="F138" s="855"/>
      <c r="G138" s="855"/>
      <c r="H138" s="856"/>
      <c r="I138" s="882"/>
      <c r="J138" s="855"/>
      <c r="K138" s="855"/>
      <c r="L138" s="856"/>
      <c r="M138" s="882"/>
      <c r="N138" s="855"/>
      <c r="O138" s="855">
        <v>1</v>
      </c>
      <c r="P138" s="856"/>
      <c r="Q138" s="882">
        <v>1</v>
      </c>
      <c r="R138" s="855"/>
      <c r="S138" s="855"/>
      <c r="T138" s="855"/>
      <c r="U138" s="856"/>
      <c r="V138" s="888">
        <v>1</v>
      </c>
    </row>
    <row r="139" spans="1:22">
      <c r="A139" s="854" t="s">
        <v>96</v>
      </c>
      <c r="B139" s="855">
        <v>2</v>
      </c>
      <c r="C139" s="855">
        <v>5</v>
      </c>
      <c r="D139" s="856"/>
      <c r="E139" s="882">
        <v>7</v>
      </c>
      <c r="F139" s="855">
        <v>2</v>
      </c>
      <c r="G139" s="855">
        <v>9</v>
      </c>
      <c r="H139" s="856">
        <v>1</v>
      </c>
      <c r="I139" s="882">
        <v>12</v>
      </c>
      <c r="J139" s="855"/>
      <c r="K139" s="855"/>
      <c r="L139" s="856"/>
      <c r="M139" s="882"/>
      <c r="N139" s="855">
        <v>2</v>
      </c>
      <c r="O139" s="855">
        <v>6</v>
      </c>
      <c r="P139" s="856">
        <v>1</v>
      </c>
      <c r="Q139" s="882">
        <v>9</v>
      </c>
      <c r="R139" s="855"/>
      <c r="S139" s="855"/>
      <c r="T139" s="855"/>
      <c r="U139" s="856"/>
      <c r="V139" s="888">
        <v>28</v>
      </c>
    </row>
    <row r="140" spans="1:22">
      <c r="A140" s="862" t="s">
        <v>97</v>
      </c>
      <c r="B140" s="863">
        <v>1</v>
      </c>
      <c r="C140" s="863">
        <v>1</v>
      </c>
      <c r="D140" s="877">
        <v>7</v>
      </c>
      <c r="E140" s="883">
        <v>9</v>
      </c>
      <c r="F140" s="863"/>
      <c r="G140" s="863"/>
      <c r="H140" s="877">
        <v>9</v>
      </c>
      <c r="I140" s="883">
        <v>9</v>
      </c>
      <c r="J140" s="863"/>
      <c r="K140" s="863"/>
      <c r="L140" s="877"/>
      <c r="M140" s="883"/>
      <c r="N140" s="863">
        <v>1</v>
      </c>
      <c r="O140" s="863"/>
      <c r="P140" s="877">
        <v>11</v>
      </c>
      <c r="Q140" s="883">
        <v>12</v>
      </c>
      <c r="R140" s="863"/>
      <c r="S140" s="863"/>
      <c r="T140" s="863">
        <v>1</v>
      </c>
      <c r="U140" s="877">
        <v>1</v>
      </c>
      <c r="V140" s="889">
        <v>31</v>
      </c>
    </row>
    <row r="141" spans="1:22">
      <c r="A141" s="868" t="s">
        <v>122</v>
      </c>
      <c r="B141" s="869">
        <v>3</v>
      </c>
      <c r="C141" s="869">
        <v>6</v>
      </c>
      <c r="D141" s="869">
        <v>8</v>
      </c>
      <c r="E141" s="880">
        <v>17</v>
      </c>
      <c r="F141" s="869">
        <v>4</v>
      </c>
      <c r="G141" s="869">
        <v>12</v>
      </c>
      <c r="H141" s="869">
        <v>11</v>
      </c>
      <c r="I141" s="880">
        <v>27</v>
      </c>
      <c r="J141" s="869"/>
      <c r="K141" s="869"/>
      <c r="L141" s="869"/>
      <c r="M141" s="880"/>
      <c r="N141" s="869">
        <v>5</v>
      </c>
      <c r="O141" s="869">
        <v>8</v>
      </c>
      <c r="P141" s="869">
        <v>12</v>
      </c>
      <c r="Q141" s="880">
        <v>25</v>
      </c>
      <c r="R141" s="869">
        <v>1</v>
      </c>
      <c r="S141" s="869"/>
      <c r="T141" s="869">
        <v>1</v>
      </c>
      <c r="U141" s="880">
        <v>2</v>
      </c>
      <c r="V141" s="881">
        <v>71</v>
      </c>
    </row>
    <row r="143" spans="1:22">
      <c r="A143" s="339" t="s">
        <v>1</v>
      </c>
      <c r="B143" s="176">
        <f>B141+B136+B128+B124+B120+B112+B109+B105+B93+B89+B86+B82+B80+B74+B65+B62+B53+B49+B42+B40+B34+B32+B27+B25+B21+B17+B14+B51</f>
        <v>59</v>
      </c>
      <c r="C143" s="176">
        <f t="shared" ref="C143:V143" si="0">C141+C136+C128+C124+C120+C112+C109+C105+C93+C89+C86+C82+C80+C74+C65+C62+C53+C49+C42+C40+C34+C32+C27+C25+C21+C17+C14+C51</f>
        <v>115</v>
      </c>
      <c r="D143" s="176">
        <f t="shared" si="0"/>
        <v>95</v>
      </c>
      <c r="E143" s="196">
        <f t="shared" si="0"/>
        <v>269</v>
      </c>
      <c r="F143" s="176">
        <f t="shared" si="0"/>
        <v>119</v>
      </c>
      <c r="G143" s="176">
        <f t="shared" si="0"/>
        <v>251</v>
      </c>
      <c r="H143" s="176">
        <f t="shared" si="0"/>
        <v>266</v>
      </c>
      <c r="I143" s="196">
        <f t="shared" si="0"/>
        <v>636</v>
      </c>
      <c r="J143" s="176">
        <f t="shared" si="0"/>
        <v>14</v>
      </c>
      <c r="K143" s="176">
        <f t="shared" si="0"/>
        <v>18</v>
      </c>
      <c r="L143" s="176">
        <f t="shared" si="0"/>
        <v>22</v>
      </c>
      <c r="M143" s="196">
        <f t="shared" si="0"/>
        <v>54</v>
      </c>
      <c r="N143" s="176">
        <f t="shared" si="0"/>
        <v>20</v>
      </c>
      <c r="O143" s="176">
        <f t="shared" si="0"/>
        <v>42</v>
      </c>
      <c r="P143" s="176">
        <f t="shared" si="0"/>
        <v>32</v>
      </c>
      <c r="Q143" s="196">
        <f t="shared" si="0"/>
        <v>94</v>
      </c>
      <c r="R143" s="176">
        <f t="shared" si="0"/>
        <v>8</v>
      </c>
      <c r="S143" s="176">
        <f t="shared" si="0"/>
        <v>19</v>
      </c>
      <c r="T143" s="176">
        <f t="shared" si="0"/>
        <v>49</v>
      </c>
      <c r="U143" s="196">
        <f t="shared" si="0"/>
        <v>76</v>
      </c>
      <c r="V143" s="335">
        <f t="shared" si="0"/>
        <v>1129</v>
      </c>
    </row>
    <row r="145" spans="1:1">
      <c r="A145" s="839" t="s">
        <v>785</v>
      </c>
    </row>
  </sheetData>
  <mergeCells count="7">
    <mergeCell ref="A2:V2"/>
    <mergeCell ref="A5:V5"/>
    <mergeCell ref="B7:E7"/>
    <mergeCell ref="F7:I7"/>
    <mergeCell ref="J7:M7"/>
    <mergeCell ref="N7:Q7"/>
    <mergeCell ref="R7:U7"/>
  </mergeCells>
  <printOptions horizontalCentered="1"/>
  <pageMargins left="0.39370078740157483" right="0.39370078740157483" top="0.59055118110236227" bottom="0.59055118110236227" header="0.39370078740157483" footer="0.39370078740157483"/>
  <pageSetup paperSize="9" scale="66" fitToHeight="0"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14.xml><?xml version="1.0" encoding="utf-8"?>
<worksheet xmlns="http://schemas.openxmlformats.org/spreadsheetml/2006/main" xmlns:r="http://schemas.openxmlformats.org/officeDocument/2006/relationships">
  <sheetPr>
    <tabColor rgb="FF92D050"/>
    <pageSetUpPr fitToPage="1"/>
  </sheetPr>
  <dimension ref="A2:M119"/>
  <sheetViews>
    <sheetView showGridLines="0" workbookViewId="0">
      <selection activeCell="E28" sqref="E28"/>
    </sheetView>
  </sheetViews>
  <sheetFormatPr baseColWidth="10" defaultRowHeight="12.75"/>
  <cols>
    <col min="1" max="1" width="24.5" bestFit="1" customWidth="1"/>
    <col min="2" max="2" width="23.33203125" bestFit="1" customWidth="1"/>
    <col min="3" max="3" width="16.83203125" bestFit="1" customWidth="1"/>
    <col min="4" max="4" width="12.33203125" bestFit="1" customWidth="1"/>
    <col min="5" max="5" width="11.1640625" bestFit="1" customWidth="1"/>
    <col min="6" max="6" width="13.33203125" bestFit="1" customWidth="1"/>
    <col min="7" max="7" width="4" customWidth="1"/>
    <col min="8" max="8" width="15" customWidth="1"/>
  </cols>
  <sheetData>
    <row r="2" spans="1:13" ht="35.25" customHeight="1">
      <c r="A2" s="1219" t="s">
        <v>853</v>
      </c>
      <c r="B2" s="1219"/>
      <c r="C2" s="1219"/>
      <c r="D2" s="1219"/>
      <c r="E2" s="1219"/>
      <c r="F2" s="1219"/>
      <c r="G2" s="1219"/>
      <c r="H2" s="1219"/>
    </row>
    <row r="3" spans="1:13">
      <c r="A3" s="65"/>
    </row>
    <row r="5" spans="1:13">
      <c r="A5" s="1253" t="s">
        <v>706</v>
      </c>
      <c r="B5" s="1253"/>
      <c r="C5" s="1253"/>
      <c r="D5" s="1253"/>
      <c r="E5" s="1253"/>
      <c r="F5" s="1253"/>
      <c r="G5" s="1253"/>
      <c r="H5" s="1253"/>
    </row>
    <row r="7" spans="1:13" ht="28.5" customHeight="1">
      <c r="A7" s="798" t="s">
        <v>341</v>
      </c>
      <c r="B7" s="845" t="s">
        <v>869</v>
      </c>
      <c r="C7" s="44" t="s">
        <v>273</v>
      </c>
      <c r="D7" s="44" t="s">
        <v>274</v>
      </c>
      <c r="E7" s="44" t="s">
        <v>353</v>
      </c>
      <c r="F7" s="846" t="s">
        <v>870</v>
      </c>
      <c r="H7" s="846" t="s">
        <v>868</v>
      </c>
    </row>
    <row r="8" spans="1:13" s="30" customFormat="1">
      <c r="B8" s="29"/>
      <c r="C8" s="29"/>
      <c r="D8" s="29"/>
      <c r="E8" s="29"/>
      <c r="F8" s="29"/>
      <c r="H8" s="69"/>
    </row>
    <row r="9" spans="1:13">
      <c r="A9" s="11" t="s">
        <v>861</v>
      </c>
      <c r="B9" s="51"/>
      <c r="C9" s="51"/>
      <c r="D9" s="51"/>
      <c r="E9" s="51">
        <v>1</v>
      </c>
      <c r="F9" s="155">
        <v>1</v>
      </c>
      <c r="H9" s="55">
        <f>1-(B9/F9)</f>
        <v>1</v>
      </c>
      <c r="J9" s="990"/>
      <c r="K9" s="990"/>
      <c r="L9" s="990"/>
      <c r="M9" s="990"/>
    </row>
    <row r="10" spans="1:13">
      <c r="A10" s="12" t="s">
        <v>2</v>
      </c>
      <c r="B10" s="53">
        <v>21</v>
      </c>
      <c r="C10" s="53"/>
      <c r="D10" s="53">
        <v>3</v>
      </c>
      <c r="E10" s="53">
        <v>35</v>
      </c>
      <c r="F10" s="156">
        <v>59</v>
      </c>
      <c r="H10" s="56">
        <f t="shared" ref="H10:H73" si="0">1-(B10/F10)</f>
        <v>0.64406779661016955</v>
      </c>
      <c r="J10" s="990"/>
      <c r="K10" s="990"/>
      <c r="L10" s="990"/>
      <c r="M10" s="990"/>
    </row>
    <row r="11" spans="1:13">
      <c r="A11" s="12" t="s">
        <v>862</v>
      </c>
      <c r="B11" s="53"/>
      <c r="C11" s="53"/>
      <c r="D11" s="53"/>
      <c r="E11" s="53">
        <v>1</v>
      </c>
      <c r="F11" s="156">
        <v>1</v>
      </c>
      <c r="H11" s="56">
        <f t="shared" si="0"/>
        <v>1</v>
      </c>
      <c r="J11" s="990"/>
      <c r="K11" s="990"/>
      <c r="L11" s="990"/>
      <c r="M11" s="990"/>
    </row>
    <row r="12" spans="1:13">
      <c r="A12" s="12" t="s">
        <v>194</v>
      </c>
      <c r="B12" s="53"/>
      <c r="C12" s="53"/>
      <c r="D12" s="53"/>
      <c r="E12" s="53">
        <v>5</v>
      </c>
      <c r="F12" s="156">
        <v>5</v>
      </c>
      <c r="H12" s="56">
        <f t="shared" si="0"/>
        <v>1</v>
      </c>
      <c r="J12" s="990"/>
      <c r="K12" s="990"/>
      <c r="L12" s="990"/>
      <c r="M12" s="990"/>
    </row>
    <row r="13" spans="1:13">
      <c r="A13" s="12" t="s">
        <v>3</v>
      </c>
      <c r="B13" s="53">
        <v>1</v>
      </c>
      <c r="C13" s="53"/>
      <c r="D13" s="53">
        <v>1</v>
      </c>
      <c r="E13" s="53">
        <v>18</v>
      </c>
      <c r="F13" s="156">
        <v>20</v>
      </c>
      <c r="H13" s="56">
        <f t="shared" si="0"/>
        <v>0.95</v>
      </c>
      <c r="J13" s="990"/>
      <c r="K13" s="990"/>
      <c r="L13" s="990"/>
      <c r="M13" s="990"/>
    </row>
    <row r="14" spans="1:13">
      <c r="A14" s="12" t="s">
        <v>55</v>
      </c>
      <c r="B14" s="53">
        <v>5</v>
      </c>
      <c r="C14" s="53">
        <v>1</v>
      </c>
      <c r="D14" s="53">
        <v>1</v>
      </c>
      <c r="E14" s="53">
        <v>10</v>
      </c>
      <c r="F14" s="156">
        <v>17</v>
      </c>
      <c r="H14" s="56">
        <f t="shared" si="0"/>
        <v>0.70588235294117641</v>
      </c>
      <c r="J14" s="990"/>
      <c r="K14" s="990"/>
      <c r="L14" s="990"/>
      <c r="M14" s="990"/>
    </row>
    <row r="15" spans="1:13">
      <c r="A15" s="12" t="s">
        <v>34</v>
      </c>
      <c r="B15" s="53">
        <v>1</v>
      </c>
      <c r="C15" s="53"/>
      <c r="D15" s="53">
        <v>1</v>
      </c>
      <c r="E15" s="53">
        <v>8</v>
      </c>
      <c r="F15" s="156">
        <v>10</v>
      </c>
      <c r="H15" s="56">
        <f t="shared" si="0"/>
        <v>0.9</v>
      </c>
      <c r="J15" s="990"/>
      <c r="K15" s="990"/>
      <c r="L15" s="990"/>
      <c r="M15" s="990"/>
    </row>
    <row r="16" spans="1:13">
      <c r="A16" s="12" t="s">
        <v>280</v>
      </c>
      <c r="B16" s="53">
        <v>1</v>
      </c>
      <c r="C16" s="53"/>
      <c r="D16" s="53">
        <v>1</v>
      </c>
      <c r="E16" s="53">
        <v>8</v>
      </c>
      <c r="F16" s="156">
        <v>10</v>
      </c>
      <c r="H16" s="56">
        <f t="shared" si="0"/>
        <v>0.9</v>
      </c>
      <c r="J16" s="990"/>
      <c r="K16" s="990"/>
      <c r="L16" s="990"/>
      <c r="M16" s="990"/>
    </row>
    <row r="17" spans="1:13">
      <c r="A17" s="12" t="s">
        <v>188</v>
      </c>
      <c r="B17" s="53"/>
      <c r="C17" s="53"/>
      <c r="D17" s="53"/>
      <c r="E17" s="53">
        <v>1</v>
      </c>
      <c r="F17" s="156">
        <v>1</v>
      </c>
      <c r="H17" s="56">
        <f t="shared" si="0"/>
        <v>1</v>
      </c>
      <c r="J17" s="990"/>
      <c r="K17" s="990"/>
      <c r="L17" s="990"/>
      <c r="M17" s="990"/>
    </row>
    <row r="18" spans="1:13">
      <c r="A18" s="12" t="s">
        <v>5</v>
      </c>
      <c r="B18" s="53">
        <v>6</v>
      </c>
      <c r="C18" s="53"/>
      <c r="D18" s="53">
        <v>2</v>
      </c>
      <c r="E18" s="53">
        <v>14</v>
      </c>
      <c r="F18" s="156">
        <v>22</v>
      </c>
      <c r="H18" s="56">
        <f t="shared" si="0"/>
        <v>0.72727272727272729</v>
      </c>
      <c r="J18" s="990"/>
      <c r="K18" s="990"/>
      <c r="L18" s="990"/>
      <c r="M18" s="990"/>
    </row>
    <row r="19" spans="1:13">
      <c r="A19" s="12" t="s">
        <v>6</v>
      </c>
      <c r="B19" s="53"/>
      <c r="C19" s="53"/>
      <c r="D19" s="53"/>
      <c r="E19" s="53">
        <v>1</v>
      </c>
      <c r="F19" s="156">
        <v>1</v>
      </c>
      <c r="H19" s="56">
        <f t="shared" si="0"/>
        <v>1</v>
      </c>
      <c r="J19" s="990"/>
      <c r="K19" s="990"/>
      <c r="L19" s="990"/>
      <c r="M19" s="990"/>
    </row>
    <row r="20" spans="1:13">
      <c r="A20" s="12" t="s">
        <v>7</v>
      </c>
      <c r="B20" s="53">
        <v>5</v>
      </c>
      <c r="C20" s="53"/>
      <c r="D20" s="53">
        <v>5</v>
      </c>
      <c r="E20" s="53">
        <v>18</v>
      </c>
      <c r="F20" s="156">
        <v>28</v>
      </c>
      <c r="H20" s="56">
        <f t="shared" si="0"/>
        <v>0.8214285714285714</v>
      </c>
      <c r="J20" s="990"/>
      <c r="K20" s="990"/>
      <c r="L20" s="990"/>
      <c r="M20" s="990"/>
    </row>
    <row r="21" spans="1:13">
      <c r="A21" s="12" t="s">
        <v>8</v>
      </c>
      <c r="B21" s="53">
        <v>1</v>
      </c>
      <c r="C21" s="53"/>
      <c r="D21" s="53"/>
      <c r="E21" s="53">
        <v>4</v>
      </c>
      <c r="F21" s="156">
        <v>5</v>
      </c>
      <c r="H21" s="56">
        <f t="shared" si="0"/>
        <v>0.8</v>
      </c>
      <c r="J21" s="990"/>
      <c r="K21" s="990"/>
      <c r="L21" s="990"/>
      <c r="M21" s="990"/>
    </row>
    <row r="22" spans="1:13">
      <c r="A22" s="12" t="s">
        <v>9</v>
      </c>
      <c r="B22" s="53"/>
      <c r="C22" s="53"/>
      <c r="D22" s="53"/>
      <c r="E22" s="53">
        <v>4</v>
      </c>
      <c r="F22" s="156">
        <v>4</v>
      </c>
      <c r="H22" s="56">
        <f t="shared" si="0"/>
        <v>1</v>
      </c>
      <c r="J22" s="990"/>
      <c r="K22" s="990"/>
      <c r="L22" s="990"/>
      <c r="M22" s="990"/>
    </row>
    <row r="23" spans="1:13">
      <c r="A23" s="12" t="s">
        <v>864</v>
      </c>
      <c r="B23" s="53"/>
      <c r="C23" s="53"/>
      <c r="D23" s="53"/>
      <c r="E23" s="53">
        <v>2</v>
      </c>
      <c r="F23" s="156">
        <v>2</v>
      </c>
      <c r="H23" s="56">
        <f t="shared" si="0"/>
        <v>1</v>
      </c>
      <c r="J23" s="990"/>
      <c r="K23" s="990"/>
      <c r="L23" s="990"/>
      <c r="M23" s="990"/>
    </row>
    <row r="24" spans="1:13">
      <c r="A24" s="12" t="s">
        <v>79</v>
      </c>
      <c r="B24" s="53">
        <v>1</v>
      </c>
      <c r="C24" s="53"/>
      <c r="D24" s="53">
        <v>1</v>
      </c>
      <c r="E24" s="53">
        <v>10</v>
      </c>
      <c r="F24" s="156">
        <v>12</v>
      </c>
      <c r="H24" s="56">
        <f t="shared" si="0"/>
        <v>0.91666666666666663</v>
      </c>
      <c r="J24" s="990"/>
      <c r="K24" s="990"/>
      <c r="L24" s="990"/>
      <c r="M24" s="990"/>
    </row>
    <row r="25" spans="1:13">
      <c r="A25" s="12" t="s">
        <v>80</v>
      </c>
      <c r="B25" s="53">
        <v>1</v>
      </c>
      <c r="C25" s="53"/>
      <c r="D25" s="53">
        <v>2</v>
      </c>
      <c r="E25" s="53">
        <v>4</v>
      </c>
      <c r="F25" s="156">
        <v>7</v>
      </c>
      <c r="H25" s="56">
        <f t="shared" si="0"/>
        <v>0.85714285714285721</v>
      </c>
      <c r="J25" s="990"/>
      <c r="K25" s="990"/>
      <c r="L25" s="990"/>
      <c r="M25" s="990"/>
    </row>
    <row r="26" spans="1:13">
      <c r="A26" s="12" t="s">
        <v>18</v>
      </c>
      <c r="B26" s="53">
        <v>1</v>
      </c>
      <c r="C26" s="53"/>
      <c r="D26" s="53"/>
      <c r="E26" s="53">
        <v>2</v>
      </c>
      <c r="F26" s="156">
        <v>3</v>
      </c>
      <c r="H26" s="56">
        <f t="shared" si="0"/>
        <v>0.66666666666666674</v>
      </c>
      <c r="J26" s="990"/>
      <c r="K26" s="990"/>
      <c r="L26" s="990"/>
      <c r="M26" s="990"/>
    </row>
    <row r="27" spans="1:13">
      <c r="A27" s="12" t="s">
        <v>11</v>
      </c>
      <c r="B27" s="53">
        <v>2</v>
      </c>
      <c r="C27" s="53"/>
      <c r="D27" s="53">
        <v>1</v>
      </c>
      <c r="E27" s="53">
        <v>1</v>
      </c>
      <c r="F27" s="156">
        <v>4</v>
      </c>
      <c r="H27" s="56">
        <f t="shared" si="0"/>
        <v>0.5</v>
      </c>
      <c r="J27" s="990"/>
      <c r="K27" s="990"/>
      <c r="L27" s="990"/>
      <c r="M27" s="990"/>
    </row>
    <row r="28" spans="1:13">
      <c r="A28" s="12" t="s">
        <v>95</v>
      </c>
      <c r="B28" s="53">
        <v>1</v>
      </c>
      <c r="C28" s="53"/>
      <c r="D28" s="53"/>
      <c r="E28" s="53">
        <v>10</v>
      </c>
      <c r="F28" s="156">
        <v>11</v>
      </c>
      <c r="H28" s="56">
        <f t="shared" si="0"/>
        <v>0.90909090909090906</v>
      </c>
      <c r="J28" s="990"/>
      <c r="K28" s="990"/>
      <c r="L28" s="990"/>
      <c r="M28" s="990"/>
    </row>
    <row r="29" spans="1:13">
      <c r="A29" s="12" t="s">
        <v>25</v>
      </c>
      <c r="B29" s="53">
        <v>1</v>
      </c>
      <c r="C29" s="53"/>
      <c r="D29" s="53">
        <v>2</v>
      </c>
      <c r="E29" s="53">
        <v>12</v>
      </c>
      <c r="F29" s="156">
        <v>15</v>
      </c>
      <c r="H29" s="56">
        <f t="shared" si="0"/>
        <v>0.93333333333333335</v>
      </c>
      <c r="J29" s="990"/>
      <c r="K29" s="990"/>
      <c r="L29" s="990"/>
      <c r="M29" s="990"/>
    </row>
    <row r="30" spans="1:13">
      <c r="A30" s="12" t="s">
        <v>126</v>
      </c>
      <c r="B30" s="53">
        <v>1</v>
      </c>
      <c r="C30" s="53"/>
      <c r="D30" s="53"/>
      <c r="E30" s="53">
        <v>7</v>
      </c>
      <c r="F30" s="156">
        <v>8</v>
      </c>
      <c r="H30" s="56">
        <f t="shared" si="0"/>
        <v>0.875</v>
      </c>
      <c r="J30" s="990"/>
      <c r="K30" s="990"/>
      <c r="L30" s="990"/>
      <c r="M30" s="990"/>
    </row>
    <row r="31" spans="1:13">
      <c r="A31" s="12" t="s">
        <v>13</v>
      </c>
      <c r="B31" s="53">
        <v>2</v>
      </c>
      <c r="C31" s="53"/>
      <c r="D31" s="53">
        <v>1</v>
      </c>
      <c r="E31" s="53">
        <v>8</v>
      </c>
      <c r="F31" s="156">
        <v>11</v>
      </c>
      <c r="H31" s="56">
        <f t="shared" si="0"/>
        <v>0.81818181818181812</v>
      </c>
      <c r="J31" s="990"/>
      <c r="K31" s="990"/>
      <c r="L31" s="990"/>
      <c r="M31" s="990"/>
    </row>
    <row r="32" spans="1:13">
      <c r="A32" s="12" t="s">
        <v>14</v>
      </c>
      <c r="B32" s="53"/>
      <c r="C32" s="53"/>
      <c r="D32" s="53"/>
      <c r="E32" s="53">
        <v>2</v>
      </c>
      <c r="F32" s="156">
        <v>2</v>
      </c>
      <c r="H32" s="56">
        <f t="shared" si="0"/>
        <v>1</v>
      </c>
      <c r="J32" s="990"/>
      <c r="K32" s="990"/>
      <c r="L32" s="990"/>
      <c r="M32" s="990"/>
    </row>
    <row r="33" spans="1:13">
      <c r="A33" s="12" t="s">
        <v>189</v>
      </c>
      <c r="B33" s="53"/>
      <c r="C33" s="53"/>
      <c r="D33" s="53"/>
      <c r="E33" s="53">
        <v>1</v>
      </c>
      <c r="F33" s="156">
        <v>1</v>
      </c>
      <c r="H33" s="56">
        <f t="shared" si="0"/>
        <v>1</v>
      </c>
      <c r="J33" s="990"/>
      <c r="K33" s="990"/>
      <c r="L33" s="990"/>
      <c r="M33" s="990"/>
    </row>
    <row r="34" spans="1:13">
      <c r="A34" s="12" t="s">
        <v>4</v>
      </c>
      <c r="B34" s="53">
        <v>4</v>
      </c>
      <c r="C34" s="53"/>
      <c r="D34" s="53"/>
      <c r="E34" s="53">
        <v>1</v>
      </c>
      <c r="F34" s="156">
        <v>5</v>
      </c>
      <c r="H34" s="56">
        <f t="shared" si="0"/>
        <v>0.19999999999999996</v>
      </c>
      <c r="J34" s="990"/>
      <c r="K34" s="990"/>
      <c r="L34" s="990"/>
      <c r="M34" s="990"/>
    </row>
    <row r="35" spans="1:13">
      <c r="A35" s="12" t="s">
        <v>16</v>
      </c>
      <c r="B35" s="53">
        <v>1</v>
      </c>
      <c r="C35" s="53"/>
      <c r="D35" s="53"/>
      <c r="E35" s="53">
        <v>1</v>
      </c>
      <c r="F35" s="156">
        <v>2</v>
      </c>
      <c r="H35" s="56">
        <f t="shared" si="0"/>
        <v>0.5</v>
      </c>
      <c r="J35" s="990"/>
      <c r="K35" s="990"/>
      <c r="L35" s="990"/>
      <c r="M35" s="990"/>
    </row>
    <row r="36" spans="1:13">
      <c r="A36" s="12" t="s">
        <v>23</v>
      </c>
      <c r="B36" s="53">
        <v>3</v>
      </c>
      <c r="C36" s="53"/>
      <c r="D36" s="53">
        <v>2</v>
      </c>
      <c r="E36" s="53">
        <v>15</v>
      </c>
      <c r="F36" s="156">
        <v>20</v>
      </c>
      <c r="H36" s="56">
        <f t="shared" si="0"/>
        <v>0.85</v>
      </c>
      <c r="J36" s="990"/>
      <c r="K36" s="990"/>
      <c r="L36" s="990"/>
      <c r="M36" s="990"/>
    </row>
    <row r="37" spans="1:13">
      <c r="A37" s="12" t="s">
        <v>196</v>
      </c>
      <c r="B37" s="53"/>
      <c r="C37" s="53"/>
      <c r="D37" s="53">
        <v>1</v>
      </c>
      <c r="E37" s="53">
        <v>1</v>
      </c>
      <c r="F37" s="156">
        <v>2</v>
      </c>
      <c r="H37" s="56">
        <f t="shared" si="0"/>
        <v>1</v>
      </c>
      <c r="J37" s="990"/>
      <c r="K37" s="990"/>
      <c r="L37" s="990"/>
      <c r="M37" s="990"/>
    </row>
    <row r="38" spans="1:13">
      <c r="A38" s="12" t="s">
        <v>26</v>
      </c>
      <c r="B38" s="53">
        <v>3</v>
      </c>
      <c r="C38" s="53"/>
      <c r="D38" s="53">
        <v>1</v>
      </c>
      <c r="E38" s="53">
        <v>9</v>
      </c>
      <c r="F38" s="156">
        <v>13</v>
      </c>
      <c r="H38" s="56">
        <f t="shared" si="0"/>
        <v>0.76923076923076916</v>
      </c>
      <c r="J38" s="990"/>
      <c r="K38" s="990"/>
      <c r="L38" s="990"/>
      <c r="M38" s="990"/>
    </row>
    <row r="39" spans="1:13">
      <c r="A39" s="12" t="s">
        <v>27</v>
      </c>
      <c r="B39" s="53">
        <v>6</v>
      </c>
      <c r="C39" s="53"/>
      <c r="D39" s="53">
        <v>2</v>
      </c>
      <c r="E39" s="53">
        <v>6</v>
      </c>
      <c r="F39" s="156">
        <v>14</v>
      </c>
      <c r="H39" s="56">
        <f t="shared" si="0"/>
        <v>0.5714285714285714</v>
      </c>
      <c r="J39" s="990"/>
      <c r="K39" s="990"/>
      <c r="L39" s="990"/>
      <c r="M39" s="990"/>
    </row>
    <row r="40" spans="1:13">
      <c r="A40" s="12" t="s">
        <v>28</v>
      </c>
      <c r="B40" s="53">
        <v>2</v>
      </c>
      <c r="C40" s="53"/>
      <c r="D40" s="53">
        <v>1</v>
      </c>
      <c r="E40" s="53">
        <v>8</v>
      </c>
      <c r="F40" s="156">
        <v>11</v>
      </c>
      <c r="H40" s="56">
        <f t="shared" si="0"/>
        <v>0.81818181818181812</v>
      </c>
      <c r="J40" s="990"/>
      <c r="K40" s="990"/>
      <c r="L40" s="990"/>
      <c r="M40" s="990"/>
    </row>
    <row r="41" spans="1:13">
      <c r="A41" s="12" t="s">
        <v>130</v>
      </c>
      <c r="B41" s="53"/>
      <c r="C41" s="53"/>
      <c r="D41" s="53"/>
      <c r="E41" s="53">
        <v>2</v>
      </c>
      <c r="F41" s="156">
        <v>2</v>
      </c>
      <c r="H41" s="56">
        <f t="shared" si="0"/>
        <v>1</v>
      </c>
      <c r="J41" s="990"/>
      <c r="K41" s="990"/>
      <c r="L41" s="990"/>
      <c r="M41" s="990"/>
    </row>
    <row r="42" spans="1:13">
      <c r="A42" s="12" t="s">
        <v>29</v>
      </c>
      <c r="B42" s="53"/>
      <c r="C42" s="53"/>
      <c r="D42" s="53">
        <v>1</v>
      </c>
      <c r="E42" s="53">
        <v>5</v>
      </c>
      <c r="F42" s="156">
        <v>6</v>
      </c>
      <c r="H42" s="56">
        <f t="shared" si="0"/>
        <v>1</v>
      </c>
      <c r="J42" s="990"/>
      <c r="K42" s="990"/>
      <c r="L42" s="990"/>
      <c r="M42" s="990"/>
    </row>
    <row r="43" spans="1:13">
      <c r="A43" s="12" t="s">
        <v>32</v>
      </c>
      <c r="B43" s="53">
        <v>2</v>
      </c>
      <c r="C43" s="53"/>
      <c r="D43" s="53"/>
      <c r="E43" s="53">
        <v>6</v>
      </c>
      <c r="F43" s="156">
        <v>8</v>
      </c>
      <c r="H43" s="56">
        <f t="shared" si="0"/>
        <v>0.75</v>
      </c>
      <c r="J43" s="990"/>
      <c r="K43" s="990"/>
      <c r="L43" s="990"/>
      <c r="M43" s="990"/>
    </row>
    <row r="44" spans="1:13">
      <c r="A44" s="12" t="s">
        <v>74</v>
      </c>
      <c r="B44" s="53">
        <v>1</v>
      </c>
      <c r="C44" s="53"/>
      <c r="D44" s="53">
        <v>1</v>
      </c>
      <c r="E44" s="53">
        <v>1</v>
      </c>
      <c r="F44" s="156">
        <v>3</v>
      </c>
      <c r="H44" s="56">
        <f t="shared" si="0"/>
        <v>0.66666666666666674</v>
      </c>
      <c r="J44" s="990"/>
      <c r="K44" s="990"/>
      <c r="L44" s="990"/>
      <c r="M44" s="990"/>
    </row>
    <row r="45" spans="1:13">
      <c r="A45" s="12" t="s">
        <v>131</v>
      </c>
      <c r="B45" s="53"/>
      <c r="C45" s="53"/>
      <c r="D45" s="53">
        <v>1</v>
      </c>
      <c r="E45" s="53">
        <v>2</v>
      </c>
      <c r="F45" s="156">
        <v>3</v>
      </c>
      <c r="H45" s="56">
        <f t="shared" si="0"/>
        <v>1</v>
      </c>
      <c r="J45" s="990"/>
      <c r="K45" s="990"/>
      <c r="L45" s="990"/>
      <c r="M45" s="990"/>
    </row>
    <row r="46" spans="1:13">
      <c r="A46" s="12" t="s">
        <v>56</v>
      </c>
      <c r="B46" s="53"/>
      <c r="C46" s="53"/>
      <c r="D46" s="53">
        <v>1</v>
      </c>
      <c r="E46" s="53">
        <v>11</v>
      </c>
      <c r="F46" s="156">
        <v>12</v>
      </c>
      <c r="H46" s="56">
        <f t="shared" si="0"/>
        <v>1</v>
      </c>
      <c r="J46" s="990"/>
      <c r="K46" s="990"/>
      <c r="L46" s="990"/>
      <c r="M46" s="990"/>
    </row>
    <row r="47" spans="1:13">
      <c r="A47" s="12" t="s">
        <v>35</v>
      </c>
      <c r="B47" s="53">
        <v>1</v>
      </c>
      <c r="C47" s="53"/>
      <c r="D47" s="53">
        <v>2</v>
      </c>
      <c r="E47" s="53">
        <v>12</v>
      </c>
      <c r="F47" s="156">
        <v>15</v>
      </c>
      <c r="H47" s="56">
        <f t="shared" si="0"/>
        <v>0.93333333333333335</v>
      </c>
      <c r="J47" s="990"/>
      <c r="K47" s="990"/>
      <c r="L47" s="990"/>
      <c r="M47" s="990"/>
    </row>
    <row r="48" spans="1:13">
      <c r="A48" s="12" t="s">
        <v>36</v>
      </c>
      <c r="B48" s="53">
        <v>1</v>
      </c>
      <c r="C48" s="53"/>
      <c r="D48" s="53">
        <v>1</v>
      </c>
      <c r="E48" s="53">
        <v>4</v>
      </c>
      <c r="F48" s="156">
        <v>6</v>
      </c>
      <c r="H48" s="56">
        <f t="shared" si="0"/>
        <v>0.83333333333333337</v>
      </c>
      <c r="J48" s="990"/>
      <c r="K48" s="990"/>
      <c r="L48" s="990"/>
      <c r="M48" s="990"/>
    </row>
    <row r="49" spans="1:13">
      <c r="A49" s="12" t="s">
        <v>37</v>
      </c>
      <c r="B49" s="53">
        <v>2</v>
      </c>
      <c r="C49" s="53"/>
      <c r="D49" s="53"/>
      <c r="E49" s="53">
        <v>18</v>
      </c>
      <c r="F49" s="156">
        <v>20</v>
      </c>
      <c r="H49" s="56">
        <f t="shared" si="0"/>
        <v>0.9</v>
      </c>
      <c r="J49" s="990"/>
      <c r="K49" s="990"/>
      <c r="L49" s="990"/>
      <c r="M49" s="990"/>
    </row>
    <row r="50" spans="1:13">
      <c r="A50" s="12" t="s">
        <v>191</v>
      </c>
      <c r="B50" s="53">
        <v>1</v>
      </c>
      <c r="C50" s="53"/>
      <c r="D50" s="53"/>
      <c r="E50" s="53">
        <v>2</v>
      </c>
      <c r="F50" s="156">
        <v>3</v>
      </c>
      <c r="H50" s="56">
        <f t="shared" si="0"/>
        <v>0.66666666666666674</v>
      </c>
      <c r="J50" s="990"/>
      <c r="K50" s="990"/>
      <c r="L50" s="990"/>
      <c r="M50" s="990"/>
    </row>
    <row r="51" spans="1:13">
      <c r="A51" s="12" t="s">
        <v>197</v>
      </c>
      <c r="B51" s="53"/>
      <c r="C51" s="53"/>
      <c r="D51" s="53">
        <v>1</v>
      </c>
      <c r="E51" s="53">
        <v>1</v>
      </c>
      <c r="F51" s="156">
        <v>2</v>
      </c>
      <c r="H51" s="56">
        <f t="shared" si="0"/>
        <v>1</v>
      </c>
      <c r="J51" s="990"/>
      <c r="K51" s="990"/>
      <c r="L51" s="990"/>
      <c r="M51" s="990"/>
    </row>
    <row r="52" spans="1:13">
      <c r="A52" s="12" t="s">
        <v>40</v>
      </c>
      <c r="B52" s="53">
        <v>2</v>
      </c>
      <c r="C52" s="53"/>
      <c r="D52" s="53">
        <v>1</v>
      </c>
      <c r="E52" s="53">
        <v>6</v>
      </c>
      <c r="F52" s="156">
        <v>9</v>
      </c>
      <c r="H52" s="56">
        <f t="shared" si="0"/>
        <v>0.77777777777777779</v>
      </c>
      <c r="J52" s="990"/>
      <c r="K52" s="990"/>
      <c r="L52" s="990"/>
      <c r="M52" s="990"/>
    </row>
    <row r="53" spans="1:13">
      <c r="A53" s="12" t="s">
        <v>192</v>
      </c>
      <c r="B53" s="53"/>
      <c r="C53" s="53"/>
      <c r="D53" s="53"/>
      <c r="E53" s="53">
        <v>1</v>
      </c>
      <c r="F53" s="156">
        <v>1</v>
      </c>
      <c r="H53" s="56">
        <f t="shared" si="0"/>
        <v>1</v>
      </c>
      <c r="J53" s="990"/>
      <c r="K53" s="990"/>
      <c r="L53" s="990"/>
      <c r="M53" s="990"/>
    </row>
    <row r="54" spans="1:13">
      <c r="A54" s="12" t="s">
        <v>38</v>
      </c>
      <c r="B54" s="53"/>
      <c r="C54" s="53"/>
      <c r="D54" s="53"/>
      <c r="E54" s="53">
        <v>6</v>
      </c>
      <c r="F54" s="156">
        <v>6</v>
      </c>
      <c r="H54" s="56">
        <f t="shared" si="0"/>
        <v>1</v>
      </c>
      <c r="J54" s="990"/>
      <c r="K54" s="990"/>
      <c r="L54" s="990"/>
      <c r="M54" s="990"/>
    </row>
    <row r="55" spans="1:13">
      <c r="A55" s="12" t="s">
        <v>53</v>
      </c>
      <c r="B55" s="53">
        <v>10</v>
      </c>
      <c r="C55" s="53"/>
      <c r="D55" s="53">
        <v>5</v>
      </c>
      <c r="E55" s="53">
        <v>33</v>
      </c>
      <c r="F55" s="156">
        <v>48</v>
      </c>
      <c r="H55" s="56">
        <f t="shared" si="0"/>
        <v>0.79166666666666663</v>
      </c>
      <c r="J55" s="990"/>
      <c r="K55" s="990"/>
      <c r="L55" s="990"/>
      <c r="M55" s="990"/>
    </row>
    <row r="56" spans="1:13">
      <c r="A56" s="12" t="s">
        <v>42</v>
      </c>
      <c r="B56" s="53">
        <v>6</v>
      </c>
      <c r="C56" s="53"/>
      <c r="D56" s="53">
        <v>2</v>
      </c>
      <c r="E56" s="53">
        <v>17</v>
      </c>
      <c r="F56" s="156">
        <v>25</v>
      </c>
      <c r="H56" s="56">
        <f t="shared" si="0"/>
        <v>0.76</v>
      </c>
      <c r="J56" s="990"/>
      <c r="K56" s="990"/>
      <c r="L56" s="990"/>
      <c r="M56" s="990"/>
    </row>
    <row r="57" spans="1:13">
      <c r="A57" s="12" t="s">
        <v>43</v>
      </c>
      <c r="B57" s="53">
        <v>7</v>
      </c>
      <c r="C57" s="53"/>
      <c r="D57" s="53">
        <v>2</v>
      </c>
      <c r="E57" s="53">
        <v>13</v>
      </c>
      <c r="F57" s="156">
        <v>22</v>
      </c>
      <c r="H57" s="56">
        <f t="shared" si="0"/>
        <v>0.68181818181818188</v>
      </c>
      <c r="J57" s="990"/>
      <c r="K57" s="990"/>
      <c r="L57" s="990"/>
      <c r="M57" s="990"/>
    </row>
    <row r="58" spans="1:13">
      <c r="A58" s="12" t="s">
        <v>193</v>
      </c>
      <c r="B58" s="53"/>
      <c r="C58" s="53"/>
      <c r="D58" s="53"/>
      <c r="E58" s="53">
        <v>3</v>
      </c>
      <c r="F58" s="156">
        <v>3</v>
      </c>
      <c r="H58" s="56">
        <f t="shared" si="0"/>
        <v>1</v>
      </c>
      <c r="J58" s="990"/>
      <c r="K58" s="990"/>
      <c r="L58" s="990"/>
      <c r="M58" s="990"/>
    </row>
    <row r="59" spans="1:13">
      <c r="A59" s="12" t="s">
        <v>127</v>
      </c>
      <c r="B59" s="53"/>
      <c r="C59" s="53"/>
      <c r="D59" s="53"/>
      <c r="E59" s="53">
        <v>1</v>
      </c>
      <c r="F59" s="156">
        <v>1</v>
      </c>
      <c r="H59" s="56">
        <f t="shared" si="0"/>
        <v>1</v>
      </c>
      <c r="J59" s="990"/>
      <c r="K59" s="990"/>
      <c r="L59" s="990"/>
      <c r="M59" s="990"/>
    </row>
    <row r="60" spans="1:13">
      <c r="A60" s="12" t="s">
        <v>863</v>
      </c>
      <c r="B60" s="53">
        <v>1</v>
      </c>
      <c r="C60" s="53"/>
      <c r="D60" s="53"/>
      <c r="E60" s="53">
        <v>2</v>
      </c>
      <c r="F60" s="156">
        <v>3</v>
      </c>
      <c r="H60" s="56">
        <f t="shared" si="0"/>
        <v>0.66666666666666674</v>
      </c>
      <c r="J60" s="990"/>
      <c r="K60" s="990"/>
      <c r="L60" s="990"/>
      <c r="M60" s="990"/>
    </row>
    <row r="61" spans="1:13">
      <c r="A61" s="12" t="s">
        <v>44</v>
      </c>
      <c r="B61" s="53">
        <v>2</v>
      </c>
      <c r="C61" s="53"/>
      <c r="D61" s="53">
        <v>1</v>
      </c>
      <c r="E61" s="53">
        <v>11</v>
      </c>
      <c r="F61" s="156">
        <v>14</v>
      </c>
      <c r="H61" s="56">
        <f t="shared" si="0"/>
        <v>0.85714285714285721</v>
      </c>
      <c r="J61" s="990"/>
      <c r="K61" s="990"/>
      <c r="L61" s="990"/>
      <c r="M61" s="990"/>
    </row>
    <row r="62" spans="1:13">
      <c r="A62" s="12" t="s">
        <v>19</v>
      </c>
      <c r="B62" s="53">
        <v>1</v>
      </c>
      <c r="C62" s="53"/>
      <c r="D62" s="53">
        <v>1</v>
      </c>
      <c r="E62" s="53">
        <v>6</v>
      </c>
      <c r="F62" s="156">
        <v>8</v>
      </c>
      <c r="H62" s="56">
        <f t="shared" si="0"/>
        <v>0.875</v>
      </c>
      <c r="J62" s="990"/>
      <c r="K62" s="990"/>
      <c r="L62" s="990"/>
      <c r="M62" s="990"/>
    </row>
    <row r="63" spans="1:13">
      <c r="A63" s="12" t="s">
        <v>48</v>
      </c>
      <c r="B63" s="53">
        <v>5</v>
      </c>
      <c r="C63" s="53">
        <v>1</v>
      </c>
      <c r="D63" s="53">
        <v>1</v>
      </c>
      <c r="E63" s="53">
        <v>7</v>
      </c>
      <c r="F63" s="156">
        <v>14</v>
      </c>
      <c r="H63" s="56">
        <f t="shared" si="0"/>
        <v>0.64285714285714279</v>
      </c>
      <c r="J63" s="990"/>
      <c r="K63" s="990"/>
      <c r="L63" s="990"/>
      <c r="M63" s="990"/>
    </row>
    <row r="64" spans="1:13">
      <c r="A64" s="12" t="s">
        <v>49</v>
      </c>
      <c r="B64" s="53">
        <v>4</v>
      </c>
      <c r="C64" s="53"/>
      <c r="D64" s="53">
        <v>2</v>
      </c>
      <c r="E64" s="53">
        <v>14</v>
      </c>
      <c r="F64" s="156">
        <v>20</v>
      </c>
      <c r="H64" s="56">
        <f t="shared" si="0"/>
        <v>0.8</v>
      </c>
      <c r="J64" s="990"/>
      <c r="K64" s="990"/>
      <c r="L64" s="990"/>
      <c r="M64" s="990"/>
    </row>
    <row r="65" spans="1:13">
      <c r="A65" s="12" t="s">
        <v>50</v>
      </c>
      <c r="B65" s="53">
        <v>5</v>
      </c>
      <c r="C65" s="53"/>
      <c r="D65" s="53">
        <v>3</v>
      </c>
      <c r="E65" s="53">
        <v>14</v>
      </c>
      <c r="F65" s="156">
        <v>22</v>
      </c>
      <c r="H65" s="56">
        <f t="shared" si="0"/>
        <v>0.77272727272727271</v>
      </c>
      <c r="J65" s="990"/>
      <c r="K65" s="990"/>
      <c r="L65" s="990"/>
      <c r="M65" s="990"/>
    </row>
    <row r="66" spans="1:13">
      <c r="A66" s="12" t="s">
        <v>87</v>
      </c>
      <c r="B66" s="53"/>
      <c r="C66" s="53"/>
      <c r="D66" s="53">
        <v>2</v>
      </c>
      <c r="E66" s="53">
        <v>3</v>
      </c>
      <c r="F66" s="156">
        <v>5</v>
      </c>
      <c r="H66" s="56">
        <f t="shared" si="0"/>
        <v>1</v>
      </c>
      <c r="J66" s="990"/>
      <c r="K66" s="990"/>
      <c r="L66" s="990"/>
      <c r="M66" s="990"/>
    </row>
    <row r="67" spans="1:13">
      <c r="A67" s="12" t="s">
        <v>54</v>
      </c>
      <c r="B67" s="53">
        <v>1</v>
      </c>
      <c r="C67" s="53"/>
      <c r="D67" s="53">
        <v>3</v>
      </c>
      <c r="E67" s="53">
        <v>19</v>
      </c>
      <c r="F67" s="156">
        <v>23</v>
      </c>
      <c r="H67" s="56">
        <f t="shared" si="0"/>
        <v>0.95652173913043481</v>
      </c>
      <c r="J67" s="990"/>
      <c r="K67" s="990"/>
      <c r="L67" s="990"/>
      <c r="M67" s="990"/>
    </row>
    <row r="68" spans="1:13">
      <c r="A68" s="12" t="s">
        <v>58</v>
      </c>
      <c r="B68" s="53">
        <v>7</v>
      </c>
      <c r="C68" s="53"/>
      <c r="D68" s="53">
        <v>5</v>
      </c>
      <c r="E68" s="53">
        <v>12</v>
      </c>
      <c r="F68" s="156">
        <v>24</v>
      </c>
      <c r="H68" s="56">
        <f t="shared" si="0"/>
        <v>0.70833333333333326</v>
      </c>
      <c r="J68" s="990"/>
      <c r="K68" s="990"/>
      <c r="L68" s="990"/>
      <c r="M68" s="990"/>
    </row>
    <row r="69" spans="1:13">
      <c r="A69" s="12" t="s">
        <v>128</v>
      </c>
      <c r="B69" s="53"/>
      <c r="C69" s="53"/>
      <c r="D69" s="53"/>
      <c r="E69" s="53">
        <v>9</v>
      </c>
      <c r="F69" s="156">
        <v>9</v>
      </c>
      <c r="H69" s="56">
        <f t="shared" si="0"/>
        <v>1</v>
      </c>
      <c r="J69" s="990"/>
      <c r="K69" s="990"/>
      <c r="L69" s="990"/>
      <c r="M69" s="990"/>
    </row>
    <row r="70" spans="1:13">
      <c r="A70" s="12" t="s">
        <v>61</v>
      </c>
      <c r="B70" s="53">
        <v>2</v>
      </c>
      <c r="C70" s="53"/>
      <c r="D70" s="53"/>
      <c r="E70" s="53">
        <v>14</v>
      </c>
      <c r="F70" s="156">
        <v>16</v>
      </c>
      <c r="H70" s="56">
        <f t="shared" si="0"/>
        <v>0.875</v>
      </c>
      <c r="J70" s="990"/>
      <c r="K70" s="990"/>
      <c r="L70" s="990"/>
      <c r="M70" s="990"/>
    </row>
    <row r="71" spans="1:13">
      <c r="A71" s="12" t="s">
        <v>64</v>
      </c>
      <c r="B71" s="53">
        <v>16</v>
      </c>
      <c r="C71" s="53">
        <v>1</v>
      </c>
      <c r="D71" s="53">
        <v>5</v>
      </c>
      <c r="E71" s="53">
        <v>8</v>
      </c>
      <c r="F71" s="156">
        <v>30</v>
      </c>
      <c r="H71" s="56">
        <f t="shared" si="0"/>
        <v>0.46666666666666667</v>
      </c>
      <c r="J71" s="990"/>
      <c r="K71" s="990"/>
      <c r="L71" s="990"/>
      <c r="M71" s="990"/>
    </row>
    <row r="72" spans="1:13">
      <c r="A72" s="12" t="s">
        <v>96</v>
      </c>
      <c r="B72" s="53">
        <v>7</v>
      </c>
      <c r="C72" s="53"/>
      <c r="D72" s="53">
        <v>9</v>
      </c>
      <c r="E72" s="53">
        <v>21</v>
      </c>
      <c r="F72" s="156">
        <v>37</v>
      </c>
      <c r="H72" s="56">
        <f t="shared" si="0"/>
        <v>0.81081081081081074</v>
      </c>
      <c r="J72" s="990"/>
      <c r="K72" s="990"/>
      <c r="L72" s="990"/>
      <c r="M72" s="990"/>
    </row>
    <row r="73" spans="1:13">
      <c r="A73" s="12" t="s">
        <v>97</v>
      </c>
      <c r="B73" s="53">
        <v>9</v>
      </c>
      <c r="C73" s="53"/>
      <c r="D73" s="53">
        <v>1</v>
      </c>
      <c r="E73" s="53">
        <v>22</v>
      </c>
      <c r="F73" s="156">
        <v>32</v>
      </c>
      <c r="H73" s="56">
        <f t="shared" si="0"/>
        <v>0.71875</v>
      </c>
      <c r="J73" s="990"/>
      <c r="K73" s="990"/>
      <c r="L73" s="990"/>
      <c r="M73" s="990"/>
    </row>
    <row r="74" spans="1:13">
      <c r="A74" s="12" t="s">
        <v>20</v>
      </c>
      <c r="B74" s="53">
        <v>1</v>
      </c>
      <c r="C74" s="53"/>
      <c r="D74" s="53">
        <v>2</v>
      </c>
      <c r="E74" s="53">
        <v>27</v>
      </c>
      <c r="F74" s="156">
        <v>30</v>
      </c>
      <c r="H74" s="56">
        <f t="shared" ref="H74:H116" si="1">1-(B74/F74)</f>
        <v>0.96666666666666667</v>
      </c>
      <c r="J74" s="990"/>
      <c r="K74" s="990"/>
      <c r="L74" s="990"/>
      <c r="M74" s="990"/>
    </row>
    <row r="75" spans="1:13">
      <c r="A75" s="12" t="s">
        <v>21</v>
      </c>
      <c r="B75" s="53"/>
      <c r="C75" s="53"/>
      <c r="D75" s="53">
        <v>1</v>
      </c>
      <c r="E75" s="53">
        <v>13</v>
      </c>
      <c r="F75" s="156">
        <v>14</v>
      </c>
      <c r="H75" s="56">
        <f t="shared" si="1"/>
        <v>1</v>
      </c>
      <c r="J75" s="990"/>
      <c r="K75" s="990"/>
      <c r="L75" s="990"/>
      <c r="M75" s="990"/>
    </row>
    <row r="76" spans="1:13">
      <c r="A76" s="12" t="s">
        <v>129</v>
      </c>
      <c r="B76" s="53">
        <v>6</v>
      </c>
      <c r="C76" s="53"/>
      <c r="D76" s="53">
        <v>1</v>
      </c>
      <c r="E76" s="53">
        <v>8</v>
      </c>
      <c r="F76" s="156">
        <v>15</v>
      </c>
      <c r="H76" s="56">
        <f t="shared" si="1"/>
        <v>0.6</v>
      </c>
      <c r="J76" s="990"/>
      <c r="K76" s="990"/>
      <c r="L76" s="990"/>
      <c r="M76" s="990"/>
    </row>
    <row r="77" spans="1:13">
      <c r="A77" s="12" t="s">
        <v>65</v>
      </c>
      <c r="B77" s="53">
        <v>4</v>
      </c>
      <c r="C77" s="53"/>
      <c r="D77" s="53">
        <v>1</v>
      </c>
      <c r="E77" s="53">
        <v>7</v>
      </c>
      <c r="F77" s="156">
        <v>12</v>
      </c>
      <c r="H77" s="56">
        <f t="shared" si="1"/>
        <v>0.66666666666666674</v>
      </c>
      <c r="J77" s="990"/>
      <c r="K77" s="990"/>
      <c r="L77" s="990"/>
      <c r="M77" s="990"/>
    </row>
    <row r="78" spans="1:13">
      <c r="A78" s="12" t="s">
        <v>66</v>
      </c>
      <c r="B78" s="53">
        <v>3</v>
      </c>
      <c r="C78" s="53"/>
      <c r="D78" s="53">
        <v>6</v>
      </c>
      <c r="E78" s="53">
        <v>3</v>
      </c>
      <c r="F78" s="156">
        <v>12</v>
      </c>
      <c r="H78" s="56">
        <f t="shared" si="1"/>
        <v>0.75</v>
      </c>
      <c r="J78" s="990"/>
      <c r="K78" s="990"/>
      <c r="L78" s="990"/>
      <c r="M78" s="990"/>
    </row>
    <row r="79" spans="1:13">
      <c r="A79" s="12" t="s">
        <v>67</v>
      </c>
      <c r="B79" s="53"/>
      <c r="C79" s="53"/>
      <c r="D79" s="53">
        <v>1</v>
      </c>
      <c r="E79" s="53">
        <v>15</v>
      </c>
      <c r="F79" s="156">
        <v>16</v>
      </c>
      <c r="H79" s="56">
        <f t="shared" si="1"/>
        <v>1</v>
      </c>
      <c r="J79" s="990"/>
      <c r="K79" s="990"/>
      <c r="L79" s="990"/>
      <c r="M79" s="990"/>
    </row>
    <row r="80" spans="1:13">
      <c r="A80" s="12" t="s">
        <v>68</v>
      </c>
      <c r="B80" s="53">
        <v>8</v>
      </c>
      <c r="C80" s="53"/>
      <c r="D80" s="53"/>
      <c r="E80" s="53">
        <v>19</v>
      </c>
      <c r="F80" s="156">
        <v>27</v>
      </c>
      <c r="H80" s="56">
        <f t="shared" si="1"/>
        <v>0.70370370370370372</v>
      </c>
      <c r="J80" s="990"/>
      <c r="K80" s="990"/>
      <c r="L80" s="990"/>
      <c r="M80" s="990"/>
    </row>
    <row r="81" spans="1:13">
      <c r="A81" s="12" t="s">
        <v>69</v>
      </c>
      <c r="B81" s="53">
        <v>4</v>
      </c>
      <c r="C81" s="53"/>
      <c r="D81" s="53">
        <v>1</v>
      </c>
      <c r="E81" s="53">
        <v>8</v>
      </c>
      <c r="F81" s="156">
        <v>13</v>
      </c>
      <c r="H81" s="56">
        <f t="shared" si="1"/>
        <v>0.69230769230769229</v>
      </c>
      <c r="J81" s="990"/>
      <c r="K81" s="990"/>
      <c r="L81" s="990"/>
      <c r="M81" s="990"/>
    </row>
    <row r="82" spans="1:13">
      <c r="A82" s="12" t="s">
        <v>22</v>
      </c>
      <c r="B82" s="53">
        <v>7</v>
      </c>
      <c r="C82" s="53"/>
      <c r="D82" s="53">
        <v>1</v>
      </c>
      <c r="E82" s="53">
        <v>15</v>
      </c>
      <c r="F82" s="156">
        <v>23</v>
      </c>
      <c r="H82" s="56">
        <f t="shared" si="1"/>
        <v>0.69565217391304346</v>
      </c>
      <c r="J82" s="990"/>
      <c r="K82" s="990"/>
      <c r="L82" s="990"/>
      <c r="M82" s="990"/>
    </row>
    <row r="83" spans="1:13">
      <c r="A83" s="12" t="s">
        <v>70</v>
      </c>
      <c r="B83" s="53">
        <v>2</v>
      </c>
      <c r="C83" s="53"/>
      <c r="D83" s="53">
        <v>2</v>
      </c>
      <c r="E83" s="53">
        <v>7</v>
      </c>
      <c r="F83" s="156">
        <v>11</v>
      </c>
      <c r="H83" s="56">
        <f t="shared" si="1"/>
        <v>0.81818181818181812</v>
      </c>
      <c r="J83" s="990"/>
      <c r="K83" s="990"/>
      <c r="L83" s="990"/>
      <c r="M83" s="990"/>
    </row>
    <row r="84" spans="1:13">
      <c r="A84" s="12" t="s">
        <v>71</v>
      </c>
      <c r="B84" s="53">
        <v>1</v>
      </c>
      <c r="C84" s="53"/>
      <c r="D84" s="53">
        <v>1</v>
      </c>
      <c r="E84" s="53">
        <v>9</v>
      </c>
      <c r="F84" s="156">
        <v>11</v>
      </c>
      <c r="H84" s="56">
        <f t="shared" si="1"/>
        <v>0.90909090909090906</v>
      </c>
      <c r="J84" s="990"/>
      <c r="K84" s="990"/>
      <c r="L84" s="990"/>
      <c r="M84" s="990"/>
    </row>
    <row r="85" spans="1:13">
      <c r="A85" s="12" t="s">
        <v>291</v>
      </c>
      <c r="B85" s="53"/>
      <c r="C85" s="53">
        <v>1</v>
      </c>
      <c r="D85" s="53"/>
      <c r="E85" s="53"/>
      <c r="F85" s="156">
        <v>1</v>
      </c>
      <c r="H85" s="56">
        <f t="shared" si="1"/>
        <v>1</v>
      </c>
      <c r="J85" s="990"/>
      <c r="K85" s="990"/>
      <c r="L85" s="990"/>
      <c r="M85" s="990"/>
    </row>
    <row r="86" spans="1:13">
      <c r="A86" s="12" t="s">
        <v>72</v>
      </c>
      <c r="B86" s="53"/>
      <c r="C86" s="53"/>
      <c r="D86" s="53">
        <v>1</v>
      </c>
      <c r="E86" s="53">
        <v>3</v>
      </c>
      <c r="F86" s="156">
        <v>4</v>
      </c>
      <c r="H86" s="56">
        <f t="shared" si="1"/>
        <v>1</v>
      </c>
      <c r="J86" s="990"/>
      <c r="K86" s="990"/>
      <c r="L86" s="990"/>
      <c r="M86" s="990"/>
    </row>
    <row r="87" spans="1:13">
      <c r="A87" s="12" t="s">
        <v>285</v>
      </c>
      <c r="B87" s="53">
        <v>1</v>
      </c>
      <c r="C87" s="53"/>
      <c r="D87" s="53"/>
      <c r="E87" s="53">
        <v>3</v>
      </c>
      <c r="F87" s="156">
        <v>4</v>
      </c>
      <c r="H87" s="56">
        <f t="shared" si="1"/>
        <v>0.75</v>
      </c>
      <c r="J87" s="990"/>
      <c r="K87" s="990"/>
      <c r="L87" s="990"/>
      <c r="M87" s="990"/>
    </row>
    <row r="88" spans="1:13">
      <c r="A88" s="12" t="s">
        <v>51</v>
      </c>
      <c r="B88" s="53">
        <v>3</v>
      </c>
      <c r="C88" s="53"/>
      <c r="D88" s="53"/>
      <c r="E88" s="53">
        <v>5</v>
      </c>
      <c r="F88" s="156">
        <v>8</v>
      </c>
      <c r="H88" s="56">
        <f t="shared" si="1"/>
        <v>0.625</v>
      </c>
      <c r="J88" s="990"/>
      <c r="K88" s="990"/>
      <c r="L88" s="990"/>
      <c r="M88" s="990"/>
    </row>
    <row r="89" spans="1:13">
      <c r="A89" s="12" t="s">
        <v>73</v>
      </c>
      <c r="B89" s="53">
        <v>9</v>
      </c>
      <c r="C89" s="53"/>
      <c r="D89" s="53">
        <v>1</v>
      </c>
      <c r="E89" s="53">
        <v>17</v>
      </c>
      <c r="F89" s="156">
        <v>27</v>
      </c>
      <c r="H89" s="56">
        <f t="shared" si="1"/>
        <v>0.66666666666666674</v>
      </c>
      <c r="J89" s="990"/>
      <c r="K89" s="990"/>
      <c r="L89" s="990"/>
      <c r="M89" s="990"/>
    </row>
    <row r="90" spans="1:13">
      <c r="A90" s="12" t="s">
        <v>75</v>
      </c>
      <c r="B90" s="53"/>
      <c r="C90" s="53"/>
      <c r="D90" s="53"/>
      <c r="E90" s="53">
        <v>4</v>
      </c>
      <c r="F90" s="156">
        <v>4</v>
      </c>
      <c r="H90" s="56">
        <f t="shared" si="1"/>
        <v>1</v>
      </c>
      <c r="J90" s="990"/>
      <c r="K90" s="990"/>
      <c r="L90" s="990"/>
      <c r="M90" s="990"/>
    </row>
    <row r="91" spans="1:13">
      <c r="A91" s="12" t="s">
        <v>31</v>
      </c>
      <c r="B91" s="53"/>
      <c r="C91" s="53"/>
      <c r="D91" s="53">
        <v>1</v>
      </c>
      <c r="E91" s="53">
        <v>2</v>
      </c>
      <c r="F91" s="156">
        <v>3</v>
      </c>
      <c r="H91" s="56">
        <f t="shared" si="1"/>
        <v>1</v>
      </c>
      <c r="J91" s="990"/>
      <c r="K91" s="990"/>
      <c r="L91" s="990"/>
      <c r="M91" s="990"/>
    </row>
    <row r="92" spans="1:13">
      <c r="A92" s="12" t="s">
        <v>76</v>
      </c>
      <c r="B92" s="53">
        <v>4</v>
      </c>
      <c r="C92" s="53"/>
      <c r="D92" s="53">
        <v>1</v>
      </c>
      <c r="E92" s="53">
        <v>20</v>
      </c>
      <c r="F92" s="156">
        <v>25</v>
      </c>
      <c r="H92" s="56">
        <f t="shared" si="1"/>
        <v>0.84</v>
      </c>
      <c r="J92" s="990"/>
      <c r="K92" s="990"/>
      <c r="L92" s="990"/>
      <c r="M92" s="990"/>
    </row>
    <row r="93" spans="1:13">
      <c r="A93" s="12" t="s">
        <v>81</v>
      </c>
      <c r="B93" s="53">
        <v>7</v>
      </c>
      <c r="C93" s="53"/>
      <c r="D93" s="53">
        <v>1</v>
      </c>
      <c r="E93" s="53">
        <v>10</v>
      </c>
      <c r="F93" s="156">
        <v>18</v>
      </c>
      <c r="H93" s="56">
        <f t="shared" si="1"/>
        <v>0.61111111111111116</v>
      </c>
      <c r="J93" s="990"/>
      <c r="K93" s="990"/>
      <c r="L93" s="990"/>
      <c r="M93" s="990"/>
    </row>
    <row r="94" spans="1:13">
      <c r="A94" s="12" t="s">
        <v>82</v>
      </c>
      <c r="B94" s="53">
        <v>8</v>
      </c>
      <c r="C94" s="53"/>
      <c r="D94" s="53">
        <v>1</v>
      </c>
      <c r="E94" s="53">
        <v>6</v>
      </c>
      <c r="F94" s="156">
        <v>15</v>
      </c>
      <c r="H94" s="56">
        <f t="shared" si="1"/>
        <v>0.46666666666666667</v>
      </c>
      <c r="J94" s="990"/>
      <c r="K94" s="990"/>
      <c r="L94" s="990"/>
      <c r="M94" s="990"/>
    </row>
    <row r="95" spans="1:13">
      <c r="A95" s="12" t="s">
        <v>865</v>
      </c>
      <c r="B95" s="53"/>
      <c r="C95" s="53"/>
      <c r="D95" s="53"/>
      <c r="E95" s="53">
        <v>1</v>
      </c>
      <c r="F95" s="156">
        <v>1</v>
      </c>
      <c r="H95" s="56">
        <f t="shared" si="1"/>
        <v>1</v>
      </c>
      <c r="J95" s="990"/>
      <c r="K95" s="990"/>
      <c r="L95" s="990"/>
      <c r="M95" s="990"/>
    </row>
    <row r="96" spans="1:13">
      <c r="A96" s="12" t="s">
        <v>866</v>
      </c>
      <c r="B96" s="53"/>
      <c r="C96" s="53"/>
      <c r="D96" s="53"/>
      <c r="E96" s="53">
        <v>2</v>
      </c>
      <c r="F96" s="156">
        <v>2</v>
      </c>
      <c r="H96" s="56">
        <f t="shared" si="1"/>
        <v>1</v>
      </c>
      <c r="J96" s="990"/>
      <c r="K96" s="990"/>
      <c r="L96" s="990"/>
      <c r="M96" s="990"/>
    </row>
    <row r="97" spans="1:13">
      <c r="A97" s="12" t="s">
        <v>83</v>
      </c>
      <c r="B97" s="53">
        <v>1</v>
      </c>
      <c r="C97" s="53"/>
      <c r="D97" s="53"/>
      <c r="E97" s="53">
        <v>3</v>
      </c>
      <c r="F97" s="156">
        <v>4</v>
      </c>
      <c r="H97" s="56">
        <f t="shared" si="1"/>
        <v>0.75</v>
      </c>
      <c r="J97" s="990"/>
      <c r="K97" s="990"/>
      <c r="L97" s="990"/>
      <c r="M97" s="990"/>
    </row>
    <row r="98" spans="1:13">
      <c r="A98" s="12" t="s">
        <v>84</v>
      </c>
      <c r="B98" s="53">
        <v>4</v>
      </c>
      <c r="C98" s="53"/>
      <c r="D98" s="53">
        <v>1</v>
      </c>
      <c r="E98" s="53">
        <v>15</v>
      </c>
      <c r="F98" s="156">
        <v>20</v>
      </c>
      <c r="H98" s="56">
        <f t="shared" si="1"/>
        <v>0.8</v>
      </c>
      <c r="J98" s="990"/>
      <c r="K98" s="990"/>
      <c r="L98" s="990"/>
      <c r="M98" s="990"/>
    </row>
    <row r="99" spans="1:13">
      <c r="A99" s="12" t="s">
        <v>85</v>
      </c>
      <c r="B99" s="53"/>
      <c r="C99" s="53"/>
      <c r="D99" s="53"/>
      <c r="E99" s="53">
        <v>4</v>
      </c>
      <c r="F99" s="156">
        <v>4</v>
      </c>
      <c r="H99" s="56">
        <f t="shared" si="1"/>
        <v>1</v>
      </c>
      <c r="J99" s="990"/>
      <c r="K99" s="990"/>
      <c r="L99" s="990"/>
      <c r="M99" s="990"/>
    </row>
    <row r="100" spans="1:13">
      <c r="A100" s="12" t="s">
        <v>45</v>
      </c>
      <c r="B100" s="53">
        <v>1</v>
      </c>
      <c r="C100" s="53"/>
      <c r="D100" s="53">
        <v>2</v>
      </c>
      <c r="E100" s="53">
        <v>15</v>
      </c>
      <c r="F100" s="156">
        <v>18</v>
      </c>
      <c r="H100" s="56">
        <f t="shared" si="1"/>
        <v>0.94444444444444442</v>
      </c>
      <c r="J100" s="990"/>
      <c r="K100" s="990"/>
      <c r="L100" s="990"/>
      <c r="M100" s="990"/>
    </row>
    <row r="101" spans="1:13">
      <c r="A101" s="12" t="s">
        <v>46</v>
      </c>
      <c r="B101" s="53"/>
      <c r="C101" s="53"/>
      <c r="D101" s="53"/>
      <c r="E101" s="53">
        <v>2</v>
      </c>
      <c r="F101" s="156">
        <v>2</v>
      </c>
      <c r="H101" s="56">
        <f t="shared" si="1"/>
        <v>1</v>
      </c>
      <c r="J101" s="990"/>
      <c r="K101" s="990"/>
      <c r="L101" s="990"/>
      <c r="M101" s="990"/>
    </row>
    <row r="102" spans="1:13">
      <c r="A102" s="12" t="s">
        <v>86</v>
      </c>
      <c r="B102" s="53">
        <v>4</v>
      </c>
      <c r="C102" s="53"/>
      <c r="D102" s="53">
        <v>4</v>
      </c>
      <c r="E102" s="53">
        <v>12</v>
      </c>
      <c r="F102" s="156">
        <v>20</v>
      </c>
      <c r="H102" s="56">
        <f t="shared" si="1"/>
        <v>0.8</v>
      </c>
      <c r="J102" s="990"/>
      <c r="K102" s="990"/>
      <c r="L102" s="990"/>
      <c r="M102" s="990"/>
    </row>
    <row r="103" spans="1:13">
      <c r="A103" s="12" t="s">
        <v>88</v>
      </c>
      <c r="B103" s="53"/>
      <c r="C103" s="53"/>
      <c r="D103" s="53"/>
      <c r="E103" s="53">
        <v>5</v>
      </c>
      <c r="F103" s="156">
        <v>5</v>
      </c>
      <c r="H103" s="56">
        <f t="shared" si="1"/>
        <v>1</v>
      </c>
      <c r="J103" s="990"/>
      <c r="K103" s="990"/>
      <c r="L103" s="990"/>
      <c r="M103" s="990"/>
    </row>
    <row r="104" spans="1:13">
      <c r="A104" s="12" t="s">
        <v>195</v>
      </c>
      <c r="B104" s="53">
        <v>1</v>
      </c>
      <c r="C104" s="53"/>
      <c r="D104" s="53"/>
      <c r="E104" s="53">
        <v>1</v>
      </c>
      <c r="F104" s="156">
        <v>2</v>
      </c>
      <c r="H104" s="56">
        <f t="shared" si="1"/>
        <v>0.5</v>
      </c>
      <c r="J104" s="990"/>
      <c r="K104" s="990"/>
      <c r="L104" s="990"/>
      <c r="M104" s="990"/>
    </row>
    <row r="105" spans="1:13">
      <c r="A105" s="12" t="s">
        <v>59</v>
      </c>
      <c r="B105" s="53">
        <v>2</v>
      </c>
      <c r="C105" s="53"/>
      <c r="D105" s="53">
        <v>1</v>
      </c>
      <c r="E105" s="53">
        <v>6</v>
      </c>
      <c r="F105" s="156">
        <v>9</v>
      </c>
      <c r="H105" s="56">
        <f t="shared" si="1"/>
        <v>0.77777777777777779</v>
      </c>
      <c r="J105" s="990"/>
      <c r="K105" s="990"/>
      <c r="L105" s="990"/>
      <c r="M105" s="990"/>
    </row>
    <row r="106" spans="1:13">
      <c r="A106" s="12" t="s">
        <v>90</v>
      </c>
      <c r="B106" s="53">
        <v>9</v>
      </c>
      <c r="C106" s="53"/>
      <c r="D106" s="53">
        <v>2</v>
      </c>
      <c r="E106" s="53">
        <v>12</v>
      </c>
      <c r="F106" s="156">
        <v>23</v>
      </c>
      <c r="H106" s="56">
        <f t="shared" si="1"/>
        <v>0.60869565217391308</v>
      </c>
      <c r="J106" s="990"/>
      <c r="K106" s="990"/>
      <c r="L106" s="990"/>
      <c r="M106" s="990"/>
    </row>
    <row r="107" spans="1:13">
      <c r="A107" s="12" t="s">
        <v>91</v>
      </c>
      <c r="B107" s="53">
        <v>7</v>
      </c>
      <c r="C107" s="53"/>
      <c r="D107" s="53"/>
      <c r="E107" s="53">
        <v>16</v>
      </c>
      <c r="F107" s="156">
        <v>23</v>
      </c>
      <c r="H107" s="56">
        <f t="shared" si="1"/>
        <v>0.69565217391304346</v>
      </c>
      <c r="J107" s="990"/>
      <c r="K107" s="990"/>
      <c r="L107" s="990"/>
      <c r="M107" s="990"/>
    </row>
    <row r="108" spans="1:13">
      <c r="A108" s="12" t="s">
        <v>867</v>
      </c>
      <c r="B108" s="53"/>
      <c r="C108" s="53"/>
      <c r="D108" s="53">
        <v>1</v>
      </c>
      <c r="E108" s="53">
        <v>1</v>
      </c>
      <c r="F108" s="156">
        <v>2</v>
      </c>
      <c r="H108" s="56">
        <f t="shared" si="1"/>
        <v>1</v>
      </c>
      <c r="J108" s="990"/>
      <c r="K108" s="990"/>
      <c r="L108" s="990"/>
      <c r="M108" s="990"/>
    </row>
    <row r="109" spans="1:13">
      <c r="A109" s="12" t="s">
        <v>92</v>
      </c>
      <c r="B109" s="53">
        <v>3</v>
      </c>
      <c r="C109" s="53"/>
      <c r="D109" s="53">
        <v>1</v>
      </c>
      <c r="E109" s="53">
        <v>3</v>
      </c>
      <c r="F109" s="156">
        <v>7</v>
      </c>
      <c r="H109" s="56">
        <f t="shared" si="1"/>
        <v>0.5714285714285714</v>
      </c>
      <c r="J109" s="990"/>
      <c r="K109" s="990"/>
      <c r="L109" s="990"/>
      <c r="M109" s="990"/>
    </row>
    <row r="110" spans="1:13">
      <c r="A110" s="12" t="s">
        <v>93</v>
      </c>
      <c r="B110" s="53"/>
      <c r="C110" s="53"/>
      <c r="D110" s="53"/>
      <c r="E110" s="53">
        <v>2</v>
      </c>
      <c r="F110" s="156">
        <v>2</v>
      </c>
      <c r="H110" s="56">
        <f t="shared" si="1"/>
        <v>1</v>
      </c>
      <c r="J110" s="990"/>
      <c r="K110" s="990"/>
      <c r="L110" s="990"/>
      <c r="M110" s="990"/>
    </row>
    <row r="111" spans="1:13">
      <c r="A111" s="12" t="s">
        <v>62</v>
      </c>
      <c r="B111" s="53">
        <v>3</v>
      </c>
      <c r="C111" s="53"/>
      <c r="D111" s="53">
        <v>2</v>
      </c>
      <c r="E111" s="53">
        <v>18</v>
      </c>
      <c r="F111" s="156">
        <v>23</v>
      </c>
      <c r="H111" s="56">
        <f t="shared" si="1"/>
        <v>0.86956521739130432</v>
      </c>
      <c r="J111" s="990"/>
      <c r="K111" s="990"/>
      <c r="L111" s="990"/>
      <c r="M111" s="990"/>
    </row>
    <row r="112" spans="1:13">
      <c r="A112" s="12" t="s">
        <v>77</v>
      </c>
      <c r="B112" s="53">
        <v>2</v>
      </c>
      <c r="C112" s="53"/>
      <c r="D112" s="53"/>
      <c r="E112" s="53"/>
      <c r="F112" s="156">
        <v>2</v>
      </c>
      <c r="H112" s="56">
        <f t="shared" si="1"/>
        <v>0</v>
      </c>
      <c r="J112" s="990"/>
      <c r="K112" s="990"/>
      <c r="L112" s="990"/>
      <c r="M112" s="990"/>
    </row>
    <row r="113" spans="1:13">
      <c r="A113" s="12" t="s">
        <v>39</v>
      </c>
      <c r="B113" s="53">
        <v>1</v>
      </c>
      <c r="C113" s="53"/>
      <c r="D113" s="53">
        <v>1</v>
      </c>
      <c r="E113" s="53">
        <v>7</v>
      </c>
      <c r="F113" s="156">
        <v>9</v>
      </c>
      <c r="H113" s="48">
        <f t="shared" si="1"/>
        <v>0.88888888888888884</v>
      </c>
      <c r="J113" s="990"/>
      <c r="K113" s="990"/>
      <c r="L113" s="990"/>
      <c r="M113" s="990"/>
    </row>
    <row r="114" spans="1:13">
      <c r="A114" s="672" t="s">
        <v>98</v>
      </c>
      <c r="B114" s="827"/>
      <c r="C114" s="827"/>
      <c r="D114" s="827">
        <v>1</v>
      </c>
      <c r="E114" s="827"/>
      <c r="F114" s="894">
        <v>1</v>
      </c>
      <c r="H114" s="895">
        <f t="shared" si="1"/>
        <v>1</v>
      </c>
      <c r="J114" s="990"/>
      <c r="K114" s="990"/>
      <c r="L114" s="990"/>
      <c r="M114" s="990"/>
    </row>
    <row r="115" spans="1:13">
      <c r="A115" s="1"/>
      <c r="B115" s="1"/>
      <c r="C115" s="1"/>
      <c r="D115" s="1"/>
      <c r="E115" s="874"/>
      <c r="F115" s="874"/>
      <c r="G115" s="4"/>
      <c r="H115" s="893"/>
      <c r="J115" s="990"/>
      <c r="K115" s="990"/>
      <c r="L115" s="990"/>
      <c r="M115" s="990"/>
    </row>
    <row r="116" spans="1:13">
      <c r="A116" s="339" t="s">
        <v>1</v>
      </c>
      <c r="B116" s="176">
        <f>SUM(B9:B114)</f>
        <v>269</v>
      </c>
      <c r="C116" s="176">
        <v>4</v>
      </c>
      <c r="D116" s="176">
        <v>118</v>
      </c>
      <c r="E116" s="174">
        <v>860</v>
      </c>
      <c r="F116" s="335">
        <f t="shared" ref="F116" si="2">SUM(F9:F114)</f>
        <v>1251</v>
      </c>
      <c r="H116" s="602">
        <f t="shared" si="1"/>
        <v>0.78497202238209429</v>
      </c>
      <c r="J116" s="990"/>
      <c r="K116" s="990"/>
      <c r="L116" s="990"/>
      <c r="M116" s="990"/>
    </row>
    <row r="118" spans="1:13">
      <c r="A118" s="592" t="s">
        <v>768</v>
      </c>
    </row>
    <row r="119" spans="1:13">
      <c r="A119" s="592" t="s">
        <v>871</v>
      </c>
    </row>
  </sheetData>
  <mergeCells count="2">
    <mergeCell ref="A5:H5"/>
    <mergeCell ref="A2:H2"/>
  </mergeCells>
  <printOptions horizontalCentered="1"/>
  <pageMargins left="0.39370078740157483" right="0.39370078740157483" top="0.6692913385826772" bottom="0.59055118110236227" header="0.39370078740157483" footer="0.39370078740157483"/>
  <pageSetup paperSize="9" scale="88" fitToHeight="0"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15.xml><?xml version="1.0" encoding="utf-8"?>
<worksheet xmlns="http://schemas.openxmlformats.org/spreadsheetml/2006/main" xmlns:r="http://schemas.openxmlformats.org/officeDocument/2006/relationships">
  <sheetPr>
    <tabColor rgb="FF92D050"/>
    <pageSetUpPr fitToPage="1"/>
  </sheetPr>
  <dimension ref="A2:K70"/>
  <sheetViews>
    <sheetView showGridLines="0" workbookViewId="0">
      <selection activeCell="F32" sqref="F32"/>
    </sheetView>
  </sheetViews>
  <sheetFormatPr baseColWidth="10" defaultRowHeight="12.75"/>
  <cols>
    <col min="1" max="1" width="13.33203125" style="91" bestFit="1" customWidth="1"/>
    <col min="2" max="4" width="12" style="91"/>
    <col min="5" max="5" width="13.83203125" style="91" customWidth="1"/>
    <col min="6" max="8" width="12" style="91"/>
    <col min="9" max="9" width="3.5" style="30" customWidth="1"/>
    <col min="10" max="11" width="10.6640625" style="91" customWidth="1"/>
    <col min="12" max="16384" width="12" style="91"/>
  </cols>
  <sheetData>
    <row r="2" spans="1:11" ht="34.5" customHeight="1">
      <c r="A2" s="1219" t="s">
        <v>853</v>
      </c>
      <c r="B2" s="1219"/>
      <c r="C2" s="1219"/>
      <c r="D2" s="1219"/>
      <c r="E2" s="1219"/>
      <c r="F2" s="1219"/>
      <c r="G2" s="1219"/>
      <c r="H2" s="1219"/>
      <c r="I2" s="1219"/>
      <c r="J2" s="1219"/>
      <c r="K2" s="1219"/>
    </row>
    <row r="3" spans="1:11">
      <c r="A3" s="171"/>
    </row>
    <row r="5" spans="1:11">
      <c r="A5" s="1253" t="s">
        <v>707</v>
      </c>
      <c r="B5" s="1253"/>
      <c r="C5" s="1253"/>
      <c r="D5" s="1253"/>
      <c r="E5" s="1253"/>
      <c r="F5" s="1253"/>
      <c r="G5" s="1253"/>
      <c r="H5" s="1253"/>
      <c r="I5" s="1253"/>
      <c r="J5" s="1253"/>
      <c r="K5" s="1253"/>
    </row>
    <row r="7" spans="1:11" ht="15.75">
      <c r="B7" s="1265" t="s">
        <v>342</v>
      </c>
      <c r="C7" s="1265"/>
      <c r="D7" s="1266"/>
      <c r="E7" s="1267" t="s">
        <v>273</v>
      </c>
      <c r="F7" s="1267" t="s">
        <v>274</v>
      </c>
      <c r="G7" s="1267" t="s">
        <v>275</v>
      </c>
      <c r="H7" s="1268" t="s">
        <v>276</v>
      </c>
      <c r="I7" s="162"/>
      <c r="J7" s="1264" t="s">
        <v>198</v>
      </c>
      <c r="K7" s="1264"/>
    </row>
    <row r="8" spans="1:11" ht="45" customHeight="1">
      <c r="A8" s="993" t="s">
        <v>642</v>
      </c>
      <c r="B8" s="657" t="s">
        <v>277</v>
      </c>
      <c r="C8" s="661" t="s">
        <v>278</v>
      </c>
      <c r="D8" s="661" t="s">
        <v>279</v>
      </c>
      <c r="E8" s="1267"/>
      <c r="F8" s="1267"/>
      <c r="G8" s="1267"/>
      <c r="H8" s="1268"/>
      <c r="I8" s="162"/>
      <c r="J8" s="164" t="s">
        <v>354</v>
      </c>
      <c r="K8" s="165" t="s">
        <v>355</v>
      </c>
    </row>
    <row r="9" spans="1:11" s="30" customFormat="1">
      <c r="B9" s="162"/>
      <c r="C9" s="157"/>
      <c r="D9" s="157"/>
      <c r="E9" s="166"/>
      <c r="F9" s="166"/>
      <c r="G9" s="166"/>
      <c r="H9" s="162"/>
      <c r="I9" s="162"/>
      <c r="J9" s="158"/>
      <c r="K9" s="158"/>
    </row>
    <row r="10" spans="1:11">
      <c r="A10" s="160" t="s">
        <v>134</v>
      </c>
      <c r="B10" s="51">
        <v>28</v>
      </c>
      <c r="C10" s="167"/>
      <c r="D10" s="168">
        <v>1</v>
      </c>
      <c r="E10" s="51"/>
      <c r="F10" s="51">
        <v>11</v>
      </c>
      <c r="G10" s="51">
        <v>29</v>
      </c>
      <c r="H10" s="61">
        <f>G10+F10+E10+B10</f>
        <v>68</v>
      </c>
      <c r="J10" s="76">
        <f>(H10-B10)/H10</f>
        <v>0.58823529411764708</v>
      </c>
      <c r="K10" s="77">
        <f>(H10-B10+C10)/H10</f>
        <v>0.58823529411764708</v>
      </c>
    </row>
    <row r="11" spans="1:11">
      <c r="A11" s="161" t="s">
        <v>135</v>
      </c>
      <c r="B11" s="53">
        <v>8</v>
      </c>
      <c r="C11" s="169"/>
      <c r="D11" s="170"/>
      <c r="E11" s="53"/>
      <c r="F11" s="53">
        <v>4</v>
      </c>
      <c r="G11" s="53">
        <v>24</v>
      </c>
      <c r="H11" s="62">
        <f t="shared" ref="H11:H65" si="0">G11+F11+E11+B11</f>
        <v>36</v>
      </c>
      <c r="J11" s="78">
        <f t="shared" ref="J11:J67" si="1">(H11-B11)/H11</f>
        <v>0.77777777777777779</v>
      </c>
      <c r="K11" s="79">
        <f t="shared" ref="K11:K67" si="2">(H11-B11+C11)/H11</f>
        <v>0.77777777777777779</v>
      </c>
    </row>
    <row r="12" spans="1:11">
      <c r="A12" s="161" t="s">
        <v>136</v>
      </c>
      <c r="B12" s="53"/>
      <c r="C12" s="169"/>
      <c r="D12" s="170"/>
      <c r="E12" s="53"/>
      <c r="F12" s="53"/>
      <c r="G12" s="53">
        <v>4</v>
      </c>
      <c r="H12" s="62">
        <f t="shared" si="0"/>
        <v>4</v>
      </c>
      <c r="J12" s="78">
        <f t="shared" si="1"/>
        <v>1</v>
      </c>
      <c r="K12" s="79">
        <f t="shared" si="2"/>
        <v>1</v>
      </c>
    </row>
    <row r="13" spans="1:11">
      <c r="A13" s="161" t="s">
        <v>137</v>
      </c>
      <c r="B13" s="53">
        <v>2</v>
      </c>
      <c r="C13" s="169"/>
      <c r="D13" s="170">
        <v>1</v>
      </c>
      <c r="E13" s="53"/>
      <c r="F13" s="53">
        <v>1</v>
      </c>
      <c r="G13" s="53">
        <v>15</v>
      </c>
      <c r="H13" s="62">
        <f t="shared" si="0"/>
        <v>18</v>
      </c>
      <c r="J13" s="78">
        <f t="shared" si="1"/>
        <v>0.88888888888888884</v>
      </c>
      <c r="K13" s="79">
        <f t="shared" si="2"/>
        <v>0.88888888888888884</v>
      </c>
    </row>
    <row r="14" spans="1:11">
      <c r="A14" s="161" t="s">
        <v>138</v>
      </c>
      <c r="B14" s="53">
        <v>6</v>
      </c>
      <c r="C14" s="169"/>
      <c r="D14" s="170">
        <v>1</v>
      </c>
      <c r="E14" s="53">
        <v>1</v>
      </c>
      <c r="F14" s="53">
        <v>10</v>
      </c>
      <c r="G14" s="53">
        <v>32</v>
      </c>
      <c r="H14" s="62">
        <f t="shared" si="0"/>
        <v>49</v>
      </c>
      <c r="J14" s="78">
        <f t="shared" si="1"/>
        <v>0.87755102040816324</v>
      </c>
      <c r="K14" s="79">
        <f t="shared" si="2"/>
        <v>0.87755102040816324</v>
      </c>
    </row>
    <row r="15" spans="1:11">
      <c r="A15" s="161" t="s">
        <v>139</v>
      </c>
      <c r="B15" s="53">
        <v>15</v>
      </c>
      <c r="C15" s="169"/>
      <c r="D15" s="170"/>
      <c r="E15" s="53">
        <v>1</v>
      </c>
      <c r="F15" s="53">
        <v>26</v>
      </c>
      <c r="G15" s="53">
        <v>57</v>
      </c>
      <c r="H15" s="62">
        <f t="shared" si="0"/>
        <v>99</v>
      </c>
      <c r="J15" s="78">
        <f t="shared" si="1"/>
        <v>0.84848484848484851</v>
      </c>
      <c r="K15" s="79">
        <f t="shared" si="2"/>
        <v>0.84848484848484851</v>
      </c>
    </row>
    <row r="16" spans="1:11">
      <c r="A16" s="161" t="s">
        <v>140</v>
      </c>
      <c r="B16" s="53">
        <v>7</v>
      </c>
      <c r="C16" s="169"/>
      <c r="D16" s="170">
        <v>2</v>
      </c>
      <c r="E16" s="53"/>
      <c r="F16" s="53">
        <v>4</v>
      </c>
      <c r="G16" s="53">
        <v>19</v>
      </c>
      <c r="H16" s="62">
        <f t="shared" si="0"/>
        <v>30</v>
      </c>
      <c r="J16" s="78">
        <f t="shared" si="1"/>
        <v>0.76666666666666672</v>
      </c>
      <c r="K16" s="79">
        <f t="shared" si="2"/>
        <v>0.76666666666666672</v>
      </c>
    </row>
    <row r="17" spans="1:11">
      <c r="A17" s="161" t="s">
        <v>141</v>
      </c>
      <c r="B17" s="53">
        <v>2</v>
      </c>
      <c r="C17" s="169"/>
      <c r="D17" s="170"/>
      <c r="E17" s="53"/>
      <c r="F17" s="53"/>
      <c r="G17" s="53">
        <v>7</v>
      </c>
      <c r="H17" s="62">
        <f t="shared" si="0"/>
        <v>9</v>
      </c>
      <c r="J17" s="78">
        <f t="shared" si="1"/>
        <v>0.77777777777777779</v>
      </c>
      <c r="K17" s="79">
        <f t="shared" si="2"/>
        <v>0.77777777777777779</v>
      </c>
    </row>
    <row r="18" spans="1:11">
      <c r="A18" s="161" t="s">
        <v>142</v>
      </c>
      <c r="B18" s="53">
        <v>4</v>
      </c>
      <c r="C18" s="169"/>
      <c r="D18" s="170"/>
      <c r="E18" s="53"/>
      <c r="F18" s="53">
        <v>4</v>
      </c>
      <c r="G18" s="53">
        <v>7</v>
      </c>
      <c r="H18" s="62">
        <f t="shared" si="0"/>
        <v>15</v>
      </c>
      <c r="J18" s="78">
        <f t="shared" si="1"/>
        <v>0.73333333333333328</v>
      </c>
      <c r="K18" s="79">
        <f t="shared" si="2"/>
        <v>0.73333333333333328</v>
      </c>
    </row>
    <row r="19" spans="1:11">
      <c r="A19" s="161" t="s">
        <v>143</v>
      </c>
      <c r="B19" s="53">
        <v>2</v>
      </c>
      <c r="C19" s="169"/>
      <c r="D19" s="170"/>
      <c r="E19" s="53"/>
      <c r="F19" s="53"/>
      <c r="G19" s="53">
        <v>5</v>
      </c>
      <c r="H19" s="62">
        <f t="shared" si="0"/>
        <v>7</v>
      </c>
      <c r="J19" s="78">
        <f t="shared" si="1"/>
        <v>0.7142857142857143</v>
      </c>
      <c r="K19" s="79">
        <f t="shared" si="2"/>
        <v>0.7142857142857143</v>
      </c>
    </row>
    <row r="20" spans="1:11">
      <c r="A20" s="161" t="s">
        <v>144</v>
      </c>
      <c r="B20" s="53">
        <v>7</v>
      </c>
      <c r="C20" s="169"/>
      <c r="D20" s="170"/>
      <c r="E20" s="53"/>
      <c r="F20" s="53">
        <v>9</v>
      </c>
      <c r="G20" s="53">
        <v>41</v>
      </c>
      <c r="H20" s="62">
        <f t="shared" si="0"/>
        <v>57</v>
      </c>
      <c r="J20" s="78">
        <f t="shared" si="1"/>
        <v>0.8771929824561403</v>
      </c>
      <c r="K20" s="79">
        <f t="shared" si="2"/>
        <v>0.8771929824561403</v>
      </c>
    </row>
    <row r="21" spans="1:11">
      <c r="A21" s="161" t="s">
        <v>145</v>
      </c>
      <c r="B21" s="53"/>
      <c r="C21" s="169"/>
      <c r="D21" s="170"/>
      <c r="E21" s="53"/>
      <c r="F21" s="53">
        <v>3</v>
      </c>
      <c r="G21" s="53">
        <v>5</v>
      </c>
      <c r="H21" s="62">
        <f t="shared" si="0"/>
        <v>8</v>
      </c>
      <c r="J21" s="78">
        <f t="shared" si="1"/>
        <v>1</v>
      </c>
      <c r="K21" s="79">
        <f t="shared" si="2"/>
        <v>1</v>
      </c>
    </row>
    <row r="22" spans="1:11">
      <c r="A22" s="161" t="s">
        <v>199</v>
      </c>
      <c r="B22" s="53">
        <v>1</v>
      </c>
      <c r="C22" s="169"/>
      <c r="D22" s="170"/>
      <c r="E22" s="53"/>
      <c r="F22" s="53"/>
      <c r="G22" s="53"/>
      <c r="H22" s="62">
        <f t="shared" si="0"/>
        <v>1</v>
      </c>
      <c r="J22" s="78">
        <f t="shared" si="1"/>
        <v>0</v>
      </c>
      <c r="K22" s="79">
        <f t="shared" si="2"/>
        <v>0</v>
      </c>
    </row>
    <row r="23" spans="1:11">
      <c r="A23" s="161" t="s">
        <v>146</v>
      </c>
      <c r="B23" s="53">
        <v>6</v>
      </c>
      <c r="C23" s="169"/>
      <c r="D23" s="170"/>
      <c r="E23" s="53"/>
      <c r="F23" s="53">
        <v>8</v>
      </c>
      <c r="G23" s="53">
        <v>20</v>
      </c>
      <c r="H23" s="62">
        <f t="shared" si="0"/>
        <v>34</v>
      </c>
      <c r="J23" s="78">
        <f t="shared" si="1"/>
        <v>0.82352941176470584</v>
      </c>
      <c r="K23" s="79">
        <f t="shared" si="2"/>
        <v>0.82352941176470584</v>
      </c>
    </row>
    <row r="24" spans="1:11">
      <c r="A24" s="161" t="s">
        <v>147</v>
      </c>
      <c r="B24" s="53">
        <v>2</v>
      </c>
      <c r="C24" s="169"/>
      <c r="D24" s="170">
        <v>1</v>
      </c>
      <c r="E24" s="53"/>
      <c r="F24" s="53">
        <v>1</v>
      </c>
      <c r="G24" s="53">
        <v>13</v>
      </c>
      <c r="H24" s="62">
        <f t="shared" si="0"/>
        <v>16</v>
      </c>
      <c r="J24" s="78">
        <f t="shared" si="1"/>
        <v>0.875</v>
      </c>
      <c r="K24" s="79">
        <f t="shared" si="2"/>
        <v>0.875</v>
      </c>
    </row>
    <row r="25" spans="1:11">
      <c r="A25" s="161" t="s">
        <v>148</v>
      </c>
      <c r="B25" s="53">
        <v>14</v>
      </c>
      <c r="C25" s="169">
        <v>1</v>
      </c>
      <c r="D25" s="170">
        <v>4</v>
      </c>
      <c r="E25" s="53"/>
      <c r="F25" s="53">
        <v>2</v>
      </c>
      <c r="G25" s="53">
        <v>34</v>
      </c>
      <c r="H25" s="62">
        <f t="shared" si="0"/>
        <v>50</v>
      </c>
      <c r="J25" s="78">
        <f t="shared" si="1"/>
        <v>0.72</v>
      </c>
      <c r="K25" s="79">
        <f t="shared" si="2"/>
        <v>0.74</v>
      </c>
    </row>
    <row r="26" spans="1:11">
      <c r="A26" s="161" t="s">
        <v>149</v>
      </c>
      <c r="B26" s="53">
        <v>3</v>
      </c>
      <c r="C26" s="169"/>
      <c r="D26" s="170">
        <v>1</v>
      </c>
      <c r="E26" s="53"/>
      <c r="F26" s="53">
        <v>2</v>
      </c>
      <c r="G26" s="53">
        <v>9</v>
      </c>
      <c r="H26" s="62">
        <f t="shared" si="0"/>
        <v>14</v>
      </c>
      <c r="J26" s="78">
        <f t="shared" si="1"/>
        <v>0.7857142857142857</v>
      </c>
      <c r="K26" s="79">
        <f t="shared" si="2"/>
        <v>0.7857142857142857</v>
      </c>
    </row>
    <row r="27" spans="1:11">
      <c r="A27" s="161" t="s">
        <v>150</v>
      </c>
      <c r="B27" s="53">
        <v>11</v>
      </c>
      <c r="C27" s="169"/>
      <c r="D27" s="170">
        <v>1</v>
      </c>
      <c r="E27" s="53"/>
      <c r="F27" s="53">
        <v>3</v>
      </c>
      <c r="G27" s="53">
        <v>19</v>
      </c>
      <c r="H27" s="62">
        <f t="shared" si="0"/>
        <v>33</v>
      </c>
      <c r="J27" s="78">
        <f t="shared" si="1"/>
        <v>0.66666666666666663</v>
      </c>
      <c r="K27" s="79">
        <f t="shared" si="2"/>
        <v>0.66666666666666663</v>
      </c>
    </row>
    <row r="28" spans="1:11">
      <c r="A28" s="161" t="s">
        <v>151</v>
      </c>
      <c r="B28" s="53">
        <v>3</v>
      </c>
      <c r="C28" s="169"/>
      <c r="D28" s="170"/>
      <c r="E28" s="53"/>
      <c r="F28" s="53">
        <v>1</v>
      </c>
      <c r="G28" s="53">
        <v>25</v>
      </c>
      <c r="H28" s="62">
        <f t="shared" si="0"/>
        <v>29</v>
      </c>
      <c r="J28" s="78">
        <f t="shared" si="1"/>
        <v>0.89655172413793105</v>
      </c>
      <c r="K28" s="79">
        <f t="shared" si="2"/>
        <v>0.89655172413793105</v>
      </c>
    </row>
    <row r="29" spans="1:11">
      <c r="A29" s="161" t="s">
        <v>152</v>
      </c>
      <c r="B29" s="53">
        <v>3</v>
      </c>
      <c r="C29" s="169"/>
      <c r="D29" s="170">
        <v>2</v>
      </c>
      <c r="E29" s="53"/>
      <c r="F29" s="53">
        <v>1</v>
      </c>
      <c r="G29" s="53">
        <v>2</v>
      </c>
      <c r="H29" s="62">
        <f t="shared" si="0"/>
        <v>6</v>
      </c>
      <c r="J29" s="78">
        <f t="shared" si="1"/>
        <v>0.5</v>
      </c>
      <c r="K29" s="79">
        <f t="shared" si="2"/>
        <v>0.5</v>
      </c>
    </row>
    <row r="30" spans="1:11">
      <c r="A30" s="161" t="s">
        <v>153</v>
      </c>
      <c r="B30" s="53"/>
      <c r="C30" s="169"/>
      <c r="D30" s="170"/>
      <c r="E30" s="53">
        <v>1</v>
      </c>
      <c r="F30" s="53"/>
      <c r="G30" s="53">
        <v>15</v>
      </c>
      <c r="H30" s="62">
        <f t="shared" si="0"/>
        <v>16</v>
      </c>
      <c r="J30" s="78">
        <f t="shared" si="1"/>
        <v>1</v>
      </c>
      <c r="K30" s="79">
        <f t="shared" si="2"/>
        <v>1</v>
      </c>
    </row>
    <row r="31" spans="1:11">
      <c r="A31" s="161" t="s">
        <v>154</v>
      </c>
      <c r="B31" s="53">
        <v>7</v>
      </c>
      <c r="C31" s="169">
        <v>1</v>
      </c>
      <c r="D31" s="170">
        <v>1</v>
      </c>
      <c r="E31" s="53"/>
      <c r="F31" s="53"/>
      <c r="G31" s="53">
        <v>30</v>
      </c>
      <c r="H31" s="62">
        <f t="shared" si="0"/>
        <v>37</v>
      </c>
      <c r="J31" s="78">
        <f t="shared" si="1"/>
        <v>0.81081081081081086</v>
      </c>
      <c r="K31" s="79">
        <f t="shared" si="2"/>
        <v>0.83783783783783783</v>
      </c>
    </row>
    <row r="32" spans="1:11">
      <c r="A32" s="161" t="s">
        <v>155</v>
      </c>
      <c r="B32" s="53">
        <v>6</v>
      </c>
      <c r="C32" s="169"/>
      <c r="D32" s="170"/>
      <c r="E32" s="53"/>
      <c r="F32" s="53">
        <v>2</v>
      </c>
      <c r="G32" s="53">
        <v>12</v>
      </c>
      <c r="H32" s="62">
        <f t="shared" si="0"/>
        <v>20</v>
      </c>
      <c r="J32" s="78">
        <f t="shared" si="1"/>
        <v>0.7</v>
      </c>
      <c r="K32" s="79">
        <f t="shared" si="2"/>
        <v>0.7</v>
      </c>
    </row>
    <row r="33" spans="1:11">
      <c r="A33" s="161" t="s">
        <v>156</v>
      </c>
      <c r="B33" s="53"/>
      <c r="C33" s="169"/>
      <c r="D33" s="170"/>
      <c r="E33" s="53"/>
      <c r="F33" s="53">
        <v>1</v>
      </c>
      <c r="G33" s="53">
        <v>6</v>
      </c>
      <c r="H33" s="62">
        <f t="shared" si="0"/>
        <v>7</v>
      </c>
      <c r="J33" s="78">
        <f t="shared" si="1"/>
        <v>1</v>
      </c>
      <c r="K33" s="79">
        <f t="shared" si="2"/>
        <v>1</v>
      </c>
    </row>
    <row r="34" spans="1:11">
      <c r="A34" s="161" t="s">
        <v>157</v>
      </c>
      <c r="B34" s="53"/>
      <c r="C34" s="169"/>
      <c r="D34" s="170"/>
      <c r="E34" s="53"/>
      <c r="F34" s="53"/>
      <c r="G34" s="53">
        <v>16</v>
      </c>
      <c r="H34" s="62">
        <f t="shared" si="0"/>
        <v>16</v>
      </c>
      <c r="J34" s="78">
        <f t="shared" si="1"/>
        <v>1</v>
      </c>
      <c r="K34" s="79">
        <f t="shared" si="2"/>
        <v>1</v>
      </c>
    </row>
    <row r="35" spans="1:11">
      <c r="A35" s="161" t="s">
        <v>158</v>
      </c>
      <c r="B35" s="53">
        <v>2</v>
      </c>
      <c r="C35" s="169"/>
      <c r="D35" s="170"/>
      <c r="E35" s="53"/>
      <c r="F35" s="53"/>
      <c r="G35" s="53">
        <v>42</v>
      </c>
      <c r="H35" s="62">
        <f t="shared" si="0"/>
        <v>44</v>
      </c>
      <c r="J35" s="78">
        <f t="shared" si="1"/>
        <v>0.95454545454545459</v>
      </c>
      <c r="K35" s="79">
        <f t="shared" si="2"/>
        <v>0.95454545454545459</v>
      </c>
    </row>
    <row r="36" spans="1:11">
      <c r="A36" s="161" t="s">
        <v>159</v>
      </c>
      <c r="B36" s="53">
        <v>17</v>
      </c>
      <c r="C36" s="169">
        <v>5</v>
      </c>
      <c r="D36" s="170">
        <v>7</v>
      </c>
      <c r="E36" s="53"/>
      <c r="F36" s="53">
        <v>4</v>
      </c>
      <c r="G36" s="53">
        <v>63</v>
      </c>
      <c r="H36" s="62">
        <f t="shared" si="0"/>
        <v>84</v>
      </c>
      <c r="J36" s="78">
        <f t="shared" si="1"/>
        <v>0.79761904761904767</v>
      </c>
      <c r="K36" s="79">
        <f t="shared" si="2"/>
        <v>0.8571428571428571</v>
      </c>
    </row>
    <row r="37" spans="1:11">
      <c r="A37" s="161" t="s">
        <v>160</v>
      </c>
      <c r="B37" s="53">
        <v>7</v>
      </c>
      <c r="C37" s="169">
        <v>2</v>
      </c>
      <c r="D37" s="170">
        <v>5</v>
      </c>
      <c r="E37" s="53"/>
      <c r="F37" s="53">
        <v>1</v>
      </c>
      <c r="G37" s="53">
        <v>15</v>
      </c>
      <c r="H37" s="62">
        <f t="shared" si="0"/>
        <v>23</v>
      </c>
      <c r="J37" s="78">
        <f t="shared" si="1"/>
        <v>0.69565217391304346</v>
      </c>
      <c r="K37" s="79">
        <f t="shared" si="2"/>
        <v>0.78260869565217395</v>
      </c>
    </row>
    <row r="38" spans="1:11">
      <c r="A38" s="161" t="s">
        <v>161</v>
      </c>
      <c r="B38" s="53"/>
      <c r="C38" s="169"/>
      <c r="D38" s="170"/>
      <c r="E38" s="53"/>
      <c r="F38" s="53"/>
      <c r="G38" s="53">
        <v>5</v>
      </c>
      <c r="H38" s="62">
        <f t="shared" si="0"/>
        <v>5</v>
      </c>
      <c r="J38" s="78">
        <f t="shared" si="1"/>
        <v>1</v>
      </c>
      <c r="K38" s="79">
        <f t="shared" si="2"/>
        <v>1</v>
      </c>
    </row>
    <row r="39" spans="1:11">
      <c r="A39" s="161" t="s">
        <v>162</v>
      </c>
      <c r="B39" s="53">
        <v>3</v>
      </c>
      <c r="C39" s="169">
        <v>2</v>
      </c>
      <c r="D39" s="170">
        <v>1</v>
      </c>
      <c r="E39" s="53"/>
      <c r="F39" s="53"/>
      <c r="G39" s="53">
        <v>7</v>
      </c>
      <c r="H39" s="62">
        <f t="shared" si="0"/>
        <v>10</v>
      </c>
      <c r="J39" s="78">
        <f t="shared" si="1"/>
        <v>0.7</v>
      </c>
      <c r="K39" s="79">
        <f t="shared" si="2"/>
        <v>0.9</v>
      </c>
    </row>
    <row r="40" spans="1:11">
      <c r="A40" s="161" t="s">
        <v>163</v>
      </c>
      <c r="B40" s="53">
        <v>2</v>
      </c>
      <c r="C40" s="169">
        <v>2</v>
      </c>
      <c r="D40" s="170"/>
      <c r="E40" s="53"/>
      <c r="F40" s="53"/>
      <c r="G40" s="53">
        <v>7</v>
      </c>
      <c r="H40" s="62">
        <f t="shared" si="0"/>
        <v>9</v>
      </c>
      <c r="J40" s="78">
        <f t="shared" si="1"/>
        <v>0.77777777777777779</v>
      </c>
      <c r="K40" s="79">
        <f t="shared" si="2"/>
        <v>1</v>
      </c>
    </row>
    <row r="41" spans="1:11">
      <c r="A41" s="161" t="s">
        <v>164</v>
      </c>
      <c r="B41" s="53">
        <v>1</v>
      </c>
      <c r="C41" s="169">
        <v>1</v>
      </c>
      <c r="D41" s="170"/>
      <c r="E41" s="53"/>
      <c r="F41" s="53"/>
      <c r="G41" s="53">
        <v>7</v>
      </c>
      <c r="H41" s="62">
        <f t="shared" si="0"/>
        <v>8</v>
      </c>
      <c r="J41" s="78">
        <f t="shared" si="1"/>
        <v>0.875</v>
      </c>
      <c r="K41" s="79">
        <f t="shared" si="2"/>
        <v>1</v>
      </c>
    </row>
    <row r="42" spans="1:11">
      <c r="A42" s="161" t="s">
        <v>165</v>
      </c>
      <c r="B42" s="53">
        <v>2</v>
      </c>
      <c r="C42" s="169"/>
      <c r="D42" s="170">
        <v>1</v>
      </c>
      <c r="E42" s="53"/>
      <c r="F42" s="53"/>
      <c r="G42" s="53">
        <v>11</v>
      </c>
      <c r="H42" s="62">
        <f t="shared" si="0"/>
        <v>13</v>
      </c>
      <c r="J42" s="78">
        <f t="shared" si="1"/>
        <v>0.84615384615384615</v>
      </c>
      <c r="K42" s="79">
        <f t="shared" si="2"/>
        <v>0.84615384615384615</v>
      </c>
    </row>
    <row r="43" spans="1:11">
      <c r="A43" s="161" t="s">
        <v>200</v>
      </c>
      <c r="B43" s="53"/>
      <c r="C43" s="169"/>
      <c r="D43" s="170"/>
      <c r="E43" s="53"/>
      <c r="F43" s="53">
        <v>1</v>
      </c>
      <c r="G43" s="53">
        <v>2</v>
      </c>
      <c r="H43" s="62">
        <f t="shared" si="0"/>
        <v>3</v>
      </c>
      <c r="J43" s="78">
        <f t="shared" si="1"/>
        <v>1</v>
      </c>
      <c r="K43" s="79">
        <f t="shared" si="2"/>
        <v>1</v>
      </c>
    </row>
    <row r="44" spans="1:11">
      <c r="A44" s="161" t="s">
        <v>166</v>
      </c>
      <c r="B44" s="53">
        <v>1</v>
      </c>
      <c r="C44" s="169"/>
      <c r="D44" s="170">
        <v>1</v>
      </c>
      <c r="E44" s="53"/>
      <c r="F44" s="53"/>
      <c r="G44" s="53">
        <v>9</v>
      </c>
      <c r="H44" s="62">
        <f t="shared" si="0"/>
        <v>10</v>
      </c>
      <c r="J44" s="78">
        <f t="shared" si="1"/>
        <v>0.9</v>
      </c>
      <c r="K44" s="79">
        <f t="shared" si="2"/>
        <v>0.9</v>
      </c>
    </row>
    <row r="45" spans="1:11">
      <c r="A45" s="161" t="s">
        <v>167</v>
      </c>
      <c r="B45" s="53">
        <v>1</v>
      </c>
      <c r="C45" s="169"/>
      <c r="D45" s="170">
        <v>1</v>
      </c>
      <c r="E45" s="53"/>
      <c r="F45" s="53"/>
      <c r="G45" s="53">
        <v>7</v>
      </c>
      <c r="H45" s="62">
        <f t="shared" si="0"/>
        <v>8</v>
      </c>
      <c r="J45" s="78">
        <f t="shared" si="1"/>
        <v>0.875</v>
      </c>
      <c r="K45" s="79">
        <f t="shared" si="2"/>
        <v>0.875</v>
      </c>
    </row>
    <row r="46" spans="1:11">
      <c r="A46" s="161" t="s">
        <v>168</v>
      </c>
      <c r="B46" s="53"/>
      <c r="C46" s="169"/>
      <c r="D46" s="170"/>
      <c r="E46" s="53"/>
      <c r="F46" s="53"/>
      <c r="G46" s="53">
        <v>1</v>
      </c>
      <c r="H46" s="62">
        <f t="shared" si="0"/>
        <v>1</v>
      </c>
      <c r="J46" s="78">
        <f t="shared" si="1"/>
        <v>1</v>
      </c>
      <c r="K46" s="79">
        <f t="shared" si="2"/>
        <v>1</v>
      </c>
    </row>
    <row r="47" spans="1:11">
      <c r="A47" s="161" t="s">
        <v>169</v>
      </c>
      <c r="B47" s="53">
        <v>10</v>
      </c>
      <c r="C47" s="169">
        <v>2</v>
      </c>
      <c r="D47" s="170">
        <v>3</v>
      </c>
      <c r="E47" s="53"/>
      <c r="F47" s="53">
        <v>3</v>
      </c>
      <c r="G47" s="53">
        <v>43</v>
      </c>
      <c r="H47" s="62">
        <f t="shared" si="0"/>
        <v>56</v>
      </c>
      <c r="J47" s="78">
        <f t="shared" si="1"/>
        <v>0.8214285714285714</v>
      </c>
      <c r="K47" s="79">
        <f t="shared" si="2"/>
        <v>0.8571428571428571</v>
      </c>
    </row>
    <row r="48" spans="1:11">
      <c r="A48" s="161" t="s">
        <v>170</v>
      </c>
      <c r="B48" s="53">
        <v>8</v>
      </c>
      <c r="C48" s="169"/>
      <c r="D48" s="170">
        <v>4</v>
      </c>
      <c r="E48" s="53"/>
      <c r="F48" s="53"/>
      <c r="G48" s="53">
        <v>21</v>
      </c>
      <c r="H48" s="62">
        <f t="shared" si="0"/>
        <v>29</v>
      </c>
      <c r="J48" s="78">
        <f t="shared" si="1"/>
        <v>0.72413793103448276</v>
      </c>
      <c r="K48" s="79">
        <f t="shared" si="2"/>
        <v>0.72413793103448276</v>
      </c>
    </row>
    <row r="49" spans="1:11">
      <c r="A49" s="161" t="s">
        <v>171</v>
      </c>
      <c r="B49" s="53">
        <v>4</v>
      </c>
      <c r="C49" s="169">
        <v>1</v>
      </c>
      <c r="D49" s="170">
        <v>1</v>
      </c>
      <c r="E49" s="53">
        <v>1</v>
      </c>
      <c r="F49" s="53">
        <v>1</v>
      </c>
      <c r="G49" s="53">
        <v>16</v>
      </c>
      <c r="H49" s="62">
        <f t="shared" si="0"/>
        <v>22</v>
      </c>
      <c r="J49" s="78">
        <f t="shared" si="1"/>
        <v>0.81818181818181823</v>
      </c>
      <c r="K49" s="79">
        <f t="shared" si="2"/>
        <v>0.86363636363636365</v>
      </c>
    </row>
    <row r="50" spans="1:11">
      <c r="A50" s="161" t="s">
        <v>172</v>
      </c>
      <c r="B50" s="53">
        <v>4</v>
      </c>
      <c r="C50" s="169">
        <v>2</v>
      </c>
      <c r="D50" s="170">
        <v>1</v>
      </c>
      <c r="E50" s="53"/>
      <c r="F50" s="53">
        <v>2</v>
      </c>
      <c r="G50" s="53">
        <v>14</v>
      </c>
      <c r="H50" s="62">
        <f t="shared" si="0"/>
        <v>20</v>
      </c>
      <c r="J50" s="78">
        <f t="shared" si="1"/>
        <v>0.8</v>
      </c>
      <c r="K50" s="79">
        <f t="shared" si="2"/>
        <v>0.9</v>
      </c>
    </row>
    <row r="51" spans="1:11">
      <c r="A51" s="161" t="s">
        <v>173</v>
      </c>
      <c r="B51" s="53">
        <v>5</v>
      </c>
      <c r="C51" s="169"/>
      <c r="D51" s="170">
        <v>4</v>
      </c>
      <c r="E51" s="53"/>
      <c r="F51" s="53"/>
      <c r="G51" s="53">
        <v>14</v>
      </c>
      <c r="H51" s="62">
        <f t="shared" si="0"/>
        <v>19</v>
      </c>
      <c r="J51" s="78">
        <f t="shared" si="1"/>
        <v>0.73684210526315785</v>
      </c>
      <c r="K51" s="79">
        <f t="shared" si="2"/>
        <v>0.73684210526315785</v>
      </c>
    </row>
    <row r="52" spans="1:11">
      <c r="A52" s="161" t="s">
        <v>174</v>
      </c>
      <c r="B52" s="53">
        <v>5</v>
      </c>
      <c r="C52" s="169"/>
      <c r="D52" s="170">
        <v>5</v>
      </c>
      <c r="E52" s="53"/>
      <c r="F52" s="53"/>
      <c r="G52" s="53">
        <v>11</v>
      </c>
      <c r="H52" s="62">
        <f t="shared" si="0"/>
        <v>16</v>
      </c>
      <c r="J52" s="78">
        <f t="shared" si="1"/>
        <v>0.6875</v>
      </c>
      <c r="K52" s="79">
        <f t="shared" si="2"/>
        <v>0.6875</v>
      </c>
    </row>
    <row r="53" spans="1:11">
      <c r="A53" s="161" t="s">
        <v>175</v>
      </c>
      <c r="B53" s="53">
        <v>5</v>
      </c>
      <c r="C53" s="169">
        <v>3</v>
      </c>
      <c r="D53" s="170">
        <v>1</v>
      </c>
      <c r="E53" s="53"/>
      <c r="F53" s="53"/>
      <c r="G53" s="53">
        <v>11</v>
      </c>
      <c r="H53" s="62">
        <f t="shared" si="0"/>
        <v>16</v>
      </c>
      <c r="J53" s="78">
        <f t="shared" si="1"/>
        <v>0.6875</v>
      </c>
      <c r="K53" s="79">
        <f t="shared" si="2"/>
        <v>0.875</v>
      </c>
    </row>
    <row r="54" spans="1:11">
      <c r="A54" s="161" t="s">
        <v>176</v>
      </c>
      <c r="B54" s="53">
        <v>1</v>
      </c>
      <c r="C54" s="169">
        <v>1</v>
      </c>
      <c r="D54" s="170"/>
      <c r="E54" s="53"/>
      <c r="F54" s="53"/>
      <c r="G54" s="53">
        <v>16</v>
      </c>
      <c r="H54" s="62">
        <f t="shared" si="0"/>
        <v>17</v>
      </c>
      <c r="J54" s="78">
        <f t="shared" si="1"/>
        <v>0.94117647058823528</v>
      </c>
      <c r="K54" s="79">
        <f t="shared" si="2"/>
        <v>1</v>
      </c>
    </row>
    <row r="55" spans="1:11">
      <c r="A55" s="161" t="s">
        <v>177</v>
      </c>
      <c r="B55" s="53">
        <v>1</v>
      </c>
      <c r="C55" s="169"/>
      <c r="D55" s="170"/>
      <c r="E55" s="53"/>
      <c r="F55" s="53"/>
      <c r="G55" s="53">
        <v>6</v>
      </c>
      <c r="H55" s="62">
        <f t="shared" si="0"/>
        <v>7</v>
      </c>
      <c r="J55" s="78">
        <f t="shared" si="1"/>
        <v>0.8571428571428571</v>
      </c>
      <c r="K55" s="79">
        <f t="shared" si="2"/>
        <v>0.8571428571428571</v>
      </c>
    </row>
    <row r="56" spans="1:11">
      <c r="A56" s="161" t="s">
        <v>178</v>
      </c>
      <c r="B56" s="53">
        <v>2</v>
      </c>
      <c r="C56" s="169"/>
      <c r="D56" s="170">
        <v>1</v>
      </c>
      <c r="E56" s="53"/>
      <c r="F56" s="53"/>
      <c r="G56" s="53">
        <v>2</v>
      </c>
      <c r="H56" s="62">
        <f t="shared" si="0"/>
        <v>4</v>
      </c>
      <c r="J56" s="78">
        <f t="shared" si="1"/>
        <v>0.5</v>
      </c>
      <c r="K56" s="79">
        <f t="shared" si="2"/>
        <v>0.5</v>
      </c>
    </row>
    <row r="57" spans="1:11">
      <c r="A57" s="161" t="s">
        <v>179</v>
      </c>
      <c r="B57" s="53">
        <v>17</v>
      </c>
      <c r="C57" s="169">
        <v>1</v>
      </c>
      <c r="D57" s="170">
        <v>4</v>
      </c>
      <c r="E57" s="53"/>
      <c r="F57" s="53">
        <v>2</v>
      </c>
      <c r="G57" s="53">
        <v>19</v>
      </c>
      <c r="H57" s="62">
        <f t="shared" si="0"/>
        <v>38</v>
      </c>
      <c r="J57" s="78">
        <f t="shared" si="1"/>
        <v>0.55263157894736847</v>
      </c>
      <c r="K57" s="79">
        <f t="shared" si="2"/>
        <v>0.57894736842105265</v>
      </c>
    </row>
    <row r="58" spans="1:11">
      <c r="A58" s="161" t="s">
        <v>180</v>
      </c>
      <c r="B58" s="53">
        <v>9</v>
      </c>
      <c r="C58" s="169"/>
      <c r="D58" s="170">
        <v>2</v>
      </c>
      <c r="E58" s="53"/>
      <c r="F58" s="53">
        <v>2</v>
      </c>
      <c r="G58" s="53">
        <v>20</v>
      </c>
      <c r="H58" s="62">
        <f t="shared" si="0"/>
        <v>31</v>
      </c>
      <c r="J58" s="78">
        <f t="shared" si="1"/>
        <v>0.70967741935483875</v>
      </c>
      <c r="K58" s="79">
        <f t="shared" si="2"/>
        <v>0.70967741935483875</v>
      </c>
    </row>
    <row r="59" spans="1:11">
      <c r="A59" s="161" t="s">
        <v>181</v>
      </c>
      <c r="B59" s="53">
        <v>1</v>
      </c>
      <c r="C59" s="169"/>
      <c r="D59" s="170">
        <v>1</v>
      </c>
      <c r="E59" s="53"/>
      <c r="F59" s="53"/>
      <c r="G59" s="53"/>
      <c r="H59" s="62">
        <f t="shared" si="0"/>
        <v>1</v>
      </c>
      <c r="J59" s="78">
        <f t="shared" si="1"/>
        <v>0</v>
      </c>
      <c r="K59" s="79">
        <f t="shared" si="2"/>
        <v>0</v>
      </c>
    </row>
    <row r="60" spans="1:11">
      <c r="A60" s="991" t="s">
        <v>182</v>
      </c>
      <c r="B60" s="53">
        <v>1</v>
      </c>
      <c r="C60" s="169"/>
      <c r="D60" s="170"/>
      <c r="E60" s="53"/>
      <c r="F60" s="53"/>
      <c r="G60" s="53"/>
      <c r="H60" s="62">
        <f t="shared" si="0"/>
        <v>1</v>
      </c>
      <c r="J60" s="78">
        <f t="shared" ref="J60" si="3">(H60-B60)/H60</f>
        <v>0</v>
      </c>
      <c r="K60" s="79">
        <f t="shared" ref="K60" si="4">(H60-B60+C60)/H60</f>
        <v>0</v>
      </c>
    </row>
    <row r="61" spans="1:11">
      <c r="A61" s="161" t="s">
        <v>183</v>
      </c>
      <c r="B61" s="53">
        <v>8</v>
      </c>
      <c r="C61" s="169"/>
      <c r="D61" s="170">
        <v>1</v>
      </c>
      <c r="E61" s="53"/>
      <c r="F61" s="53">
        <v>6</v>
      </c>
      <c r="G61" s="53">
        <v>21</v>
      </c>
      <c r="H61" s="62">
        <f t="shared" si="0"/>
        <v>35</v>
      </c>
      <c r="J61" s="78">
        <f t="shared" si="1"/>
        <v>0.77142857142857146</v>
      </c>
      <c r="K61" s="79">
        <f t="shared" si="2"/>
        <v>0.77142857142857146</v>
      </c>
    </row>
    <row r="62" spans="1:11">
      <c r="A62" s="161" t="s">
        <v>184</v>
      </c>
      <c r="B62" s="53">
        <v>1</v>
      </c>
      <c r="C62" s="169"/>
      <c r="D62" s="170"/>
      <c r="E62" s="53"/>
      <c r="F62" s="53"/>
      <c r="G62" s="53">
        <v>1</v>
      </c>
      <c r="H62" s="62">
        <f t="shared" si="0"/>
        <v>2</v>
      </c>
      <c r="J62" s="78">
        <f t="shared" si="1"/>
        <v>0.5</v>
      </c>
      <c r="K62" s="79">
        <f t="shared" si="2"/>
        <v>0.5</v>
      </c>
    </row>
    <row r="63" spans="1:11">
      <c r="A63" s="161" t="s">
        <v>185</v>
      </c>
      <c r="B63" s="53">
        <v>3</v>
      </c>
      <c r="C63" s="169"/>
      <c r="D63" s="170">
        <v>1</v>
      </c>
      <c r="E63" s="53"/>
      <c r="F63" s="53">
        <v>1</v>
      </c>
      <c r="G63" s="53">
        <v>6</v>
      </c>
      <c r="H63" s="62">
        <f t="shared" si="0"/>
        <v>10</v>
      </c>
      <c r="J63" s="78">
        <f t="shared" si="1"/>
        <v>0.7</v>
      </c>
      <c r="K63" s="79">
        <f t="shared" si="2"/>
        <v>0.7</v>
      </c>
    </row>
    <row r="64" spans="1:11">
      <c r="A64" s="161" t="s">
        <v>186</v>
      </c>
      <c r="B64" s="53">
        <v>7</v>
      </c>
      <c r="C64" s="169">
        <v>1</v>
      </c>
      <c r="D64" s="170">
        <v>3</v>
      </c>
      <c r="E64" s="53"/>
      <c r="F64" s="53">
        <v>2</v>
      </c>
      <c r="G64" s="53">
        <v>13</v>
      </c>
      <c r="H64" s="62">
        <f t="shared" si="0"/>
        <v>22</v>
      </c>
      <c r="J64" s="78">
        <f t="shared" si="1"/>
        <v>0.68181818181818177</v>
      </c>
      <c r="K64" s="79">
        <f t="shared" si="2"/>
        <v>0.72727272727272729</v>
      </c>
    </row>
    <row r="65" spans="1:11">
      <c r="A65" s="161" t="s">
        <v>187</v>
      </c>
      <c r="B65" s="53">
        <v>4</v>
      </c>
      <c r="C65" s="169"/>
      <c r="D65" s="170">
        <v>3</v>
      </c>
      <c r="E65" s="53"/>
      <c r="F65" s="53"/>
      <c r="G65" s="53">
        <v>4</v>
      </c>
      <c r="H65" s="62">
        <f t="shared" si="0"/>
        <v>8</v>
      </c>
      <c r="J65" s="78">
        <f t="shared" si="1"/>
        <v>0.5</v>
      </c>
      <c r="K65" s="79">
        <f t="shared" si="2"/>
        <v>0.5</v>
      </c>
    </row>
    <row r="66" spans="1:11">
      <c r="J66" s="159"/>
      <c r="K66" s="159"/>
    </row>
    <row r="67" spans="1:11" ht="13.5">
      <c r="A67" s="658" t="s">
        <v>1</v>
      </c>
      <c r="B67" s="659">
        <f>SUM(B10:B65)</f>
        <v>269</v>
      </c>
      <c r="C67" s="660">
        <f t="shared" ref="C67:H67" si="5">SUM(C10:C65)</f>
        <v>25</v>
      </c>
      <c r="D67" s="660">
        <f t="shared" si="5"/>
        <v>66</v>
      </c>
      <c r="E67" s="659">
        <f t="shared" si="5"/>
        <v>4</v>
      </c>
      <c r="F67" s="659">
        <f t="shared" si="5"/>
        <v>118</v>
      </c>
      <c r="G67" s="659">
        <f t="shared" si="5"/>
        <v>860</v>
      </c>
      <c r="H67" s="992">
        <f t="shared" si="5"/>
        <v>1251</v>
      </c>
      <c r="I67" s="163"/>
      <c r="J67" s="337">
        <f t="shared" si="1"/>
        <v>0.78497202238209429</v>
      </c>
      <c r="K67" s="338">
        <f t="shared" si="2"/>
        <v>0.80495603517186254</v>
      </c>
    </row>
    <row r="69" spans="1:11">
      <c r="A69" s="592" t="s">
        <v>768</v>
      </c>
    </row>
    <row r="70" spans="1:11">
      <c r="A70" s="592"/>
    </row>
  </sheetData>
  <mergeCells count="8">
    <mergeCell ref="A5:K5"/>
    <mergeCell ref="A2:K2"/>
    <mergeCell ref="J7:K7"/>
    <mergeCell ref="B7:D7"/>
    <mergeCell ref="E7:E8"/>
    <mergeCell ref="F7:F8"/>
    <mergeCell ref="G7:G8"/>
    <mergeCell ref="H7:H8"/>
  </mergeCells>
  <printOptions horizontalCentered="1"/>
  <pageMargins left="0.39370078740157483" right="0.39370078740157483" top="0.59055118110236227" bottom="0.59055118110236227" header="0.39370078740157483" footer="0.39370078740157483"/>
  <pageSetup paperSize="9" scale="75"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16.xml><?xml version="1.0" encoding="utf-8"?>
<worksheet xmlns="http://schemas.openxmlformats.org/spreadsheetml/2006/main" xmlns:r="http://schemas.openxmlformats.org/officeDocument/2006/relationships">
  <sheetPr>
    <tabColor rgb="FF92D050"/>
    <pageSetUpPr fitToPage="1"/>
  </sheetPr>
  <dimension ref="A2:K40"/>
  <sheetViews>
    <sheetView showGridLines="0" zoomScaleNormal="100" workbookViewId="0">
      <selection activeCell="C24" sqref="C24"/>
    </sheetView>
  </sheetViews>
  <sheetFormatPr baseColWidth="10" defaultRowHeight="12.75"/>
  <cols>
    <col min="1" max="1" width="57.6640625" customWidth="1"/>
    <col min="2" max="6" width="22" customWidth="1"/>
    <col min="7" max="7" width="5.1640625" style="30" customWidth="1"/>
  </cols>
  <sheetData>
    <row r="2" spans="1:11" ht="34.5" customHeight="1">
      <c r="A2" s="1219" t="s">
        <v>853</v>
      </c>
      <c r="B2" s="1219"/>
      <c r="C2" s="1219"/>
      <c r="D2" s="1219"/>
      <c r="E2" s="1219"/>
      <c r="F2" s="1219"/>
      <c r="G2" s="1219"/>
      <c r="H2" s="1219"/>
      <c r="I2" s="80"/>
      <c r="J2" s="80"/>
      <c r="K2" s="80"/>
    </row>
    <row r="3" spans="1:11">
      <c r="A3" s="65"/>
    </row>
    <row r="5" spans="1:11">
      <c r="A5" s="1253" t="s">
        <v>708</v>
      </c>
      <c r="B5" s="1253"/>
      <c r="C5" s="1253"/>
      <c r="D5" s="1253"/>
      <c r="E5" s="1253"/>
      <c r="F5" s="1253"/>
      <c r="G5" s="1253"/>
      <c r="H5" s="1253"/>
    </row>
    <row r="7" spans="1:11" ht="76.5">
      <c r="A7" s="781" t="s">
        <v>298</v>
      </c>
      <c r="B7" s="43" t="s">
        <v>350</v>
      </c>
      <c r="C7" s="43" t="s">
        <v>351</v>
      </c>
      <c r="D7" s="775" t="s">
        <v>787</v>
      </c>
      <c r="E7" s="775" t="s">
        <v>786</v>
      </c>
      <c r="F7" s="117" t="s">
        <v>352</v>
      </c>
      <c r="G7" s="69"/>
      <c r="H7" s="82" t="s">
        <v>133</v>
      </c>
    </row>
    <row r="8" spans="1:11" s="30" customFormat="1">
      <c r="A8" s="69"/>
      <c r="B8" s="69"/>
      <c r="C8" s="69"/>
      <c r="D8" s="69"/>
      <c r="E8" s="69"/>
      <c r="F8" s="69"/>
      <c r="G8" s="69"/>
      <c r="H8" s="69"/>
    </row>
    <row r="9" spans="1:11">
      <c r="A9" s="664" t="s">
        <v>312</v>
      </c>
      <c r="B9" s="557">
        <v>57</v>
      </c>
      <c r="C9" s="557">
        <v>214</v>
      </c>
      <c r="D9" s="557">
        <v>18</v>
      </c>
      <c r="E9" s="557">
        <v>43</v>
      </c>
      <c r="F9" s="665">
        <v>53</v>
      </c>
      <c r="G9" s="173"/>
      <c r="H9" s="644">
        <f>SUM(B9:F9)</f>
        <v>385</v>
      </c>
    </row>
    <row r="10" spans="1:11">
      <c r="A10" s="666" t="s">
        <v>313</v>
      </c>
      <c r="B10" s="558">
        <v>42</v>
      </c>
      <c r="C10" s="558">
        <v>71</v>
      </c>
      <c r="D10" s="558">
        <v>7</v>
      </c>
      <c r="E10" s="558">
        <v>10</v>
      </c>
      <c r="F10" s="667">
        <v>7</v>
      </c>
      <c r="G10" s="173"/>
      <c r="H10" s="645">
        <f t="shared" ref="H10:H32" si="0">SUM(B10:F10)</f>
        <v>137</v>
      </c>
    </row>
    <row r="11" spans="1:11" ht="25.5">
      <c r="A11" s="586" t="s">
        <v>314</v>
      </c>
      <c r="B11" s="559">
        <f>SUM(B12:B20)</f>
        <v>46</v>
      </c>
      <c r="C11" s="559">
        <f t="shared" ref="C11:F11" si="1">SUM(C12:C20)</f>
        <v>116</v>
      </c>
      <c r="D11" s="559">
        <f t="shared" si="1"/>
        <v>10</v>
      </c>
      <c r="E11" s="559">
        <f t="shared" si="1"/>
        <v>13</v>
      </c>
      <c r="F11" s="668">
        <f t="shared" si="1"/>
        <v>1</v>
      </c>
      <c r="G11" s="173"/>
      <c r="H11" s="646">
        <f t="shared" si="0"/>
        <v>186</v>
      </c>
    </row>
    <row r="12" spans="1:11">
      <c r="A12" s="119" t="s">
        <v>317</v>
      </c>
      <c r="B12" s="51">
        <v>2</v>
      </c>
      <c r="C12" s="51">
        <v>3</v>
      </c>
      <c r="D12" s="51"/>
      <c r="E12" s="51"/>
      <c r="F12" s="102"/>
      <c r="H12" s="11">
        <f t="shared" si="0"/>
        <v>5</v>
      </c>
    </row>
    <row r="13" spans="1:11">
      <c r="A13" s="120" t="s">
        <v>318</v>
      </c>
      <c r="B13" s="53"/>
      <c r="C13" s="53">
        <v>4</v>
      </c>
      <c r="D13" s="53"/>
      <c r="E13" s="53"/>
      <c r="F13" s="104"/>
      <c r="H13" s="12">
        <f t="shared" si="0"/>
        <v>4</v>
      </c>
    </row>
    <row r="14" spans="1:11">
      <c r="A14" s="120" t="s">
        <v>319</v>
      </c>
      <c r="B14" s="53">
        <v>1</v>
      </c>
      <c r="C14" s="53">
        <v>4</v>
      </c>
      <c r="D14" s="53">
        <v>1</v>
      </c>
      <c r="E14" s="53"/>
      <c r="F14" s="104"/>
      <c r="H14" s="12">
        <f t="shared" si="0"/>
        <v>6</v>
      </c>
    </row>
    <row r="15" spans="1:11">
      <c r="A15" s="120" t="s">
        <v>320</v>
      </c>
      <c r="B15" s="53">
        <v>4</v>
      </c>
      <c r="C15" s="53">
        <v>8</v>
      </c>
      <c r="D15" s="53">
        <v>3</v>
      </c>
      <c r="E15" s="53">
        <v>1</v>
      </c>
      <c r="F15" s="104"/>
      <c r="H15" s="12">
        <f t="shared" si="0"/>
        <v>16</v>
      </c>
    </row>
    <row r="16" spans="1:11">
      <c r="A16" s="120" t="s">
        <v>321</v>
      </c>
      <c r="B16" s="53">
        <v>3</v>
      </c>
      <c r="C16" s="53">
        <v>34</v>
      </c>
      <c r="D16" s="53"/>
      <c r="E16" s="53">
        <v>3</v>
      </c>
      <c r="F16" s="104"/>
      <c r="H16" s="12">
        <f t="shared" si="0"/>
        <v>40</v>
      </c>
    </row>
    <row r="17" spans="1:8">
      <c r="A17" s="120" t="s">
        <v>322</v>
      </c>
      <c r="B17" s="53">
        <v>2</v>
      </c>
      <c r="C17" s="53">
        <v>3</v>
      </c>
      <c r="D17" s="53"/>
      <c r="E17" s="53">
        <v>1</v>
      </c>
      <c r="F17" s="104"/>
      <c r="H17" s="12">
        <f t="shared" si="0"/>
        <v>6</v>
      </c>
    </row>
    <row r="18" spans="1:8">
      <c r="A18" s="120" t="s">
        <v>323</v>
      </c>
      <c r="B18" s="53">
        <v>1</v>
      </c>
      <c r="C18" s="53">
        <v>8</v>
      </c>
      <c r="D18" s="53">
        <v>1</v>
      </c>
      <c r="E18" s="53"/>
      <c r="F18" s="104"/>
      <c r="H18" s="12">
        <f t="shared" si="0"/>
        <v>10</v>
      </c>
    </row>
    <row r="19" spans="1:8" ht="25.5">
      <c r="A19" s="120" t="s">
        <v>324</v>
      </c>
      <c r="B19" s="123">
        <v>18</v>
      </c>
      <c r="C19" s="123">
        <v>28</v>
      </c>
      <c r="D19" s="123">
        <v>3</v>
      </c>
      <c r="E19" s="123">
        <v>5</v>
      </c>
      <c r="F19" s="800"/>
      <c r="G19" s="801"/>
      <c r="H19" s="148">
        <f t="shared" si="0"/>
        <v>54</v>
      </c>
    </row>
    <row r="20" spans="1:8">
      <c r="A20" s="121" t="s">
        <v>325</v>
      </c>
      <c r="B20" s="54">
        <v>15</v>
      </c>
      <c r="C20" s="54">
        <v>24</v>
      </c>
      <c r="D20" s="54">
        <v>2</v>
      </c>
      <c r="E20" s="54">
        <v>3</v>
      </c>
      <c r="F20" s="152">
        <v>1</v>
      </c>
      <c r="H20" s="13">
        <f t="shared" si="0"/>
        <v>45</v>
      </c>
    </row>
    <row r="21" spans="1:8">
      <c r="A21" s="118" t="s">
        <v>315</v>
      </c>
      <c r="B21" s="64">
        <f>B22+B23+B24</f>
        <v>49</v>
      </c>
      <c r="C21" s="64">
        <f t="shared" ref="C21:F21" si="2">C22+C23+C24</f>
        <v>73</v>
      </c>
      <c r="D21" s="64">
        <f t="shared" si="2"/>
        <v>13</v>
      </c>
      <c r="E21" s="64">
        <f t="shared" si="2"/>
        <v>14</v>
      </c>
      <c r="F21" s="150">
        <f t="shared" si="2"/>
        <v>4</v>
      </c>
      <c r="H21" s="610">
        <f t="shared" si="0"/>
        <v>153</v>
      </c>
    </row>
    <row r="22" spans="1:8">
      <c r="A22" s="119" t="s">
        <v>326</v>
      </c>
      <c r="B22" s="51">
        <v>33</v>
      </c>
      <c r="C22" s="51">
        <v>47</v>
      </c>
      <c r="D22" s="51">
        <v>10</v>
      </c>
      <c r="E22" s="51">
        <v>7</v>
      </c>
      <c r="F22" s="102">
        <v>1</v>
      </c>
      <c r="H22" s="11">
        <f t="shared" si="0"/>
        <v>98</v>
      </c>
    </row>
    <row r="23" spans="1:8">
      <c r="A23" s="120" t="s">
        <v>327</v>
      </c>
      <c r="B23" s="53">
        <v>7</v>
      </c>
      <c r="C23" s="53">
        <v>14</v>
      </c>
      <c r="D23" s="53">
        <v>2</v>
      </c>
      <c r="E23" s="53">
        <v>1</v>
      </c>
      <c r="F23" s="104">
        <v>2</v>
      </c>
      <c r="H23" s="12">
        <f t="shared" si="0"/>
        <v>26</v>
      </c>
    </row>
    <row r="24" spans="1:8">
      <c r="A24" s="121" t="s">
        <v>328</v>
      </c>
      <c r="B24" s="54">
        <v>9</v>
      </c>
      <c r="C24" s="54">
        <v>12</v>
      </c>
      <c r="D24" s="54">
        <v>1</v>
      </c>
      <c r="E24" s="54">
        <v>6</v>
      </c>
      <c r="F24" s="152">
        <v>1</v>
      </c>
      <c r="H24" s="13">
        <f t="shared" si="0"/>
        <v>29</v>
      </c>
    </row>
    <row r="25" spans="1:8">
      <c r="A25" s="118" t="s">
        <v>308</v>
      </c>
      <c r="B25" s="64">
        <f>B26+B27+B28+B29+B30+B31</f>
        <v>58</v>
      </c>
      <c r="C25" s="64">
        <f t="shared" ref="C25:F25" si="3">C26+C27+C28+C29+C30+C31</f>
        <v>127</v>
      </c>
      <c r="D25" s="64">
        <f t="shared" si="3"/>
        <v>6</v>
      </c>
      <c r="E25" s="64">
        <f t="shared" si="3"/>
        <v>8</v>
      </c>
      <c r="F25" s="150">
        <f t="shared" si="3"/>
        <v>11</v>
      </c>
      <c r="H25" s="610">
        <f t="shared" si="0"/>
        <v>210</v>
      </c>
    </row>
    <row r="26" spans="1:8">
      <c r="A26" s="119" t="s">
        <v>305</v>
      </c>
      <c r="B26" s="51"/>
      <c r="C26" s="51">
        <v>1</v>
      </c>
      <c r="D26" s="51"/>
      <c r="E26" s="51"/>
      <c r="F26" s="102"/>
      <c r="H26" s="11">
        <f t="shared" si="0"/>
        <v>1</v>
      </c>
    </row>
    <row r="27" spans="1:8">
      <c r="A27" s="120" t="s">
        <v>306</v>
      </c>
      <c r="B27" s="53">
        <v>13</v>
      </c>
      <c r="C27" s="53">
        <v>13</v>
      </c>
      <c r="D27" s="53">
        <v>1</v>
      </c>
      <c r="E27" s="53">
        <v>1</v>
      </c>
      <c r="F27" s="104">
        <v>1</v>
      </c>
      <c r="H27" s="12">
        <f t="shared" si="0"/>
        <v>29</v>
      </c>
    </row>
    <row r="28" spans="1:8">
      <c r="A28" s="120" t="s">
        <v>331</v>
      </c>
      <c r="B28" s="53">
        <v>5</v>
      </c>
      <c r="C28" s="53">
        <v>1</v>
      </c>
      <c r="D28" s="53"/>
      <c r="E28" s="53"/>
      <c r="F28" s="104"/>
      <c r="H28" s="12">
        <f t="shared" si="0"/>
        <v>6</v>
      </c>
    </row>
    <row r="29" spans="1:8">
      <c r="A29" s="120" t="s">
        <v>330</v>
      </c>
      <c r="B29" s="53">
        <v>3</v>
      </c>
      <c r="C29" s="53"/>
      <c r="D29" s="53"/>
      <c r="E29" s="53"/>
      <c r="F29" s="104"/>
      <c r="H29" s="12">
        <f t="shared" si="0"/>
        <v>3</v>
      </c>
    </row>
    <row r="30" spans="1:8">
      <c r="A30" s="120" t="s">
        <v>307</v>
      </c>
      <c r="B30" s="54">
        <v>1</v>
      </c>
      <c r="C30" s="54">
        <v>15</v>
      </c>
      <c r="D30" s="54">
        <v>1</v>
      </c>
      <c r="E30" s="54"/>
      <c r="F30" s="152">
        <v>2</v>
      </c>
      <c r="H30" s="13">
        <f t="shared" si="0"/>
        <v>19</v>
      </c>
    </row>
    <row r="31" spans="1:8">
      <c r="A31" s="121" t="s">
        <v>329</v>
      </c>
      <c r="B31" s="54">
        <v>36</v>
      </c>
      <c r="C31" s="54">
        <v>97</v>
      </c>
      <c r="D31" s="54">
        <v>4</v>
      </c>
      <c r="E31" s="54">
        <v>7</v>
      </c>
      <c r="F31" s="152">
        <v>8</v>
      </c>
      <c r="H31" s="13">
        <f t="shared" si="0"/>
        <v>152</v>
      </c>
    </row>
    <row r="32" spans="1:8">
      <c r="A32" s="118" t="s">
        <v>316</v>
      </c>
      <c r="B32" s="587">
        <v>17</v>
      </c>
      <c r="C32" s="587">
        <v>35</v>
      </c>
      <c r="D32" s="587"/>
      <c r="E32" s="587">
        <v>6</v>
      </c>
      <c r="F32" s="662"/>
      <c r="G32" s="663"/>
      <c r="H32" s="669">
        <f t="shared" si="0"/>
        <v>58</v>
      </c>
    </row>
    <row r="33" spans="1:8">
      <c r="H33" s="91"/>
    </row>
    <row r="34" spans="1:8">
      <c r="A34" s="671" t="s">
        <v>1</v>
      </c>
      <c r="B34" s="176">
        <f>B32+B25+B21+B11+B10+B9</f>
        <v>269</v>
      </c>
      <c r="C34" s="176">
        <f t="shared" ref="C34:H34" si="4">C32+C25+C21+C11+C10+C9</f>
        <v>636</v>
      </c>
      <c r="D34" s="176">
        <f t="shared" si="4"/>
        <v>54</v>
      </c>
      <c r="E34" s="176">
        <f t="shared" si="4"/>
        <v>94</v>
      </c>
      <c r="F34" s="412">
        <f t="shared" si="4"/>
        <v>76</v>
      </c>
      <c r="H34" s="670">
        <f t="shared" si="4"/>
        <v>1129</v>
      </c>
    </row>
    <row r="36" spans="1:8">
      <c r="A36" s="839" t="s">
        <v>785</v>
      </c>
    </row>
    <row r="37" spans="1:8" ht="13.5">
      <c r="A37" s="115"/>
    </row>
    <row r="38" spans="1:8">
      <c r="A38" s="116"/>
    </row>
    <row r="39" spans="1:8">
      <c r="A39" s="116"/>
    </row>
    <row r="40" spans="1:8">
      <c r="A40" s="116"/>
    </row>
  </sheetData>
  <mergeCells count="2">
    <mergeCell ref="A5:H5"/>
    <mergeCell ref="A2:H2"/>
  </mergeCells>
  <printOptions horizontalCentered="1"/>
  <pageMargins left="0.39370078740157483" right="0.39370078740157483" top="0.59055118110236227" bottom="0.59055118110236227" header="0.39370078740157483" footer="0.39370078740157483"/>
  <pageSetup paperSize="9" scale="84"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17.xml><?xml version="1.0" encoding="utf-8"?>
<worksheet xmlns="http://schemas.openxmlformats.org/spreadsheetml/2006/main" xmlns:r="http://schemas.openxmlformats.org/officeDocument/2006/relationships">
  <sheetPr>
    <tabColor rgb="FF92D050"/>
    <pageSetUpPr fitToPage="1"/>
  </sheetPr>
  <dimension ref="A2:O44"/>
  <sheetViews>
    <sheetView showGridLines="0" workbookViewId="0">
      <selection activeCell="H34" sqref="H34:H35"/>
    </sheetView>
  </sheetViews>
  <sheetFormatPr baseColWidth="10" defaultRowHeight="12.75"/>
  <cols>
    <col min="1" max="1" width="35.1640625" customWidth="1"/>
    <col min="2" max="11" width="6.6640625" customWidth="1"/>
    <col min="12" max="13" width="6.5" customWidth="1"/>
    <col min="14" max="14" width="3.33203125" customWidth="1"/>
    <col min="15" max="15" width="6.5" customWidth="1"/>
  </cols>
  <sheetData>
    <row r="2" spans="1:15" ht="33" customHeight="1">
      <c r="A2" s="1219" t="s">
        <v>853</v>
      </c>
      <c r="B2" s="1219"/>
      <c r="C2" s="1219"/>
      <c r="D2" s="1219"/>
      <c r="E2" s="1219"/>
      <c r="F2" s="1219"/>
      <c r="G2" s="1219"/>
      <c r="H2" s="1219"/>
      <c r="I2" s="1219"/>
      <c r="J2" s="1219"/>
      <c r="K2" s="1219"/>
      <c r="L2" s="1219"/>
      <c r="M2" s="1219"/>
      <c r="N2" s="1219"/>
      <c r="O2" s="1219"/>
    </row>
    <row r="4" spans="1:15" ht="23.25" customHeight="1">
      <c r="A4" s="1242" t="s">
        <v>769</v>
      </c>
      <c r="B4" s="1242"/>
      <c r="C4" s="1242"/>
      <c r="D4" s="1242"/>
      <c r="E4" s="1242"/>
      <c r="F4" s="1242"/>
      <c r="G4" s="1242"/>
      <c r="H4" s="1242"/>
      <c r="I4" s="1242"/>
      <c r="J4" s="1242"/>
      <c r="K4" s="1242"/>
      <c r="L4" s="1242"/>
      <c r="M4" s="1242"/>
      <c r="N4" s="1242"/>
      <c r="O4" s="1242"/>
    </row>
    <row r="5" spans="1:15" s="4" customFormat="1">
      <c r="A5" s="39"/>
      <c r="B5" s="39"/>
      <c r="C5" s="39"/>
      <c r="D5" s="39"/>
      <c r="E5" s="39"/>
      <c r="F5" s="39"/>
      <c r="G5" s="39"/>
      <c r="H5" s="39"/>
      <c r="I5" s="39"/>
      <c r="J5" s="39"/>
      <c r="K5" s="39"/>
      <c r="L5" s="39"/>
    </row>
    <row r="6" spans="1:15" s="4" customFormat="1">
      <c r="A6" s="1271" t="s">
        <v>715</v>
      </c>
      <c r="B6" s="1271"/>
      <c r="C6" s="1271"/>
      <c r="D6" s="1271"/>
      <c r="E6" s="1271"/>
      <c r="F6" s="1271"/>
      <c r="G6" s="1271"/>
      <c r="H6" s="1271"/>
      <c r="I6" s="1271"/>
      <c r="J6" s="1271"/>
      <c r="K6" s="1271"/>
      <c r="L6" s="1271"/>
    </row>
    <row r="8" spans="1:15" ht="47.25" customHeight="1">
      <c r="A8" s="675" t="s">
        <v>713</v>
      </c>
      <c r="B8" s="1269" t="s">
        <v>2</v>
      </c>
      <c r="C8" s="1269" t="s">
        <v>132</v>
      </c>
      <c r="D8" s="1269" t="s">
        <v>27</v>
      </c>
      <c r="E8" s="1269" t="s">
        <v>43</v>
      </c>
      <c r="F8" s="1269" t="s">
        <v>48</v>
      </c>
      <c r="G8" s="1269" t="s">
        <v>81</v>
      </c>
      <c r="H8" s="1269" t="s">
        <v>58</v>
      </c>
      <c r="I8" s="1270" t="s">
        <v>731</v>
      </c>
      <c r="J8" s="1269" t="s">
        <v>64</v>
      </c>
      <c r="K8" s="1269" t="s">
        <v>129</v>
      </c>
      <c r="L8" s="1269" t="s">
        <v>96</v>
      </c>
      <c r="M8" s="1273" t="s">
        <v>732</v>
      </c>
      <c r="O8" s="1273" t="s">
        <v>604</v>
      </c>
    </row>
    <row r="9" spans="1:15" ht="47.25" customHeight="1">
      <c r="A9" s="676" t="s">
        <v>714</v>
      </c>
      <c r="B9" s="1269"/>
      <c r="C9" s="1269"/>
      <c r="D9" s="1269"/>
      <c r="E9" s="1269"/>
      <c r="F9" s="1269"/>
      <c r="G9" s="1269"/>
      <c r="H9" s="1269"/>
      <c r="I9" s="1270"/>
      <c r="J9" s="1269"/>
      <c r="K9" s="1269"/>
      <c r="L9" s="1269"/>
      <c r="M9" s="1273"/>
      <c r="O9" s="1273"/>
    </row>
    <row r="10" spans="1:15" s="4" customFormat="1">
      <c r="A10" s="676"/>
      <c r="B10" s="677"/>
      <c r="C10" s="677"/>
      <c r="D10" s="677"/>
      <c r="E10" s="677"/>
      <c r="F10" s="677"/>
      <c r="G10" s="677"/>
      <c r="H10" s="677"/>
      <c r="I10" s="677"/>
      <c r="J10" s="677"/>
      <c r="K10" s="677"/>
      <c r="L10" s="677"/>
    </row>
    <row r="11" spans="1:15">
      <c r="A11" s="11" t="s">
        <v>709</v>
      </c>
      <c r="B11" s="21">
        <v>6</v>
      </c>
      <c r="C11" s="21"/>
      <c r="D11" s="21">
        <v>5</v>
      </c>
      <c r="E11" s="21">
        <v>5</v>
      </c>
      <c r="F11" s="21">
        <v>3</v>
      </c>
      <c r="G11" s="1202">
        <v>4</v>
      </c>
      <c r="H11" s="21">
        <v>3</v>
      </c>
      <c r="I11" s="83">
        <f>H11+G11+F11+E11+D11+C11+B11</f>
        <v>26</v>
      </c>
      <c r="J11" s="21">
        <v>6</v>
      </c>
      <c r="K11" s="21">
        <v>5</v>
      </c>
      <c r="L11" s="21">
        <v>2</v>
      </c>
      <c r="M11" s="715">
        <f>L11+K11+J11</f>
        <v>13</v>
      </c>
      <c r="O11" s="61">
        <f>M11+I11</f>
        <v>39</v>
      </c>
    </row>
    <row r="12" spans="1:15">
      <c r="A12" s="12" t="s">
        <v>710</v>
      </c>
      <c r="B12" s="23">
        <v>8</v>
      </c>
      <c r="C12" s="23">
        <v>9</v>
      </c>
      <c r="D12" s="1158">
        <v>3</v>
      </c>
      <c r="E12" s="23">
        <v>4</v>
      </c>
      <c r="F12" s="23">
        <v>5</v>
      </c>
      <c r="G12" s="1203">
        <v>3</v>
      </c>
      <c r="H12" s="23">
        <v>3</v>
      </c>
      <c r="I12" s="36">
        <f t="shared" ref="I12:I13" si="0">H12+G12+F12+E12+D12+C12+B12</f>
        <v>35</v>
      </c>
      <c r="J12" s="23">
        <v>10</v>
      </c>
      <c r="K12" s="23">
        <v>9</v>
      </c>
      <c r="L12" s="23">
        <v>10</v>
      </c>
      <c r="M12" s="716">
        <f t="shared" ref="M12:M14" si="1">L12+K12+J12</f>
        <v>29</v>
      </c>
      <c r="O12" s="62">
        <f t="shared" ref="O12:O14" si="2">M12+I12</f>
        <v>64</v>
      </c>
    </row>
    <row r="13" spans="1:15">
      <c r="A13" s="12" t="s">
        <v>711</v>
      </c>
      <c r="B13" s="23"/>
      <c r="C13" s="23"/>
      <c r="D13" s="23">
        <v>1</v>
      </c>
      <c r="E13" s="23"/>
      <c r="F13" s="23"/>
      <c r="G13" s="1203">
        <v>1</v>
      </c>
      <c r="H13" s="23">
        <v>1</v>
      </c>
      <c r="I13" s="36">
        <f t="shared" si="0"/>
        <v>3</v>
      </c>
      <c r="J13" s="23"/>
      <c r="K13" s="23"/>
      <c r="L13" s="23"/>
      <c r="M13" s="716"/>
      <c r="O13" s="62">
        <f t="shared" si="2"/>
        <v>3</v>
      </c>
    </row>
    <row r="14" spans="1:15">
      <c r="A14" s="672" t="s">
        <v>712</v>
      </c>
      <c r="B14" s="673"/>
      <c r="C14" s="673"/>
      <c r="D14" s="673"/>
      <c r="E14" s="673"/>
      <c r="F14" s="673"/>
      <c r="G14" s="714"/>
      <c r="H14" s="673"/>
      <c r="I14" s="1171"/>
      <c r="J14" s="673">
        <v>4</v>
      </c>
      <c r="K14" s="673">
        <v>1</v>
      </c>
      <c r="L14" s="673">
        <v>2</v>
      </c>
      <c r="M14" s="717">
        <f t="shared" si="1"/>
        <v>7</v>
      </c>
      <c r="O14" s="718">
        <f t="shared" si="2"/>
        <v>7</v>
      </c>
    </row>
    <row r="15" spans="1:15" s="91" customFormat="1">
      <c r="O15" s="92"/>
    </row>
    <row r="16" spans="1:15">
      <c r="A16" s="339" t="s">
        <v>1</v>
      </c>
      <c r="B16" s="176">
        <f>B14+B13+B12+B11</f>
        <v>14</v>
      </c>
      <c r="C16" s="176">
        <f t="shared" ref="C16:M16" si="3">C14+C13+C12+C11</f>
        <v>9</v>
      </c>
      <c r="D16" s="176">
        <f t="shared" si="3"/>
        <v>9</v>
      </c>
      <c r="E16" s="176">
        <f t="shared" si="3"/>
        <v>9</v>
      </c>
      <c r="F16" s="176">
        <f t="shared" si="3"/>
        <v>8</v>
      </c>
      <c r="G16" s="176">
        <f t="shared" si="3"/>
        <v>8</v>
      </c>
      <c r="H16" s="176">
        <f t="shared" si="3"/>
        <v>7</v>
      </c>
      <c r="I16" s="196">
        <f t="shared" si="3"/>
        <v>64</v>
      </c>
      <c r="J16" s="176">
        <f t="shared" si="3"/>
        <v>20</v>
      </c>
      <c r="K16" s="176">
        <f t="shared" si="3"/>
        <v>15</v>
      </c>
      <c r="L16" s="412">
        <f t="shared" si="3"/>
        <v>14</v>
      </c>
      <c r="M16" s="196">
        <f t="shared" si="3"/>
        <v>49</v>
      </c>
      <c r="O16" s="197">
        <f>M16+I16</f>
        <v>113</v>
      </c>
    </row>
    <row r="19" spans="1:15">
      <c r="A19" s="1271" t="s">
        <v>716</v>
      </c>
      <c r="B19" s="1271"/>
      <c r="C19" s="1271"/>
      <c r="D19" s="1271"/>
      <c r="E19" s="1271"/>
      <c r="F19" s="1271"/>
      <c r="G19" s="1271"/>
      <c r="H19" s="1271"/>
      <c r="I19" s="1271"/>
      <c r="J19" s="1271"/>
      <c r="K19" s="1271"/>
      <c r="L19" s="1271"/>
    </row>
    <row r="21" spans="1:15" ht="47.25" customHeight="1">
      <c r="A21" s="675" t="s">
        <v>713</v>
      </c>
      <c r="B21" s="1269" t="s">
        <v>2</v>
      </c>
      <c r="C21" s="1269" t="s">
        <v>90</v>
      </c>
      <c r="D21" s="1269" t="s">
        <v>42</v>
      </c>
      <c r="E21" s="1270" t="s">
        <v>731</v>
      </c>
      <c r="F21" s="1269" t="s">
        <v>64</v>
      </c>
      <c r="G21" s="1269" t="s">
        <v>66</v>
      </c>
      <c r="H21" s="1269" t="s">
        <v>65</v>
      </c>
      <c r="I21" s="1269" t="s">
        <v>96</v>
      </c>
      <c r="J21" s="1269" t="s">
        <v>284</v>
      </c>
      <c r="K21" s="1269" t="s">
        <v>22</v>
      </c>
      <c r="L21" s="1272" t="s">
        <v>69</v>
      </c>
      <c r="M21" s="1273" t="s">
        <v>732</v>
      </c>
      <c r="O21" s="1273" t="s">
        <v>604</v>
      </c>
    </row>
    <row r="22" spans="1:15" ht="47.25" customHeight="1">
      <c r="A22" s="676" t="s">
        <v>714</v>
      </c>
      <c r="B22" s="1269"/>
      <c r="C22" s="1269"/>
      <c r="D22" s="1269"/>
      <c r="E22" s="1270"/>
      <c r="F22" s="1269"/>
      <c r="G22" s="1269"/>
      <c r="H22" s="1269"/>
      <c r="I22" s="1269"/>
      <c r="J22" s="1269"/>
      <c r="K22" s="1269"/>
      <c r="L22" s="1272"/>
      <c r="M22" s="1273"/>
      <c r="O22" s="1273"/>
    </row>
    <row r="23" spans="1:15" s="4" customFormat="1">
      <c r="A23" s="676"/>
      <c r="B23" s="677"/>
      <c r="C23" s="677"/>
      <c r="D23" s="677"/>
      <c r="E23" s="677"/>
      <c r="F23" s="677"/>
      <c r="G23" s="677"/>
      <c r="H23" s="677"/>
      <c r="I23" s="677"/>
      <c r="J23" s="677"/>
      <c r="K23" s="677"/>
      <c r="L23" s="677"/>
    </row>
    <row r="24" spans="1:15">
      <c r="A24" s="11" t="s">
        <v>709</v>
      </c>
      <c r="B24" s="21">
        <v>8</v>
      </c>
      <c r="C24" s="21">
        <v>9</v>
      </c>
      <c r="D24" s="21">
        <v>5</v>
      </c>
      <c r="E24" s="712">
        <f>D24++C24+B24</f>
        <v>22</v>
      </c>
      <c r="F24" s="21">
        <v>10</v>
      </c>
      <c r="G24" s="21">
        <v>3</v>
      </c>
      <c r="H24" s="21">
        <v>4</v>
      </c>
      <c r="I24" s="21">
        <v>5</v>
      </c>
      <c r="J24" s="21"/>
      <c r="K24" s="21">
        <v>7</v>
      </c>
      <c r="L24" s="187">
        <v>3</v>
      </c>
      <c r="M24" s="715">
        <f>L24+K24+J24+I24+H24+G24+F24</f>
        <v>32</v>
      </c>
      <c r="O24" s="61">
        <f>M24+E24</f>
        <v>54</v>
      </c>
    </row>
    <row r="25" spans="1:15">
      <c r="A25" s="12" t="s">
        <v>710</v>
      </c>
      <c r="B25" s="23">
        <v>16</v>
      </c>
      <c r="C25" s="23">
        <v>11</v>
      </c>
      <c r="D25" s="1158">
        <v>12</v>
      </c>
      <c r="E25" s="713">
        <f t="shared" ref="E25:E26" si="4">D25++C25+B25</f>
        <v>39</v>
      </c>
      <c r="F25" s="23">
        <v>13</v>
      </c>
      <c r="G25" s="23">
        <v>20</v>
      </c>
      <c r="H25" s="23">
        <v>16</v>
      </c>
      <c r="I25" s="23">
        <v>15</v>
      </c>
      <c r="J25" s="23">
        <v>17</v>
      </c>
      <c r="K25" s="23">
        <v>8</v>
      </c>
      <c r="L25" s="188">
        <v>11</v>
      </c>
      <c r="M25" s="716">
        <f t="shared" ref="M25:M27" si="5">L25+K25+J25+I25+H25+G25+F25</f>
        <v>100</v>
      </c>
      <c r="O25" s="62">
        <f t="shared" ref="O25:O27" si="6">M25+E25</f>
        <v>139</v>
      </c>
    </row>
    <row r="26" spans="1:15">
      <c r="A26" s="12" t="s">
        <v>711</v>
      </c>
      <c r="B26" s="23"/>
      <c r="C26" s="23">
        <v>1</v>
      </c>
      <c r="D26" s="23">
        <v>3</v>
      </c>
      <c r="E26" s="713">
        <f t="shared" si="4"/>
        <v>4</v>
      </c>
      <c r="F26" s="23"/>
      <c r="G26" s="23"/>
      <c r="H26" s="23"/>
      <c r="I26" s="23"/>
      <c r="J26" s="23"/>
      <c r="K26" s="23"/>
      <c r="L26" s="188"/>
      <c r="M26" s="716"/>
      <c r="O26" s="62">
        <f t="shared" si="6"/>
        <v>4</v>
      </c>
    </row>
    <row r="27" spans="1:15">
      <c r="A27" s="672" t="s">
        <v>712</v>
      </c>
      <c r="B27" s="673"/>
      <c r="C27" s="673"/>
      <c r="D27" s="673"/>
      <c r="E27" s="714"/>
      <c r="F27" s="673">
        <v>2</v>
      </c>
      <c r="G27" s="673">
        <v>1</v>
      </c>
      <c r="H27" s="673">
        <v>1</v>
      </c>
      <c r="I27" s="673"/>
      <c r="J27" s="673">
        <v>2</v>
      </c>
      <c r="K27" s="673">
        <v>2</v>
      </c>
      <c r="L27" s="674">
        <v>1</v>
      </c>
      <c r="M27" s="717">
        <f t="shared" si="5"/>
        <v>9</v>
      </c>
      <c r="O27" s="718">
        <f t="shared" si="6"/>
        <v>9</v>
      </c>
    </row>
    <row r="28" spans="1:15">
      <c r="A28" s="91"/>
      <c r="B28" s="91"/>
      <c r="C28" s="91"/>
      <c r="D28" s="91"/>
      <c r="E28" s="91"/>
      <c r="F28" s="91"/>
      <c r="G28" s="91"/>
      <c r="H28" s="91"/>
      <c r="I28" s="91"/>
      <c r="J28" s="91"/>
      <c r="K28" s="91"/>
      <c r="L28" s="91"/>
      <c r="M28" s="91"/>
      <c r="O28" s="92"/>
    </row>
    <row r="29" spans="1:15">
      <c r="A29" s="339" t="s">
        <v>1</v>
      </c>
      <c r="B29" s="176">
        <f>B27+B26+B25+B24</f>
        <v>24</v>
      </c>
      <c r="C29" s="176">
        <f t="shared" ref="C29:M29" si="7">C27+C26+C25+C24</f>
        <v>21</v>
      </c>
      <c r="D29" s="176">
        <f t="shared" si="7"/>
        <v>20</v>
      </c>
      <c r="E29" s="196">
        <f t="shared" si="7"/>
        <v>65</v>
      </c>
      <c r="F29" s="176">
        <f t="shared" si="7"/>
        <v>25</v>
      </c>
      <c r="G29" s="176">
        <f t="shared" si="7"/>
        <v>24</v>
      </c>
      <c r="H29" s="176">
        <f t="shared" si="7"/>
        <v>21</v>
      </c>
      <c r="I29" s="176">
        <f t="shared" si="7"/>
        <v>20</v>
      </c>
      <c r="J29" s="176">
        <f t="shared" si="7"/>
        <v>19</v>
      </c>
      <c r="K29" s="176">
        <f t="shared" si="7"/>
        <v>17</v>
      </c>
      <c r="L29" s="412">
        <f t="shared" si="7"/>
        <v>15</v>
      </c>
      <c r="M29" s="196">
        <f t="shared" si="7"/>
        <v>141</v>
      </c>
      <c r="O29" s="197">
        <f>M29+E29</f>
        <v>206</v>
      </c>
    </row>
    <row r="32" spans="1:15">
      <c r="A32" s="1271" t="s">
        <v>717</v>
      </c>
      <c r="B32" s="1271"/>
      <c r="C32" s="1271"/>
      <c r="D32" s="1271"/>
      <c r="E32" s="1271"/>
      <c r="F32" s="1271"/>
      <c r="G32" s="1271"/>
      <c r="H32" s="1271"/>
      <c r="I32" s="1271"/>
      <c r="J32" s="1271"/>
      <c r="K32" s="1271"/>
      <c r="L32" s="1271"/>
    </row>
    <row r="34" spans="1:15" ht="51" customHeight="1">
      <c r="A34" s="675" t="s">
        <v>713</v>
      </c>
      <c r="B34" s="1269" t="s">
        <v>2</v>
      </c>
      <c r="C34" s="1269" t="s">
        <v>91</v>
      </c>
      <c r="D34" s="1269" t="s">
        <v>26</v>
      </c>
      <c r="E34" s="1269" t="s">
        <v>81</v>
      </c>
      <c r="F34" s="1269" t="s">
        <v>7</v>
      </c>
      <c r="G34" s="1269" t="s">
        <v>282</v>
      </c>
      <c r="H34" s="1269" t="s">
        <v>53</v>
      </c>
      <c r="I34" s="1270" t="s">
        <v>731</v>
      </c>
      <c r="J34" s="1269" t="s">
        <v>68</v>
      </c>
      <c r="K34" s="1269" t="s">
        <v>97</v>
      </c>
      <c r="L34" s="1272" t="s">
        <v>69</v>
      </c>
      <c r="M34" s="1273" t="s">
        <v>732</v>
      </c>
      <c r="O34" s="1273" t="s">
        <v>604</v>
      </c>
    </row>
    <row r="35" spans="1:15" ht="51" customHeight="1">
      <c r="A35" s="676" t="s">
        <v>714</v>
      </c>
      <c r="B35" s="1269"/>
      <c r="C35" s="1269"/>
      <c r="D35" s="1269"/>
      <c r="E35" s="1269"/>
      <c r="F35" s="1269"/>
      <c r="G35" s="1269"/>
      <c r="H35" s="1269"/>
      <c r="I35" s="1270"/>
      <c r="J35" s="1269"/>
      <c r="K35" s="1269"/>
      <c r="L35" s="1272"/>
      <c r="M35" s="1273"/>
      <c r="O35" s="1273"/>
    </row>
    <row r="36" spans="1:15" s="4" customFormat="1">
      <c r="A36" s="676"/>
      <c r="B36" s="677"/>
      <c r="C36" s="677"/>
      <c r="D36" s="677"/>
      <c r="E36" s="677"/>
      <c r="F36" s="677"/>
      <c r="G36" s="677"/>
      <c r="H36" s="677"/>
      <c r="J36" s="677"/>
      <c r="K36" s="677"/>
      <c r="L36" s="677"/>
    </row>
    <row r="37" spans="1:15">
      <c r="A37" s="11" t="s">
        <v>709</v>
      </c>
      <c r="B37" s="21">
        <v>6</v>
      </c>
      <c r="C37" s="21">
        <v>4</v>
      </c>
      <c r="D37" s="21">
        <v>3</v>
      </c>
      <c r="E37" s="21">
        <v>3</v>
      </c>
      <c r="F37" s="21">
        <v>1</v>
      </c>
      <c r="G37" s="21"/>
      <c r="H37" s="21">
        <v>3</v>
      </c>
      <c r="I37" s="712">
        <f>H37+G37+F37+E37+D37+C37+B37</f>
        <v>20</v>
      </c>
      <c r="J37" s="21">
        <v>8</v>
      </c>
      <c r="K37" s="21">
        <v>4</v>
      </c>
      <c r="L37" s="187">
        <v>1</v>
      </c>
      <c r="M37" s="715">
        <f>L37+K37+J37</f>
        <v>13</v>
      </c>
      <c r="O37" s="61">
        <f>M37+I37</f>
        <v>33</v>
      </c>
    </row>
    <row r="38" spans="1:15">
      <c r="A38" s="12" t="s">
        <v>710</v>
      </c>
      <c r="B38" s="23">
        <v>13</v>
      </c>
      <c r="C38" s="23">
        <v>13</v>
      </c>
      <c r="D38" s="1158">
        <v>13</v>
      </c>
      <c r="E38" s="23">
        <v>8</v>
      </c>
      <c r="F38" s="23">
        <v>10</v>
      </c>
      <c r="G38" s="23">
        <v>10</v>
      </c>
      <c r="H38" s="23">
        <v>7</v>
      </c>
      <c r="I38" s="713">
        <f>H38+G38+F38+E38+D38+C38+B38</f>
        <v>74</v>
      </c>
      <c r="J38" s="23">
        <v>16</v>
      </c>
      <c r="K38" s="23">
        <v>16</v>
      </c>
      <c r="L38" s="188">
        <v>10</v>
      </c>
      <c r="M38" s="716">
        <f t="shared" ref="M38:M42" si="8">L38+K38+J38</f>
        <v>42</v>
      </c>
      <c r="O38" s="62">
        <f>M38+I38</f>
        <v>116</v>
      </c>
    </row>
    <row r="39" spans="1:15">
      <c r="A39" s="12" t="s">
        <v>711</v>
      </c>
      <c r="B39" s="23">
        <v>1</v>
      </c>
      <c r="C39" s="23"/>
      <c r="D39" s="23"/>
      <c r="E39" s="23">
        <v>1</v>
      </c>
      <c r="F39" s="23">
        <v>1</v>
      </c>
      <c r="G39" s="23">
        <v>1</v>
      </c>
      <c r="H39" s="23"/>
      <c r="I39" s="713">
        <f>H39+G39+F39+E39+D39+C39+B39</f>
        <v>4</v>
      </c>
      <c r="J39" s="23"/>
      <c r="K39" s="23"/>
      <c r="L39" s="188"/>
      <c r="M39" s="716"/>
      <c r="O39" s="62">
        <f>M39+I39</f>
        <v>4</v>
      </c>
    </row>
    <row r="40" spans="1:15">
      <c r="A40" s="672" t="s">
        <v>712</v>
      </c>
      <c r="B40" s="673"/>
      <c r="C40" s="673"/>
      <c r="D40" s="673"/>
      <c r="E40" s="673"/>
      <c r="F40" s="673"/>
      <c r="G40" s="673"/>
      <c r="H40" s="673"/>
      <c r="I40" s="714"/>
      <c r="J40" s="673">
        <v>5</v>
      </c>
      <c r="K40" s="673"/>
      <c r="L40" s="674"/>
      <c r="M40" s="717">
        <f t="shared" si="8"/>
        <v>5</v>
      </c>
      <c r="O40" s="718">
        <f>M40+I40</f>
        <v>5</v>
      </c>
    </row>
    <row r="41" spans="1:15">
      <c r="A41" s="91"/>
      <c r="B41" s="91"/>
      <c r="C41" s="91"/>
      <c r="D41" s="91"/>
      <c r="E41" s="91"/>
      <c r="F41" s="91"/>
      <c r="G41" s="91"/>
      <c r="H41" s="91"/>
      <c r="I41" s="91"/>
      <c r="J41" s="91"/>
      <c r="K41" s="91"/>
      <c r="L41" s="91"/>
      <c r="M41" s="91"/>
      <c r="O41" s="92"/>
    </row>
    <row r="42" spans="1:15">
      <c r="A42" s="339" t="s">
        <v>1</v>
      </c>
      <c r="B42" s="176">
        <f>B40+B39+B38+B37</f>
        <v>20</v>
      </c>
      <c r="C42" s="176">
        <f t="shared" ref="C42:H42" si="9">C40+C39+C38+C37</f>
        <v>17</v>
      </c>
      <c r="D42" s="176">
        <f t="shared" si="9"/>
        <v>16</v>
      </c>
      <c r="E42" s="176">
        <f t="shared" si="9"/>
        <v>12</v>
      </c>
      <c r="F42" s="176">
        <f t="shared" si="9"/>
        <v>12</v>
      </c>
      <c r="G42" s="176">
        <f t="shared" si="9"/>
        <v>11</v>
      </c>
      <c r="H42" s="176">
        <f t="shared" si="9"/>
        <v>10</v>
      </c>
      <c r="I42" s="196">
        <f>I40+I39+I38+I37</f>
        <v>98</v>
      </c>
      <c r="J42" s="176">
        <f>J40+J39+J38+J37</f>
        <v>29</v>
      </c>
      <c r="K42" s="176">
        <f t="shared" ref="K42:L42" si="10">K40+K39+K38+K37</f>
        <v>20</v>
      </c>
      <c r="L42" s="412">
        <f t="shared" si="10"/>
        <v>11</v>
      </c>
      <c r="M42" s="196">
        <f t="shared" si="8"/>
        <v>60</v>
      </c>
      <c r="O42" s="172">
        <f>M42+I42</f>
        <v>158</v>
      </c>
    </row>
    <row r="44" spans="1:15">
      <c r="A44" s="592" t="s">
        <v>788</v>
      </c>
    </row>
  </sheetData>
  <mergeCells count="44">
    <mergeCell ref="A19:L19"/>
    <mergeCell ref="L34:L35"/>
    <mergeCell ref="M21:M22"/>
    <mergeCell ref="O21:O22"/>
    <mergeCell ref="A4:O4"/>
    <mergeCell ref="I34:I35"/>
    <mergeCell ref="M34:M35"/>
    <mergeCell ref="O34:O35"/>
    <mergeCell ref="A32:L32"/>
    <mergeCell ref="G8:G9"/>
    <mergeCell ref="M8:M9"/>
    <mergeCell ref="O8:O9"/>
    <mergeCell ref="G21:G22"/>
    <mergeCell ref="F21:F22"/>
    <mergeCell ref="D21:D22"/>
    <mergeCell ref="C21:C22"/>
    <mergeCell ref="A6:L6"/>
    <mergeCell ref="F8:F9"/>
    <mergeCell ref="A2:O2"/>
    <mergeCell ref="E34:E35"/>
    <mergeCell ref="D34:D35"/>
    <mergeCell ref="C34:C35"/>
    <mergeCell ref="B34:B35"/>
    <mergeCell ref="L21:L22"/>
    <mergeCell ref="K21:K22"/>
    <mergeCell ref="J21:J22"/>
    <mergeCell ref="I21:I22"/>
    <mergeCell ref="H21:H22"/>
    <mergeCell ref="E8:E9"/>
    <mergeCell ref="D8:D9"/>
    <mergeCell ref="C8:C9"/>
    <mergeCell ref="G34:G35"/>
    <mergeCell ref="B8:B9"/>
    <mergeCell ref="L8:L9"/>
    <mergeCell ref="K8:K9"/>
    <mergeCell ref="J8:J9"/>
    <mergeCell ref="I8:I9"/>
    <mergeCell ref="H8:H9"/>
    <mergeCell ref="B21:B22"/>
    <mergeCell ref="E21:E22"/>
    <mergeCell ref="K34:K35"/>
    <mergeCell ref="J34:J35"/>
    <mergeCell ref="H34:H35"/>
    <mergeCell ref="F34:F35"/>
  </mergeCells>
  <printOptions horizontalCentered="1"/>
  <pageMargins left="0.39370078740157483" right="0.39370078740157483" top="0.59055118110236227" bottom="0.59055118110236227" header="0.39370078740157483" footer="0.39370078740157483"/>
  <pageSetup paperSize="9" scale="85"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18.xml><?xml version="1.0" encoding="utf-8"?>
<worksheet xmlns="http://schemas.openxmlformats.org/spreadsheetml/2006/main" xmlns:r="http://schemas.openxmlformats.org/officeDocument/2006/relationships">
  <sheetPr>
    <tabColor rgb="FF92D050"/>
    <pageSetUpPr fitToPage="1"/>
  </sheetPr>
  <dimension ref="A2:H152"/>
  <sheetViews>
    <sheetView showGridLines="0" zoomScaleNormal="100" workbookViewId="0">
      <pane ySplit="7" topLeftCell="A8" activePane="bottomLeft" state="frozen"/>
      <selection activeCell="K26" sqref="K26"/>
      <selection pane="bottomLeft" activeCell="E34" sqref="E34"/>
    </sheetView>
  </sheetViews>
  <sheetFormatPr baseColWidth="10" defaultRowHeight="12.75"/>
  <cols>
    <col min="1" max="1" width="36" style="91" bestFit="1" customWidth="1"/>
    <col min="2" max="2" width="17.83203125" style="91" bestFit="1" customWidth="1"/>
    <col min="3" max="3" width="26.1640625" style="91" bestFit="1" customWidth="1"/>
    <col min="4" max="4" width="30.1640625" style="91" bestFit="1" customWidth="1"/>
    <col min="5" max="5" width="18.6640625" style="91" bestFit="1" customWidth="1"/>
    <col min="6" max="6" width="11.1640625" style="91" bestFit="1" customWidth="1"/>
    <col min="7" max="16384" width="12" style="91"/>
  </cols>
  <sheetData>
    <row r="2" spans="1:8" ht="34.5" customHeight="1">
      <c r="A2" s="1219" t="s">
        <v>853</v>
      </c>
      <c r="B2" s="1219"/>
      <c r="C2" s="1219"/>
      <c r="D2" s="1219"/>
      <c r="E2" s="1219"/>
      <c r="F2" s="1219"/>
      <c r="G2" s="80"/>
      <c r="H2" s="80"/>
    </row>
    <row r="3" spans="1:8">
      <c r="A3" s="171"/>
    </row>
    <row r="5" spans="1:8" ht="15" customHeight="1">
      <c r="A5" s="1274" t="s">
        <v>718</v>
      </c>
      <c r="B5" s="1274"/>
      <c r="C5" s="1274"/>
      <c r="D5" s="1274"/>
      <c r="E5" s="1274"/>
      <c r="F5" s="1274"/>
    </row>
    <row r="7" spans="1:8" ht="26.25" customHeight="1">
      <c r="A7" s="799" t="s">
        <v>341</v>
      </c>
      <c r="B7" s="43" t="s">
        <v>356</v>
      </c>
      <c r="C7" s="43" t="s">
        <v>357</v>
      </c>
      <c r="D7" s="43" t="s">
        <v>358</v>
      </c>
      <c r="E7" s="43" t="s">
        <v>359</v>
      </c>
      <c r="F7" s="154" t="s">
        <v>133</v>
      </c>
    </row>
    <row r="8" spans="1:8" s="30" customFormat="1">
      <c r="A8" s="872"/>
      <c r="B8" s="69"/>
      <c r="C8" s="69"/>
      <c r="D8" s="69"/>
      <c r="E8" s="69"/>
      <c r="F8" s="69"/>
    </row>
    <row r="9" spans="1:8">
      <c r="A9" s="896" t="s">
        <v>861</v>
      </c>
      <c r="B9" s="897"/>
      <c r="C9" s="897"/>
      <c r="D9" s="897"/>
      <c r="E9" s="898">
        <v>1</v>
      </c>
      <c r="F9" s="887">
        <v>1</v>
      </c>
    </row>
    <row r="10" spans="1:8">
      <c r="A10" s="900" t="s">
        <v>2</v>
      </c>
      <c r="B10" s="853">
        <v>13</v>
      </c>
      <c r="C10" s="853">
        <v>8</v>
      </c>
      <c r="D10" s="853">
        <v>1</v>
      </c>
      <c r="E10" s="901">
        <v>34</v>
      </c>
      <c r="F10" s="888">
        <v>56</v>
      </c>
    </row>
    <row r="11" spans="1:8">
      <c r="A11" s="900" t="s">
        <v>862</v>
      </c>
      <c r="B11" s="853"/>
      <c r="C11" s="853"/>
      <c r="D11" s="853">
        <v>1</v>
      </c>
      <c r="E11" s="901"/>
      <c r="F11" s="888">
        <v>1</v>
      </c>
    </row>
    <row r="12" spans="1:8">
      <c r="A12" s="903" t="s">
        <v>280</v>
      </c>
      <c r="B12" s="904"/>
      <c r="C12" s="904">
        <v>1</v>
      </c>
      <c r="D12" s="904">
        <v>1</v>
      </c>
      <c r="E12" s="905">
        <v>7</v>
      </c>
      <c r="F12" s="902">
        <v>9</v>
      </c>
    </row>
    <row r="13" spans="1:8">
      <c r="A13" s="868" t="s">
        <v>123</v>
      </c>
      <c r="B13" s="869">
        <v>13</v>
      </c>
      <c r="C13" s="869">
        <v>9</v>
      </c>
      <c r="D13" s="869">
        <v>3</v>
      </c>
      <c r="E13" s="879">
        <v>42</v>
      </c>
      <c r="F13" s="908">
        <v>67</v>
      </c>
    </row>
    <row r="14" spans="1:8">
      <c r="A14" s="896" t="s">
        <v>3</v>
      </c>
      <c r="B14" s="897">
        <v>1</v>
      </c>
      <c r="C14" s="897"/>
      <c r="D14" s="897"/>
      <c r="E14" s="898">
        <v>18</v>
      </c>
      <c r="F14" s="887">
        <v>19</v>
      </c>
    </row>
    <row r="15" spans="1:8">
      <c r="A15" s="903" t="s">
        <v>4</v>
      </c>
      <c r="B15" s="904">
        <v>2</v>
      </c>
      <c r="C15" s="904">
        <v>2</v>
      </c>
      <c r="D15" s="904"/>
      <c r="E15" s="905">
        <v>1</v>
      </c>
      <c r="F15" s="902">
        <v>5</v>
      </c>
    </row>
    <row r="16" spans="1:8">
      <c r="A16" s="868" t="s">
        <v>124</v>
      </c>
      <c r="B16" s="869">
        <v>3</v>
      </c>
      <c r="C16" s="869">
        <v>2</v>
      </c>
      <c r="D16" s="869"/>
      <c r="E16" s="879">
        <v>19</v>
      </c>
      <c r="F16" s="908">
        <v>24</v>
      </c>
    </row>
    <row r="17" spans="1:6">
      <c r="A17" s="896" t="s">
        <v>188</v>
      </c>
      <c r="B17" s="897"/>
      <c r="C17" s="897"/>
      <c r="D17" s="897"/>
      <c r="E17" s="898">
        <v>1</v>
      </c>
      <c r="F17" s="887">
        <v>1</v>
      </c>
    </row>
    <row r="18" spans="1:6">
      <c r="A18" s="900" t="s">
        <v>5</v>
      </c>
      <c r="B18" s="853">
        <v>5</v>
      </c>
      <c r="C18" s="853">
        <v>1</v>
      </c>
      <c r="D18" s="853"/>
      <c r="E18" s="901">
        <v>14</v>
      </c>
      <c r="F18" s="888">
        <v>20</v>
      </c>
    </row>
    <row r="19" spans="1:6">
      <c r="A19" s="903" t="s">
        <v>6</v>
      </c>
      <c r="B19" s="904"/>
      <c r="C19" s="904"/>
      <c r="D19" s="904"/>
      <c r="E19" s="905">
        <v>1</v>
      </c>
      <c r="F19" s="902">
        <v>1</v>
      </c>
    </row>
    <row r="20" spans="1:6">
      <c r="A20" s="868" t="s">
        <v>99</v>
      </c>
      <c r="B20" s="869">
        <v>5</v>
      </c>
      <c r="C20" s="869">
        <v>1</v>
      </c>
      <c r="D20" s="869"/>
      <c r="E20" s="879">
        <v>16</v>
      </c>
      <c r="F20" s="908">
        <v>22</v>
      </c>
    </row>
    <row r="21" spans="1:6">
      <c r="A21" s="896" t="s">
        <v>7</v>
      </c>
      <c r="B21" s="897">
        <v>4</v>
      </c>
      <c r="C21" s="897">
        <v>1</v>
      </c>
      <c r="D21" s="897">
        <v>2</v>
      </c>
      <c r="E21" s="898">
        <v>16</v>
      </c>
      <c r="F21" s="887">
        <v>23</v>
      </c>
    </row>
    <row r="22" spans="1:6">
      <c r="A22" s="900" t="s">
        <v>8</v>
      </c>
      <c r="B22" s="853">
        <v>1</v>
      </c>
      <c r="C22" s="853"/>
      <c r="D22" s="853">
        <v>1</v>
      </c>
      <c r="E22" s="901">
        <v>3</v>
      </c>
      <c r="F22" s="888">
        <v>5</v>
      </c>
    </row>
    <row r="23" spans="1:6">
      <c r="A23" s="903" t="s">
        <v>9</v>
      </c>
      <c r="B23" s="904"/>
      <c r="C23" s="904"/>
      <c r="D23" s="904"/>
      <c r="E23" s="905">
        <v>4</v>
      </c>
      <c r="F23" s="902">
        <v>4</v>
      </c>
    </row>
    <row r="24" spans="1:6">
      <c r="A24" s="868" t="s">
        <v>100</v>
      </c>
      <c r="B24" s="869">
        <v>5</v>
      </c>
      <c r="C24" s="869">
        <v>1</v>
      </c>
      <c r="D24" s="869">
        <v>3</v>
      </c>
      <c r="E24" s="879">
        <v>23</v>
      </c>
      <c r="F24" s="908">
        <v>32</v>
      </c>
    </row>
    <row r="25" spans="1:6">
      <c r="A25" s="906" t="s">
        <v>11</v>
      </c>
      <c r="B25" s="802">
        <v>1</v>
      </c>
      <c r="C25" s="802">
        <v>1</v>
      </c>
      <c r="D25" s="802"/>
      <c r="E25" s="907">
        <v>1</v>
      </c>
      <c r="F25" s="899">
        <v>3</v>
      </c>
    </row>
    <row r="26" spans="1:6">
      <c r="A26" s="868" t="s">
        <v>101</v>
      </c>
      <c r="B26" s="869">
        <v>1</v>
      </c>
      <c r="C26" s="869">
        <v>1</v>
      </c>
      <c r="D26" s="869"/>
      <c r="E26" s="879">
        <v>1</v>
      </c>
      <c r="F26" s="908">
        <v>3</v>
      </c>
    </row>
    <row r="27" spans="1:6">
      <c r="A27" s="896" t="s">
        <v>126</v>
      </c>
      <c r="B27" s="897"/>
      <c r="C27" s="897">
        <v>1</v>
      </c>
      <c r="D27" s="897">
        <v>1</v>
      </c>
      <c r="E27" s="898">
        <v>6</v>
      </c>
      <c r="F27" s="887">
        <v>8</v>
      </c>
    </row>
    <row r="28" spans="1:6">
      <c r="A28" s="900" t="s">
        <v>13</v>
      </c>
      <c r="B28" s="853">
        <v>2</v>
      </c>
      <c r="C28" s="853"/>
      <c r="D28" s="853">
        <v>1</v>
      </c>
      <c r="E28" s="901">
        <v>7</v>
      </c>
      <c r="F28" s="888">
        <v>10</v>
      </c>
    </row>
    <row r="29" spans="1:6">
      <c r="A29" s="900" t="s">
        <v>14</v>
      </c>
      <c r="B29" s="853"/>
      <c r="C29" s="853"/>
      <c r="D29" s="853"/>
      <c r="E29" s="901">
        <v>2</v>
      </c>
      <c r="F29" s="888">
        <v>2</v>
      </c>
    </row>
    <row r="30" spans="1:6">
      <c r="A30" s="903" t="s">
        <v>189</v>
      </c>
      <c r="B30" s="904"/>
      <c r="C30" s="904"/>
      <c r="D30" s="904"/>
      <c r="E30" s="905">
        <v>1</v>
      </c>
      <c r="F30" s="902">
        <v>1</v>
      </c>
    </row>
    <row r="31" spans="1:6">
      <c r="A31" s="868" t="s">
        <v>102</v>
      </c>
      <c r="B31" s="869">
        <v>2</v>
      </c>
      <c r="C31" s="869">
        <v>1</v>
      </c>
      <c r="D31" s="869">
        <v>2</v>
      </c>
      <c r="E31" s="879">
        <v>16</v>
      </c>
      <c r="F31" s="908">
        <v>21</v>
      </c>
    </row>
    <row r="32" spans="1:6">
      <c r="A32" s="906" t="s">
        <v>16</v>
      </c>
      <c r="B32" s="802">
        <v>1</v>
      </c>
      <c r="C32" s="802"/>
      <c r="D32" s="802">
        <v>1</v>
      </c>
      <c r="E32" s="907"/>
      <c r="F32" s="899">
        <v>2</v>
      </c>
    </row>
    <row r="33" spans="1:6">
      <c r="A33" s="868" t="s">
        <v>103</v>
      </c>
      <c r="B33" s="869">
        <v>1</v>
      </c>
      <c r="C33" s="869"/>
      <c r="D33" s="869">
        <v>1</v>
      </c>
      <c r="E33" s="879"/>
      <c r="F33" s="908">
        <v>2</v>
      </c>
    </row>
    <row r="34" spans="1:6">
      <c r="A34" s="896" t="s">
        <v>18</v>
      </c>
      <c r="B34" s="897">
        <v>1</v>
      </c>
      <c r="C34" s="897"/>
      <c r="D34" s="897"/>
      <c r="E34" s="898">
        <v>2</v>
      </c>
      <c r="F34" s="887">
        <v>3</v>
      </c>
    </row>
    <row r="35" spans="1:6">
      <c r="A35" s="900" t="s">
        <v>19</v>
      </c>
      <c r="B35" s="853"/>
      <c r="C35" s="853">
        <v>1</v>
      </c>
      <c r="D35" s="853"/>
      <c r="E35" s="901">
        <v>6</v>
      </c>
      <c r="F35" s="888">
        <v>7</v>
      </c>
    </row>
    <row r="36" spans="1:6">
      <c r="A36" s="900" t="s">
        <v>20</v>
      </c>
      <c r="B36" s="853">
        <v>1</v>
      </c>
      <c r="C36" s="853"/>
      <c r="D36" s="853">
        <v>3</v>
      </c>
      <c r="E36" s="901">
        <v>24</v>
      </c>
      <c r="F36" s="888">
        <v>28</v>
      </c>
    </row>
    <row r="37" spans="1:6">
      <c r="A37" s="900" t="s">
        <v>21</v>
      </c>
      <c r="B37" s="853"/>
      <c r="C37" s="853"/>
      <c r="D37" s="853">
        <v>1</v>
      </c>
      <c r="E37" s="901">
        <v>12</v>
      </c>
      <c r="F37" s="888">
        <v>13</v>
      </c>
    </row>
    <row r="38" spans="1:6">
      <c r="A38" s="903" t="s">
        <v>22</v>
      </c>
      <c r="B38" s="904">
        <v>6</v>
      </c>
      <c r="C38" s="904">
        <v>1</v>
      </c>
      <c r="D38" s="904">
        <v>1</v>
      </c>
      <c r="E38" s="905">
        <v>14</v>
      </c>
      <c r="F38" s="902">
        <v>22</v>
      </c>
    </row>
    <row r="39" spans="1:6">
      <c r="A39" s="868" t="s">
        <v>104</v>
      </c>
      <c r="B39" s="869">
        <v>8</v>
      </c>
      <c r="C39" s="869">
        <v>2</v>
      </c>
      <c r="D39" s="869">
        <v>5</v>
      </c>
      <c r="E39" s="879">
        <v>58</v>
      </c>
      <c r="F39" s="908">
        <v>73</v>
      </c>
    </row>
    <row r="40" spans="1:6">
      <c r="A40" s="906" t="s">
        <v>23</v>
      </c>
      <c r="B40" s="802">
        <v>3</v>
      </c>
      <c r="C40" s="802"/>
      <c r="D40" s="802">
        <v>1</v>
      </c>
      <c r="E40" s="907">
        <v>14</v>
      </c>
      <c r="F40" s="899">
        <v>18</v>
      </c>
    </row>
    <row r="41" spans="1:6">
      <c r="A41" s="868" t="s">
        <v>105</v>
      </c>
      <c r="B41" s="869">
        <v>3</v>
      </c>
      <c r="C41" s="869"/>
      <c r="D41" s="869">
        <v>1</v>
      </c>
      <c r="E41" s="879">
        <v>14</v>
      </c>
      <c r="F41" s="908">
        <v>18</v>
      </c>
    </row>
    <row r="42" spans="1:6">
      <c r="A42" s="896" t="s">
        <v>25</v>
      </c>
      <c r="B42" s="897"/>
      <c r="C42" s="897">
        <v>1</v>
      </c>
      <c r="D42" s="897">
        <v>1</v>
      </c>
      <c r="E42" s="898">
        <v>11</v>
      </c>
      <c r="F42" s="887">
        <v>13</v>
      </c>
    </row>
    <row r="43" spans="1:6">
      <c r="A43" s="900" t="s">
        <v>26</v>
      </c>
      <c r="B43" s="853">
        <v>1</v>
      </c>
      <c r="C43" s="853">
        <v>2</v>
      </c>
      <c r="D43" s="853"/>
      <c r="E43" s="901">
        <v>9</v>
      </c>
      <c r="F43" s="888">
        <v>12</v>
      </c>
    </row>
    <row r="44" spans="1:6">
      <c r="A44" s="900" t="s">
        <v>27</v>
      </c>
      <c r="B44" s="853">
        <v>6</v>
      </c>
      <c r="C44" s="853"/>
      <c r="D44" s="853"/>
      <c r="E44" s="901">
        <v>6</v>
      </c>
      <c r="F44" s="888">
        <v>12</v>
      </c>
    </row>
    <row r="45" spans="1:6">
      <c r="A45" s="900" t="s">
        <v>28</v>
      </c>
      <c r="B45" s="853">
        <v>1</v>
      </c>
      <c r="C45" s="853">
        <v>1</v>
      </c>
      <c r="D45" s="853">
        <v>1</v>
      </c>
      <c r="E45" s="901">
        <v>7</v>
      </c>
      <c r="F45" s="888">
        <v>10</v>
      </c>
    </row>
    <row r="46" spans="1:6">
      <c r="A46" s="900" t="s">
        <v>130</v>
      </c>
      <c r="B46" s="853"/>
      <c r="C46" s="853"/>
      <c r="D46" s="853"/>
      <c r="E46" s="901">
        <v>2</v>
      </c>
      <c r="F46" s="888">
        <v>2</v>
      </c>
    </row>
    <row r="47" spans="1:6">
      <c r="A47" s="903" t="s">
        <v>29</v>
      </c>
      <c r="B47" s="904"/>
      <c r="C47" s="904"/>
      <c r="D47" s="904"/>
      <c r="E47" s="905">
        <v>5</v>
      </c>
      <c r="F47" s="902">
        <v>5</v>
      </c>
    </row>
    <row r="48" spans="1:6">
      <c r="A48" s="868" t="s">
        <v>106</v>
      </c>
      <c r="B48" s="869">
        <v>8</v>
      </c>
      <c r="C48" s="869">
        <v>4</v>
      </c>
      <c r="D48" s="869">
        <v>2</v>
      </c>
      <c r="E48" s="879">
        <v>40</v>
      </c>
      <c r="F48" s="908">
        <v>54</v>
      </c>
    </row>
    <row r="49" spans="1:6">
      <c r="A49" s="906" t="s">
        <v>31</v>
      </c>
      <c r="B49" s="802"/>
      <c r="C49" s="802"/>
      <c r="D49" s="802"/>
      <c r="E49" s="907">
        <v>2</v>
      </c>
      <c r="F49" s="899">
        <v>2</v>
      </c>
    </row>
    <row r="50" spans="1:6">
      <c r="A50" s="868" t="s">
        <v>30</v>
      </c>
      <c r="B50" s="869"/>
      <c r="C50" s="869"/>
      <c r="D50" s="869"/>
      <c r="E50" s="879">
        <v>2</v>
      </c>
      <c r="F50" s="908">
        <v>2</v>
      </c>
    </row>
    <row r="51" spans="1:6">
      <c r="A51" s="906" t="s">
        <v>32</v>
      </c>
      <c r="B51" s="802">
        <v>1</v>
      </c>
      <c r="C51" s="802">
        <v>1</v>
      </c>
      <c r="D51" s="802"/>
      <c r="E51" s="907">
        <v>6</v>
      </c>
      <c r="F51" s="899">
        <v>8</v>
      </c>
    </row>
    <row r="52" spans="1:6">
      <c r="A52" s="868" t="s">
        <v>107</v>
      </c>
      <c r="B52" s="869">
        <v>1</v>
      </c>
      <c r="C52" s="869">
        <v>1</v>
      </c>
      <c r="D52" s="869"/>
      <c r="E52" s="879">
        <v>6</v>
      </c>
      <c r="F52" s="908">
        <v>8</v>
      </c>
    </row>
    <row r="53" spans="1:6">
      <c r="A53" s="896" t="s">
        <v>34</v>
      </c>
      <c r="B53" s="897">
        <v>1</v>
      </c>
      <c r="C53" s="897"/>
      <c r="D53" s="897"/>
      <c r="E53" s="898">
        <v>8</v>
      </c>
      <c r="F53" s="887">
        <v>9</v>
      </c>
    </row>
    <row r="54" spans="1:6">
      <c r="A54" s="900" t="s">
        <v>35</v>
      </c>
      <c r="B54" s="853">
        <v>1</v>
      </c>
      <c r="C54" s="853"/>
      <c r="D54" s="853"/>
      <c r="E54" s="901">
        <v>12</v>
      </c>
      <c r="F54" s="888">
        <v>13</v>
      </c>
    </row>
    <row r="55" spans="1:6">
      <c r="A55" s="900" t="s">
        <v>36</v>
      </c>
      <c r="B55" s="853">
        <v>1</v>
      </c>
      <c r="C55" s="853"/>
      <c r="D55" s="853"/>
      <c r="E55" s="901">
        <v>4</v>
      </c>
      <c r="F55" s="888">
        <v>5</v>
      </c>
    </row>
    <row r="56" spans="1:6">
      <c r="A56" s="900" t="s">
        <v>37</v>
      </c>
      <c r="B56" s="853">
        <v>1</v>
      </c>
      <c r="C56" s="853">
        <v>1</v>
      </c>
      <c r="D56" s="853"/>
      <c r="E56" s="901">
        <v>18</v>
      </c>
      <c r="F56" s="888">
        <v>20</v>
      </c>
    </row>
    <row r="57" spans="1:6">
      <c r="A57" s="900" t="s">
        <v>191</v>
      </c>
      <c r="B57" s="853">
        <v>1</v>
      </c>
      <c r="C57" s="853"/>
      <c r="D57" s="853"/>
      <c r="E57" s="901">
        <v>2</v>
      </c>
      <c r="F57" s="888">
        <v>3</v>
      </c>
    </row>
    <row r="58" spans="1:6">
      <c r="A58" s="900" t="s">
        <v>197</v>
      </c>
      <c r="B58" s="853"/>
      <c r="C58" s="853"/>
      <c r="D58" s="853"/>
      <c r="E58" s="901">
        <v>1</v>
      </c>
      <c r="F58" s="888">
        <v>1</v>
      </c>
    </row>
    <row r="59" spans="1:6">
      <c r="A59" s="900" t="s">
        <v>38</v>
      </c>
      <c r="B59" s="853"/>
      <c r="C59" s="853"/>
      <c r="D59" s="853"/>
      <c r="E59" s="901">
        <v>6</v>
      </c>
      <c r="F59" s="888">
        <v>6</v>
      </c>
    </row>
    <row r="60" spans="1:6">
      <c r="A60" s="903" t="s">
        <v>39</v>
      </c>
      <c r="B60" s="904">
        <v>1</v>
      </c>
      <c r="C60" s="904"/>
      <c r="D60" s="904">
        <v>1</v>
      </c>
      <c r="E60" s="905">
        <v>6</v>
      </c>
      <c r="F60" s="902">
        <v>8</v>
      </c>
    </row>
    <row r="61" spans="1:6">
      <c r="A61" s="868" t="s">
        <v>108</v>
      </c>
      <c r="B61" s="869">
        <v>6</v>
      </c>
      <c r="C61" s="869">
        <v>1</v>
      </c>
      <c r="D61" s="869">
        <v>1</v>
      </c>
      <c r="E61" s="879">
        <v>57</v>
      </c>
      <c r="F61" s="908">
        <v>65</v>
      </c>
    </row>
    <row r="62" spans="1:6">
      <c r="A62" s="896" t="s">
        <v>40</v>
      </c>
      <c r="B62" s="897">
        <v>2</v>
      </c>
      <c r="C62" s="897"/>
      <c r="D62" s="897"/>
      <c r="E62" s="898">
        <v>6</v>
      </c>
      <c r="F62" s="887">
        <v>8</v>
      </c>
    </row>
    <row r="63" spans="1:6">
      <c r="A63" s="903" t="s">
        <v>192</v>
      </c>
      <c r="B63" s="904"/>
      <c r="C63" s="904"/>
      <c r="D63" s="904"/>
      <c r="E63" s="905">
        <v>1</v>
      </c>
      <c r="F63" s="902">
        <v>1</v>
      </c>
    </row>
    <row r="64" spans="1:6">
      <c r="A64" s="868" t="s">
        <v>109</v>
      </c>
      <c r="B64" s="869">
        <v>2</v>
      </c>
      <c r="C64" s="869"/>
      <c r="D64" s="869"/>
      <c r="E64" s="879">
        <v>7</v>
      </c>
      <c r="F64" s="908">
        <v>9</v>
      </c>
    </row>
    <row r="65" spans="1:6">
      <c r="A65" s="896" t="s">
        <v>42</v>
      </c>
      <c r="B65" s="897">
        <v>3</v>
      </c>
      <c r="C65" s="897">
        <v>3</v>
      </c>
      <c r="D65" s="897"/>
      <c r="E65" s="898">
        <v>17</v>
      </c>
      <c r="F65" s="887">
        <v>23</v>
      </c>
    </row>
    <row r="66" spans="1:6">
      <c r="A66" s="900" t="s">
        <v>43</v>
      </c>
      <c r="B66" s="853">
        <v>6</v>
      </c>
      <c r="C66" s="853">
        <v>1</v>
      </c>
      <c r="D66" s="853">
        <v>1</v>
      </c>
      <c r="E66" s="901">
        <v>12</v>
      </c>
      <c r="F66" s="888">
        <v>20</v>
      </c>
    </row>
    <row r="67" spans="1:6">
      <c r="A67" s="900" t="s">
        <v>193</v>
      </c>
      <c r="B67" s="853"/>
      <c r="C67" s="853"/>
      <c r="D67" s="853"/>
      <c r="E67" s="901">
        <v>3</v>
      </c>
      <c r="F67" s="888">
        <v>3</v>
      </c>
    </row>
    <row r="68" spans="1:6">
      <c r="A68" s="900" t="s">
        <v>127</v>
      </c>
      <c r="B68" s="853"/>
      <c r="C68" s="853"/>
      <c r="D68" s="853"/>
      <c r="E68" s="901">
        <v>1</v>
      </c>
      <c r="F68" s="888">
        <v>1</v>
      </c>
    </row>
    <row r="69" spans="1:6">
      <c r="A69" s="900" t="s">
        <v>863</v>
      </c>
      <c r="B69" s="853"/>
      <c r="C69" s="853">
        <v>1</v>
      </c>
      <c r="D69" s="853"/>
      <c r="E69" s="901">
        <v>2</v>
      </c>
      <c r="F69" s="888">
        <v>3</v>
      </c>
    </row>
    <row r="70" spans="1:6">
      <c r="A70" s="900" t="s">
        <v>44</v>
      </c>
      <c r="B70" s="853">
        <v>2</v>
      </c>
      <c r="C70" s="853"/>
      <c r="D70" s="853"/>
      <c r="E70" s="901">
        <v>11</v>
      </c>
      <c r="F70" s="888">
        <v>13</v>
      </c>
    </row>
    <row r="71" spans="1:6">
      <c r="A71" s="900" t="s">
        <v>45</v>
      </c>
      <c r="B71" s="853">
        <v>1</v>
      </c>
      <c r="C71" s="853"/>
      <c r="D71" s="853">
        <v>3</v>
      </c>
      <c r="E71" s="901">
        <v>12</v>
      </c>
      <c r="F71" s="888">
        <v>16</v>
      </c>
    </row>
    <row r="72" spans="1:6">
      <c r="A72" s="903" t="s">
        <v>46</v>
      </c>
      <c r="B72" s="904"/>
      <c r="C72" s="904"/>
      <c r="D72" s="904"/>
      <c r="E72" s="905">
        <v>2</v>
      </c>
      <c r="F72" s="902">
        <v>2</v>
      </c>
    </row>
    <row r="73" spans="1:6">
      <c r="A73" s="868" t="s">
        <v>110</v>
      </c>
      <c r="B73" s="869">
        <v>12</v>
      </c>
      <c r="C73" s="869">
        <v>5</v>
      </c>
      <c r="D73" s="869">
        <v>4</v>
      </c>
      <c r="E73" s="879">
        <v>60</v>
      </c>
      <c r="F73" s="908">
        <v>81</v>
      </c>
    </row>
    <row r="74" spans="1:6">
      <c r="A74" s="896" t="s">
        <v>48</v>
      </c>
      <c r="B74" s="897">
        <v>5</v>
      </c>
      <c r="C74" s="897"/>
      <c r="D74" s="897">
        <v>1</v>
      </c>
      <c r="E74" s="898">
        <v>6</v>
      </c>
      <c r="F74" s="887">
        <v>12</v>
      </c>
    </row>
    <row r="75" spans="1:6">
      <c r="A75" s="900" t="s">
        <v>49</v>
      </c>
      <c r="B75" s="853">
        <v>4</v>
      </c>
      <c r="C75" s="853"/>
      <c r="D75" s="853">
        <v>1</v>
      </c>
      <c r="E75" s="901">
        <v>13</v>
      </c>
      <c r="F75" s="888">
        <v>18</v>
      </c>
    </row>
    <row r="76" spans="1:6">
      <c r="A76" s="900" t="s">
        <v>50</v>
      </c>
      <c r="B76" s="853">
        <v>5</v>
      </c>
      <c r="C76" s="853"/>
      <c r="D76" s="853">
        <v>1</v>
      </c>
      <c r="E76" s="901">
        <v>13</v>
      </c>
      <c r="F76" s="888">
        <v>19</v>
      </c>
    </row>
    <row r="77" spans="1:6">
      <c r="A77" s="900" t="s">
        <v>128</v>
      </c>
      <c r="B77" s="853"/>
      <c r="C77" s="853"/>
      <c r="D77" s="853"/>
      <c r="E77" s="901">
        <v>9</v>
      </c>
      <c r="F77" s="888">
        <v>9</v>
      </c>
    </row>
    <row r="78" spans="1:6">
      <c r="A78" s="903" t="s">
        <v>51</v>
      </c>
      <c r="B78" s="904">
        <v>3</v>
      </c>
      <c r="C78" s="904"/>
      <c r="D78" s="904">
        <v>2</v>
      </c>
      <c r="E78" s="905">
        <v>3</v>
      </c>
      <c r="F78" s="902">
        <v>8</v>
      </c>
    </row>
    <row r="79" spans="1:6">
      <c r="A79" s="868" t="s">
        <v>111</v>
      </c>
      <c r="B79" s="869">
        <v>17</v>
      </c>
      <c r="C79" s="869"/>
      <c r="D79" s="869">
        <v>5</v>
      </c>
      <c r="E79" s="879">
        <v>44</v>
      </c>
      <c r="F79" s="908">
        <v>66</v>
      </c>
    </row>
    <row r="80" spans="1:6">
      <c r="A80" s="906" t="s">
        <v>53</v>
      </c>
      <c r="B80" s="802">
        <v>7</v>
      </c>
      <c r="C80" s="802">
        <v>3</v>
      </c>
      <c r="D80" s="802">
        <v>3</v>
      </c>
      <c r="E80" s="907">
        <v>30</v>
      </c>
      <c r="F80" s="899">
        <v>43</v>
      </c>
    </row>
    <row r="81" spans="1:6">
      <c r="A81" s="868" t="s">
        <v>112</v>
      </c>
      <c r="B81" s="869">
        <v>7</v>
      </c>
      <c r="C81" s="869">
        <v>3</v>
      </c>
      <c r="D81" s="869">
        <v>3</v>
      </c>
      <c r="E81" s="879">
        <v>30</v>
      </c>
      <c r="F81" s="908">
        <v>43</v>
      </c>
    </row>
    <row r="82" spans="1:6">
      <c r="A82" s="896" t="s">
        <v>55</v>
      </c>
      <c r="B82" s="897">
        <v>2</v>
      </c>
      <c r="C82" s="897">
        <v>3</v>
      </c>
      <c r="D82" s="897"/>
      <c r="E82" s="898">
        <v>10</v>
      </c>
      <c r="F82" s="887">
        <v>15</v>
      </c>
    </row>
    <row r="83" spans="1:6">
      <c r="A83" s="900" t="s">
        <v>56</v>
      </c>
      <c r="B83" s="853"/>
      <c r="C83" s="853"/>
      <c r="D83" s="853">
        <v>1</v>
      </c>
      <c r="E83" s="901">
        <v>10</v>
      </c>
      <c r="F83" s="888">
        <v>11</v>
      </c>
    </row>
    <row r="84" spans="1:6">
      <c r="A84" s="903" t="s">
        <v>54</v>
      </c>
      <c r="B84" s="904">
        <v>1</v>
      </c>
      <c r="C84" s="904"/>
      <c r="D84" s="904">
        <v>2</v>
      </c>
      <c r="E84" s="905">
        <v>17</v>
      </c>
      <c r="F84" s="902">
        <v>20</v>
      </c>
    </row>
    <row r="85" spans="1:6">
      <c r="A85" s="868" t="s">
        <v>113</v>
      </c>
      <c r="B85" s="869">
        <v>3</v>
      </c>
      <c r="C85" s="869">
        <v>3</v>
      </c>
      <c r="D85" s="869">
        <v>3</v>
      </c>
      <c r="E85" s="879">
        <v>37</v>
      </c>
      <c r="F85" s="908">
        <v>46</v>
      </c>
    </row>
    <row r="86" spans="1:6">
      <c r="A86" s="896" t="s">
        <v>58</v>
      </c>
      <c r="B86" s="897">
        <v>6</v>
      </c>
      <c r="C86" s="897">
        <v>1</v>
      </c>
      <c r="D86" s="897">
        <v>1</v>
      </c>
      <c r="E86" s="898">
        <v>11</v>
      </c>
      <c r="F86" s="887">
        <v>19</v>
      </c>
    </row>
    <row r="87" spans="1:6">
      <c r="A87" s="903" t="s">
        <v>59</v>
      </c>
      <c r="B87" s="904">
        <v>1</v>
      </c>
      <c r="C87" s="904">
        <v>1</v>
      </c>
      <c r="D87" s="904"/>
      <c r="E87" s="905">
        <v>6</v>
      </c>
      <c r="F87" s="902">
        <v>8</v>
      </c>
    </row>
    <row r="88" spans="1:6">
      <c r="A88" s="868" t="s">
        <v>114</v>
      </c>
      <c r="B88" s="869">
        <v>7</v>
      </c>
      <c r="C88" s="869">
        <v>2</v>
      </c>
      <c r="D88" s="869">
        <v>1</v>
      </c>
      <c r="E88" s="879">
        <v>17</v>
      </c>
      <c r="F88" s="908">
        <v>27</v>
      </c>
    </row>
    <row r="89" spans="1:6">
      <c r="A89" s="896" t="s">
        <v>864</v>
      </c>
      <c r="B89" s="897"/>
      <c r="C89" s="897"/>
      <c r="D89" s="897"/>
      <c r="E89" s="898">
        <v>2</v>
      </c>
      <c r="F89" s="887">
        <v>2</v>
      </c>
    </row>
    <row r="90" spans="1:6">
      <c r="A90" s="900" t="s">
        <v>61</v>
      </c>
      <c r="B90" s="853">
        <v>2</v>
      </c>
      <c r="C90" s="853"/>
      <c r="D90" s="853"/>
      <c r="E90" s="901">
        <v>14</v>
      </c>
      <c r="F90" s="888">
        <v>16</v>
      </c>
    </row>
    <row r="91" spans="1:6">
      <c r="A91" s="903" t="s">
        <v>62</v>
      </c>
      <c r="B91" s="904">
        <v>1</v>
      </c>
      <c r="C91" s="904">
        <v>2</v>
      </c>
      <c r="D91" s="904">
        <v>2</v>
      </c>
      <c r="E91" s="905">
        <v>16</v>
      </c>
      <c r="F91" s="902">
        <v>21</v>
      </c>
    </row>
    <row r="92" spans="1:6">
      <c r="A92" s="868" t="s">
        <v>125</v>
      </c>
      <c r="B92" s="869">
        <v>3</v>
      </c>
      <c r="C92" s="869">
        <v>2</v>
      </c>
      <c r="D92" s="869">
        <v>2</v>
      </c>
      <c r="E92" s="879">
        <v>32</v>
      </c>
      <c r="F92" s="908">
        <v>39</v>
      </c>
    </row>
    <row r="93" spans="1:6">
      <c r="A93" s="896" t="s">
        <v>64</v>
      </c>
      <c r="B93" s="897">
        <v>12</v>
      </c>
      <c r="C93" s="897">
        <v>4</v>
      </c>
      <c r="D93" s="897"/>
      <c r="E93" s="898">
        <v>8</v>
      </c>
      <c r="F93" s="887">
        <v>24</v>
      </c>
    </row>
    <row r="94" spans="1:6">
      <c r="A94" s="900" t="s">
        <v>129</v>
      </c>
      <c r="B94" s="853">
        <v>3</v>
      </c>
      <c r="C94" s="853">
        <v>3</v>
      </c>
      <c r="D94" s="853">
        <v>1</v>
      </c>
      <c r="E94" s="901">
        <v>7</v>
      </c>
      <c r="F94" s="888">
        <v>14</v>
      </c>
    </row>
    <row r="95" spans="1:6">
      <c r="A95" s="900" t="s">
        <v>65</v>
      </c>
      <c r="B95" s="853">
        <v>2</v>
      </c>
      <c r="C95" s="853">
        <v>2</v>
      </c>
      <c r="D95" s="853">
        <v>1</v>
      </c>
      <c r="E95" s="901">
        <v>6</v>
      </c>
      <c r="F95" s="888">
        <v>11</v>
      </c>
    </row>
    <row r="96" spans="1:6">
      <c r="A96" s="900" t="s">
        <v>66</v>
      </c>
      <c r="B96" s="853">
        <v>2</v>
      </c>
      <c r="C96" s="853">
        <v>1</v>
      </c>
      <c r="D96" s="853"/>
      <c r="E96" s="901">
        <v>3</v>
      </c>
      <c r="F96" s="888">
        <v>6</v>
      </c>
    </row>
    <row r="97" spans="1:6">
      <c r="A97" s="900" t="s">
        <v>67</v>
      </c>
      <c r="B97" s="853"/>
      <c r="C97" s="853"/>
      <c r="D97" s="853"/>
      <c r="E97" s="901">
        <v>15</v>
      </c>
      <c r="F97" s="888">
        <v>15</v>
      </c>
    </row>
    <row r="98" spans="1:6">
      <c r="A98" s="900" t="s">
        <v>68</v>
      </c>
      <c r="B98" s="853">
        <v>6</v>
      </c>
      <c r="C98" s="853">
        <v>2</v>
      </c>
      <c r="D98" s="853"/>
      <c r="E98" s="901">
        <v>19</v>
      </c>
      <c r="F98" s="888">
        <v>27</v>
      </c>
    </row>
    <row r="99" spans="1:6">
      <c r="A99" s="900" t="s">
        <v>69</v>
      </c>
      <c r="B99" s="853">
        <v>3</v>
      </c>
      <c r="C99" s="853">
        <v>1</v>
      </c>
      <c r="D99" s="853"/>
      <c r="E99" s="901">
        <v>8</v>
      </c>
      <c r="F99" s="888">
        <v>12</v>
      </c>
    </row>
    <row r="100" spans="1:6">
      <c r="A100" s="900" t="s">
        <v>70</v>
      </c>
      <c r="B100" s="853">
        <v>1</v>
      </c>
      <c r="C100" s="853">
        <v>1</v>
      </c>
      <c r="D100" s="853">
        <v>1</v>
      </c>
      <c r="E100" s="901">
        <v>6</v>
      </c>
      <c r="F100" s="888">
        <v>9</v>
      </c>
    </row>
    <row r="101" spans="1:6">
      <c r="A101" s="900" t="s">
        <v>71</v>
      </c>
      <c r="B101" s="853">
        <v>1</v>
      </c>
      <c r="C101" s="853"/>
      <c r="D101" s="853"/>
      <c r="E101" s="901">
        <v>9</v>
      </c>
      <c r="F101" s="888">
        <v>10</v>
      </c>
    </row>
    <row r="102" spans="1:6">
      <c r="A102" s="900" t="s">
        <v>72</v>
      </c>
      <c r="B102" s="853"/>
      <c r="C102" s="853"/>
      <c r="D102" s="853"/>
      <c r="E102" s="901">
        <v>3</v>
      </c>
      <c r="F102" s="888">
        <v>3</v>
      </c>
    </row>
    <row r="103" spans="1:6">
      <c r="A103" s="903" t="s">
        <v>285</v>
      </c>
      <c r="B103" s="904"/>
      <c r="C103" s="904">
        <v>1</v>
      </c>
      <c r="D103" s="904"/>
      <c r="E103" s="905">
        <v>3</v>
      </c>
      <c r="F103" s="902">
        <v>4</v>
      </c>
    </row>
    <row r="104" spans="1:6">
      <c r="A104" s="868" t="s">
        <v>115</v>
      </c>
      <c r="B104" s="869">
        <v>30</v>
      </c>
      <c r="C104" s="869">
        <v>15</v>
      </c>
      <c r="D104" s="869">
        <v>3</v>
      </c>
      <c r="E104" s="879">
        <v>87</v>
      </c>
      <c r="F104" s="908">
        <v>135</v>
      </c>
    </row>
    <row r="105" spans="1:6">
      <c r="A105" s="896" t="s">
        <v>74</v>
      </c>
      <c r="B105" s="897">
        <v>1</v>
      </c>
      <c r="C105" s="897"/>
      <c r="D105" s="897"/>
      <c r="E105" s="898">
        <v>1</v>
      </c>
      <c r="F105" s="887">
        <v>2</v>
      </c>
    </row>
    <row r="106" spans="1:6">
      <c r="A106" s="900" t="s">
        <v>73</v>
      </c>
      <c r="B106" s="853">
        <v>6</v>
      </c>
      <c r="C106" s="853">
        <v>3</v>
      </c>
      <c r="D106" s="853"/>
      <c r="E106" s="901">
        <v>17</v>
      </c>
      <c r="F106" s="888">
        <v>26</v>
      </c>
    </row>
    <row r="107" spans="1:6">
      <c r="A107" s="903" t="s">
        <v>75</v>
      </c>
      <c r="B107" s="904"/>
      <c r="C107" s="904"/>
      <c r="D107" s="904">
        <v>1</v>
      </c>
      <c r="E107" s="905">
        <v>3</v>
      </c>
      <c r="F107" s="902">
        <v>4</v>
      </c>
    </row>
    <row r="108" spans="1:6">
      <c r="A108" s="868" t="s">
        <v>116</v>
      </c>
      <c r="B108" s="869">
        <v>7</v>
      </c>
      <c r="C108" s="869">
        <v>3</v>
      </c>
      <c r="D108" s="869">
        <v>1</v>
      </c>
      <c r="E108" s="879">
        <v>21</v>
      </c>
      <c r="F108" s="908">
        <v>32</v>
      </c>
    </row>
    <row r="109" spans="1:6">
      <c r="A109" s="896" t="s">
        <v>76</v>
      </c>
      <c r="B109" s="897">
        <v>2</v>
      </c>
      <c r="C109" s="897">
        <v>2</v>
      </c>
      <c r="D109" s="897">
        <v>1</v>
      </c>
      <c r="E109" s="898">
        <v>19</v>
      </c>
      <c r="F109" s="887">
        <v>24</v>
      </c>
    </row>
    <row r="110" spans="1:6">
      <c r="A110" s="903" t="s">
        <v>77</v>
      </c>
      <c r="B110" s="904">
        <v>2</v>
      </c>
      <c r="C110" s="904"/>
      <c r="D110" s="904"/>
      <c r="E110" s="905"/>
      <c r="F110" s="902">
        <v>2</v>
      </c>
    </row>
    <row r="111" spans="1:6">
      <c r="A111" s="868" t="s">
        <v>117</v>
      </c>
      <c r="B111" s="869">
        <v>4</v>
      </c>
      <c r="C111" s="869">
        <v>2</v>
      </c>
      <c r="D111" s="869">
        <v>1</v>
      </c>
      <c r="E111" s="879">
        <v>19</v>
      </c>
      <c r="F111" s="908">
        <v>26</v>
      </c>
    </row>
    <row r="112" spans="1:6">
      <c r="A112" s="896" t="s">
        <v>79</v>
      </c>
      <c r="B112" s="897"/>
      <c r="C112" s="897">
        <v>1</v>
      </c>
      <c r="D112" s="897">
        <v>2</v>
      </c>
      <c r="E112" s="898">
        <v>8</v>
      </c>
      <c r="F112" s="887">
        <v>11</v>
      </c>
    </row>
    <row r="113" spans="1:6">
      <c r="A113" s="900" t="s">
        <v>80</v>
      </c>
      <c r="B113" s="853"/>
      <c r="C113" s="853">
        <v>1</v>
      </c>
      <c r="D113" s="853">
        <v>1</v>
      </c>
      <c r="E113" s="901">
        <v>3</v>
      </c>
      <c r="F113" s="888">
        <v>5</v>
      </c>
    </row>
    <row r="114" spans="1:6">
      <c r="A114" s="900" t="s">
        <v>81</v>
      </c>
      <c r="B114" s="853">
        <v>7</v>
      </c>
      <c r="C114" s="853"/>
      <c r="D114" s="853"/>
      <c r="E114" s="901">
        <v>10</v>
      </c>
      <c r="F114" s="888">
        <v>17</v>
      </c>
    </row>
    <row r="115" spans="1:6">
      <c r="A115" s="900" t="s">
        <v>82</v>
      </c>
      <c r="B115" s="853">
        <v>4</v>
      </c>
      <c r="C115" s="853">
        <v>4</v>
      </c>
      <c r="D115" s="853"/>
      <c r="E115" s="901">
        <v>6</v>
      </c>
      <c r="F115" s="888">
        <v>14</v>
      </c>
    </row>
    <row r="116" spans="1:6">
      <c r="A116" s="900" t="s">
        <v>865</v>
      </c>
      <c r="B116" s="853"/>
      <c r="C116" s="853"/>
      <c r="D116" s="853">
        <v>1</v>
      </c>
      <c r="E116" s="901"/>
      <c r="F116" s="888">
        <v>1</v>
      </c>
    </row>
    <row r="117" spans="1:6">
      <c r="A117" s="900" t="s">
        <v>866</v>
      </c>
      <c r="B117" s="853"/>
      <c r="C117" s="853"/>
      <c r="D117" s="853"/>
      <c r="E117" s="901">
        <v>2</v>
      </c>
      <c r="F117" s="888">
        <v>2</v>
      </c>
    </row>
    <row r="118" spans="1:6">
      <c r="A118" s="903" t="s">
        <v>83</v>
      </c>
      <c r="B118" s="904">
        <v>1</v>
      </c>
      <c r="C118" s="904"/>
      <c r="D118" s="904">
        <v>1</v>
      </c>
      <c r="E118" s="905">
        <v>2</v>
      </c>
      <c r="F118" s="902">
        <v>4</v>
      </c>
    </row>
    <row r="119" spans="1:6">
      <c r="A119" s="868" t="s">
        <v>118</v>
      </c>
      <c r="B119" s="869">
        <v>12</v>
      </c>
      <c r="C119" s="869">
        <v>6</v>
      </c>
      <c r="D119" s="869">
        <v>5</v>
      </c>
      <c r="E119" s="879">
        <v>31</v>
      </c>
      <c r="F119" s="908">
        <v>54</v>
      </c>
    </row>
    <row r="120" spans="1:6">
      <c r="A120" s="896" t="s">
        <v>131</v>
      </c>
      <c r="B120" s="897"/>
      <c r="C120" s="897"/>
      <c r="D120" s="897"/>
      <c r="E120" s="898">
        <v>2</v>
      </c>
      <c r="F120" s="887">
        <v>2</v>
      </c>
    </row>
    <row r="121" spans="1:6">
      <c r="A121" s="900" t="s">
        <v>84</v>
      </c>
      <c r="B121" s="853">
        <v>3</v>
      </c>
      <c r="C121" s="853">
        <v>1</v>
      </c>
      <c r="D121" s="853">
        <v>1</v>
      </c>
      <c r="E121" s="901">
        <v>14</v>
      </c>
      <c r="F121" s="888">
        <v>19</v>
      </c>
    </row>
    <row r="122" spans="1:6">
      <c r="A122" s="903" t="s">
        <v>85</v>
      </c>
      <c r="B122" s="904"/>
      <c r="C122" s="904"/>
      <c r="D122" s="904"/>
      <c r="E122" s="905">
        <v>4</v>
      </c>
      <c r="F122" s="902">
        <v>4</v>
      </c>
    </row>
    <row r="123" spans="1:6">
      <c r="A123" s="868" t="s">
        <v>119</v>
      </c>
      <c r="B123" s="869">
        <v>3</v>
      </c>
      <c r="C123" s="869">
        <v>1</v>
      </c>
      <c r="D123" s="869">
        <v>1</v>
      </c>
      <c r="E123" s="879">
        <v>20</v>
      </c>
      <c r="F123" s="908">
        <v>25</v>
      </c>
    </row>
    <row r="124" spans="1:6">
      <c r="A124" s="896" t="s">
        <v>87</v>
      </c>
      <c r="B124" s="897"/>
      <c r="C124" s="897"/>
      <c r="D124" s="897"/>
      <c r="E124" s="898">
        <v>3</v>
      </c>
      <c r="F124" s="887">
        <v>3</v>
      </c>
    </row>
    <row r="125" spans="1:6">
      <c r="A125" s="900" t="s">
        <v>86</v>
      </c>
      <c r="B125" s="853">
        <v>3</v>
      </c>
      <c r="C125" s="853">
        <v>1</v>
      </c>
      <c r="D125" s="853">
        <v>2</v>
      </c>
      <c r="E125" s="901">
        <v>10</v>
      </c>
      <c r="F125" s="888">
        <v>16</v>
      </c>
    </row>
    <row r="126" spans="1:6">
      <c r="A126" s="903" t="s">
        <v>88</v>
      </c>
      <c r="B126" s="904"/>
      <c r="C126" s="904"/>
      <c r="D126" s="904">
        <v>2</v>
      </c>
      <c r="E126" s="905">
        <v>3</v>
      </c>
      <c r="F126" s="902">
        <v>5</v>
      </c>
    </row>
    <row r="127" spans="1:6">
      <c r="A127" s="868" t="s">
        <v>120</v>
      </c>
      <c r="B127" s="869">
        <v>3</v>
      </c>
      <c r="C127" s="869">
        <v>1</v>
      </c>
      <c r="D127" s="869">
        <v>4</v>
      </c>
      <c r="E127" s="879">
        <v>16</v>
      </c>
      <c r="F127" s="908">
        <v>24</v>
      </c>
    </row>
    <row r="128" spans="1:6">
      <c r="A128" s="896" t="s">
        <v>194</v>
      </c>
      <c r="B128" s="897"/>
      <c r="C128" s="897"/>
      <c r="D128" s="897">
        <v>1</v>
      </c>
      <c r="E128" s="898">
        <v>4</v>
      </c>
      <c r="F128" s="887">
        <v>5</v>
      </c>
    </row>
    <row r="129" spans="1:6">
      <c r="A129" s="900" t="s">
        <v>195</v>
      </c>
      <c r="B129" s="853">
        <v>1</v>
      </c>
      <c r="C129" s="853"/>
      <c r="D129" s="853"/>
      <c r="E129" s="901">
        <v>1</v>
      </c>
      <c r="F129" s="888">
        <v>2</v>
      </c>
    </row>
    <row r="130" spans="1:6">
      <c r="A130" s="900" t="s">
        <v>90</v>
      </c>
      <c r="B130" s="853">
        <v>4</v>
      </c>
      <c r="C130" s="853">
        <v>5</v>
      </c>
      <c r="D130" s="853"/>
      <c r="E130" s="901">
        <v>12</v>
      </c>
      <c r="F130" s="888">
        <v>21</v>
      </c>
    </row>
    <row r="131" spans="1:6">
      <c r="A131" s="900" t="s">
        <v>91</v>
      </c>
      <c r="B131" s="853">
        <v>6</v>
      </c>
      <c r="C131" s="853">
        <v>1</v>
      </c>
      <c r="D131" s="853">
        <v>2</v>
      </c>
      <c r="E131" s="901">
        <v>14</v>
      </c>
      <c r="F131" s="888">
        <v>23</v>
      </c>
    </row>
    <row r="132" spans="1:6">
      <c r="A132" s="900" t="s">
        <v>867</v>
      </c>
      <c r="B132" s="853"/>
      <c r="C132" s="853"/>
      <c r="D132" s="853"/>
      <c r="E132" s="901">
        <v>1</v>
      </c>
      <c r="F132" s="888">
        <v>1</v>
      </c>
    </row>
    <row r="133" spans="1:6">
      <c r="A133" s="900" t="s">
        <v>92</v>
      </c>
      <c r="B133" s="853">
        <v>1</v>
      </c>
      <c r="C133" s="853">
        <v>2</v>
      </c>
      <c r="D133" s="853">
        <v>1</v>
      </c>
      <c r="E133" s="901">
        <v>2</v>
      </c>
      <c r="F133" s="888">
        <v>6</v>
      </c>
    </row>
    <row r="134" spans="1:6">
      <c r="A134" s="903" t="s">
        <v>93</v>
      </c>
      <c r="B134" s="904"/>
      <c r="C134" s="904"/>
      <c r="D134" s="904"/>
      <c r="E134" s="905">
        <v>2</v>
      </c>
      <c r="F134" s="902">
        <v>2</v>
      </c>
    </row>
    <row r="135" spans="1:6">
      <c r="A135" s="868" t="s">
        <v>121</v>
      </c>
      <c r="B135" s="869">
        <v>12</v>
      </c>
      <c r="C135" s="869">
        <v>8</v>
      </c>
      <c r="D135" s="869">
        <v>4</v>
      </c>
      <c r="E135" s="879">
        <v>36</v>
      </c>
      <c r="F135" s="908">
        <v>60</v>
      </c>
    </row>
    <row r="136" spans="1:6">
      <c r="A136" s="896" t="s">
        <v>95</v>
      </c>
      <c r="B136" s="897"/>
      <c r="C136" s="897">
        <v>1</v>
      </c>
      <c r="D136" s="897">
        <v>1</v>
      </c>
      <c r="E136" s="898">
        <v>9</v>
      </c>
      <c r="F136" s="887">
        <v>11</v>
      </c>
    </row>
    <row r="137" spans="1:6">
      <c r="A137" s="900" t="s">
        <v>196</v>
      </c>
      <c r="B137" s="853"/>
      <c r="C137" s="853"/>
      <c r="D137" s="853">
        <v>1</v>
      </c>
      <c r="E137" s="901"/>
      <c r="F137" s="888">
        <v>1</v>
      </c>
    </row>
    <row r="138" spans="1:6">
      <c r="A138" s="900" t="s">
        <v>96</v>
      </c>
      <c r="B138" s="853">
        <v>5</v>
      </c>
      <c r="C138" s="853">
        <v>2</v>
      </c>
      <c r="D138" s="853"/>
      <c r="E138" s="901">
        <v>21</v>
      </c>
      <c r="F138" s="888">
        <v>28</v>
      </c>
    </row>
    <row r="139" spans="1:6">
      <c r="A139" s="903" t="s">
        <v>97</v>
      </c>
      <c r="B139" s="904">
        <v>7</v>
      </c>
      <c r="C139" s="904">
        <v>2</v>
      </c>
      <c r="D139" s="904">
        <v>2</v>
      </c>
      <c r="E139" s="905">
        <v>20</v>
      </c>
      <c r="F139" s="902">
        <v>31</v>
      </c>
    </row>
    <row r="140" spans="1:6">
      <c r="A140" s="868" t="s">
        <v>122</v>
      </c>
      <c r="B140" s="869">
        <v>12</v>
      </c>
      <c r="C140" s="869">
        <v>5</v>
      </c>
      <c r="D140" s="869">
        <v>4</v>
      </c>
      <c r="E140" s="879">
        <v>50</v>
      </c>
      <c r="F140" s="908">
        <v>71</v>
      </c>
    </row>
    <row r="142" spans="1:6">
      <c r="A142" s="909" t="s">
        <v>1</v>
      </c>
      <c r="B142" s="910">
        <f>B140+B135+B127+B123+B119+B111+B108+B104+B92+B88+B85+B81+B79+B73+B64+B61+B52+B50+B48+B41+B39+B33+B31+B26+B24+B20+B16+B13</f>
        <v>190</v>
      </c>
      <c r="C142" s="910">
        <f t="shared" ref="C142:F142" si="0">C140+C135+C127+C123+C119+C111+C108+C104+C92+C88+C85+C81+C79+C73+C64+C61+C52+C50+C48+C41+C39+C33+C31+C26+C24+C20+C16+C13</f>
        <v>79</v>
      </c>
      <c r="D142" s="910">
        <f t="shared" si="0"/>
        <v>59</v>
      </c>
      <c r="E142" s="910">
        <f t="shared" si="0"/>
        <v>801</v>
      </c>
      <c r="F142" s="652">
        <f t="shared" si="0"/>
        <v>1129</v>
      </c>
    </row>
    <row r="143" spans="1:6">
      <c r="A143" s="911" t="s">
        <v>297</v>
      </c>
      <c r="B143" s="689">
        <f>B142/$F$142</f>
        <v>0.1682905225863596</v>
      </c>
      <c r="C143" s="689">
        <f t="shared" ref="C143:F143" si="1">C142/$F$142</f>
        <v>6.997342781222321E-2</v>
      </c>
      <c r="D143" s="689">
        <f t="shared" si="1"/>
        <v>5.2258635961027457E-2</v>
      </c>
      <c r="E143" s="689">
        <f t="shared" si="1"/>
        <v>0.70947741364038974</v>
      </c>
      <c r="F143" s="653">
        <f t="shared" si="1"/>
        <v>1</v>
      </c>
    </row>
    <row r="146" spans="1:4" ht="13.5">
      <c r="A146" s="678" t="s">
        <v>685</v>
      </c>
      <c r="B146" s="679"/>
      <c r="C146" s="679"/>
      <c r="D146" s="680"/>
    </row>
    <row r="147" spans="1:4">
      <c r="A147" s="681"/>
      <c r="D147" s="682"/>
    </row>
    <row r="148" spans="1:4" ht="13.5">
      <c r="A148" s="1275" t="s">
        <v>719</v>
      </c>
      <c r="B148" s="1276"/>
      <c r="C148" s="1276"/>
      <c r="D148" s="1277"/>
    </row>
    <row r="149" spans="1:4" ht="28.5" customHeight="1">
      <c r="A149" s="1278" t="s">
        <v>720</v>
      </c>
      <c r="B149" s="1279"/>
      <c r="C149" s="1279"/>
      <c r="D149" s="1280"/>
    </row>
    <row r="150" spans="1:4" ht="28.5" customHeight="1">
      <c r="A150" s="1278" t="s">
        <v>770</v>
      </c>
      <c r="B150" s="1279"/>
      <c r="C150" s="1279"/>
      <c r="D150" s="1280"/>
    </row>
    <row r="151" spans="1:4" ht="13.5">
      <c r="A151" s="683" t="s">
        <v>721</v>
      </c>
      <c r="D151" s="682"/>
    </row>
    <row r="152" spans="1:4">
      <c r="A152" s="684"/>
      <c r="B152" s="685"/>
      <c r="C152" s="685"/>
      <c r="D152" s="686"/>
    </row>
  </sheetData>
  <autoFilter ref="A7:F140"/>
  <mergeCells count="5">
    <mergeCell ref="A5:F5"/>
    <mergeCell ref="A2:F2"/>
    <mergeCell ref="A148:D148"/>
    <mergeCell ref="A149:D149"/>
    <mergeCell ref="A150:D150"/>
  </mergeCells>
  <printOptions horizontalCentered="1"/>
  <pageMargins left="0.39370078740157483" right="0.39370078740157483" top="0.62992125984251968" bottom="0.62992125984251968" header="0.39370078740157483" footer="0.39370078740157483"/>
  <pageSetup paperSize="9" scale="76" fitToHeight="0" orientation="portrait" r:id="rId1"/>
  <headerFooter>
    <oddHeader>&amp;L&amp;8Etudes des origines des enseignants-chercheurs recrutés
- Campagne 2014, session synchronisée -&amp;R&amp;8DGRH A1-1 / Novembre 2014</oddHeader>
    <oddFooter>Page &amp;P de &amp;N</oddFooter>
  </headerFooter>
  <rowBreaks count="2" manualBreakCount="2">
    <brk id="56" max="5" man="1"/>
    <brk id="106" max="5" man="1"/>
  </rowBreaks>
</worksheet>
</file>

<file path=xl/worksheets/sheet19.xml><?xml version="1.0" encoding="utf-8"?>
<worksheet xmlns="http://schemas.openxmlformats.org/spreadsheetml/2006/main" xmlns:r="http://schemas.openxmlformats.org/officeDocument/2006/relationships">
  <sheetPr>
    <tabColor rgb="FF92D050"/>
    <pageSetUpPr fitToPage="1"/>
  </sheetPr>
  <dimension ref="B1:J802"/>
  <sheetViews>
    <sheetView showGridLines="0" showZeros="0" zoomScaleNormal="100" workbookViewId="0">
      <selection activeCell="B29" sqref="B29:I29"/>
    </sheetView>
  </sheetViews>
  <sheetFormatPr baseColWidth="10" defaultRowHeight="12.75"/>
  <cols>
    <col min="1" max="16384" width="12" style="693"/>
  </cols>
  <sheetData>
    <row r="1" spans="2:8" ht="18" customHeight="1">
      <c r="B1" s="692"/>
      <c r="C1" s="692"/>
      <c r="D1" s="692"/>
    </row>
    <row r="2" spans="2:8">
      <c r="B2" s="694"/>
      <c r="C2" s="694"/>
      <c r="D2" s="694"/>
    </row>
    <row r="3" spans="2:8">
      <c r="B3" s="694"/>
      <c r="C3" s="694"/>
      <c r="D3" s="694"/>
    </row>
    <row r="4" spans="2:8">
      <c r="B4" s="694"/>
      <c r="C4" s="694"/>
      <c r="D4" s="694"/>
    </row>
    <row r="5" spans="2:8">
      <c r="B5" s="694"/>
      <c r="C5" s="694"/>
      <c r="D5" s="694"/>
      <c r="G5" s="694"/>
      <c r="H5" s="694"/>
    </row>
    <row r="6" spans="2:8">
      <c r="B6" s="694"/>
      <c r="C6" s="694"/>
      <c r="D6" s="694"/>
    </row>
    <row r="7" spans="2:8">
      <c r="B7" s="694"/>
      <c r="C7" s="694"/>
      <c r="D7" s="694"/>
    </row>
    <row r="8" spans="2:8">
      <c r="B8" s="694"/>
      <c r="C8" s="694"/>
      <c r="D8" s="694"/>
    </row>
    <row r="9" spans="2:8">
      <c r="B9" s="694"/>
      <c r="C9" s="694"/>
      <c r="D9" s="694"/>
    </row>
    <row r="10" spans="2:8">
      <c r="B10" s="694"/>
      <c r="C10" s="694"/>
      <c r="D10" s="694"/>
    </row>
    <row r="11" spans="2:8">
      <c r="B11" s="694"/>
      <c r="C11" s="694"/>
      <c r="D11" s="694"/>
    </row>
    <row r="12" spans="2:8">
      <c r="B12" s="694"/>
      <c r="C12" s="694"/>
      <c r="D12" s="694"/>
    </row>
    <row r="13" spans="2:8">
      <c r="B13" s="694"/>
      <c r="C13" s="694"/>
      <c r="D13" s="694"/>
    </row>
    <row r="14" spans="2:8">
      <c r="B14" s="694"/>
      <c r="C14" s="694"/>
      <c r="D14" s="694"/>
    </row>
    <row r="15" spans="2:8">
      <c r="B15" s="694"/>
      <c r="C15" s="694"/>
      <c r="D15" s="694"/>
    </row>
    <row r="16" spans="2:8">
      <c r="B16" s="694"/>
      <c r="C16" s="694"/>
      <c r="D16" s="694"/>
    </row>
    <row r="17" spans="2:9">
      <c r="B17" s="694"/>
      <c r="C17" s="694"/>
      <c r="D17" s="694"/>
    </row>
    <row r="18" spans="2:9">
      <c r="B18" s="694"/>
      <c r="C18" s="694"/>
      <c r="D18" s="694"/>
    </row>
    <row r="19" spans="2:9">
      <c r="B19" s="694"/>
      <c r="C19" s="694"/>
      <c r="D19" s="694"/>
    </row>
    <row r="20" spans="2:9">
      <c r="B20" s="694"/>
      <c r="C20" s="694"/>
      <c r="D20" s="694"/>
    </row>
    <row r="21" spans="2:9">
      <c r="B21" s="694"/>
      <c r="C21" s="694"/>
      <c r="D21" s="694"/>
    </row>
    <row r="22" spans="2:9">
      <c r="B22" s="694"/>
      <c r="C22" s="694"/>
      <c r="D22" s="694"/>
    </row>
    <row r="23" spans="2:9">
      <c r="B23" s="694"/>
      <c r="C23" s="694"/>
      <c r="D23" s="694"/>
    </row>
    <row r="24" spans="2:9">
      <c r="B24" s="694"/>
      <c r="C24" s="694"/>
      <c r="D24" s="694"/>
    </row>
    <row r="25" spans="2:9">
      <c r="B25" s="694"/>
      <c r="C25" s="694"/>
      <c r="D25" s="694"/>
    </row>
    <row r="26" spans="2:9" ht="13.5" thickBot="1">
      <c r="B26" s="694"/>
      <c r="C26" s="694"/>
      <c r="D26" s="694"/>
    </row>
    <row r="27" spans="2:9" ht="26.25" customHeight="1" thickTop="1">
      <c r="B27" s="1281" t="s">
        <v>722</v>
      </c>
      <c r="C27" s="1282"/>
      <c r="D27" s="1282"/>
      <c r="E27" s="1283"/>
      <c r="F27" s="1283"/>
      <c r="G27" s="1283"/>
      <c r="H27" s="1283"/>
      <c r="I27" s="1284"/>
    </row>
    <row r="28" spans="2:9" ht="19.5" customHeight="1">
      <c r="B28" s="695"/>
      <c r="C28" s="696" t="s">
        <v>723</v>
      </c>
      <c r="D28" s="696"/>
      <c r="E28" s="696"/>
      <c r="F28" s="696"/>
      <c r="G28" s="696"/>
      <c r="H28" s="696"/>
      <c r="I28" s="697"/>
    </row>
    <row r="29" spans="2:9" ht="19.5" customHeight="1" thickBot="1">
      <c r="B29" s="1285" t="s">
        <v>724</v>
      </c>
      <c r="C29" s="1286"/>
      <c r="D29" s="1286"/>
      <c r="E29" s="1287"/>
      <c r="F29" s="1287"/>
      <c r="G29" s="1287"/>
      <c r="H29" s="1287"/>
      <c r="I29" s="1288"/>
    </row>
    <row r="30" spans="2:9" ht="13.5" thickTop="1">
      <c r="B30" s="694"/>
      <c r="C30" s="694"/>
      <c r="D30" s="694"/>
    </row>
    <row r="31" spans="2:9">
      <c r="B31" s="694"/>
      <c r="C31" s="694"/>
      <c r="D31" s="694"/>
    </row>
    <row r="32" spans="2:9">
      <c r="B32" s="694"/>
      <c r="C32" s="694"/>
      <c r="D32" s="694"/>
    </row>
    <row r="33" spans="2:9" ht="15.75">
      <c r="B33" s="570" t="s">
        <v>851</v>
      </c>
      <c r="C33" s="698"/>
      <c r="D33" s="698"/>
      <c r="E33" s="699"/>
      <c r="F33" s="699"/>
      <c r="G33" s="699"/>
      <c r="H33" s="699"/>
      <c r="I33" s="699"/>
    </row>
    <row r="34" spans="2:9">
      <c r="B34" s="694"/>
      <c r="C34" s="694"/>
      <c r="D34" s="694"/>
    </row>
    <row r="35" spans="2:9">
      <c r="B35" s="694"/>
      <c r="C35" s="694"/>
      <c r="D35" s="694"/>
    </row>
    <row r="36" spans="2:9" ht="15.75">
      <c r="B36" s="694"/>
      <c r="C36" s="694"/>
      <c r="D36" s="694"/>
      <c r="E36" s="700"/>
    </row>
    <row r="37" spans="2:9">
      <c r="B37" s="694"/>
      <c r="C37" s="701" t="s">
        <v>725</v>
      </c>
      <c r="D37" s="694"/>
    </row>
    <row r="38" spans="2:9">
      <c r="B38" s="694"/>
      <c r="C38" s="701" t="s">
        <v>726</v>
      </c>
      <c r="D38" s="694"/>
    </row>
    <row r="39" spans="2:9">
      <c r="B39" s="694"/>
      <c r="C39" s="701" t="s">
        <v>727</v>
      </c>
      <c r="D39" s="694"/>
    </row>
    <row r="40" spans="2:9">
      <c r="B40" s="694"/>
      <c r="C40" s="702" t="s">
        <v>728</v>
      </c>
      <c r="D40" s="694"/>
    </row>
    <row r="41" spans="2:9">
      <c r="B41" s="694"/>
      <c r="C41" s="703" t="s">
        <v>729</v>
      </c>
      <c r="D41" s="694"/>
    </row>
    <row r="42" spans="2:9">
      <c r="B42" s="694"/>
      <c r="D42" s="704"/>
      <c r="E42" s="705"/>
      <c r="F42" s="705"/>
      <c r="G42" s="705"/>
      <c r="H42" s="705"/>
      <c r="I42" s="705"/>
    </row>
    <row r="43" spans="2:9">
      <c r="B43" s="694"/>
      <c r="C43" s="694"/>
      <c r="D43" s="694"/>
    </row>
    <row r="44" spans="2:9">
      <c r="B44" s="694"/>
      <c r="C44" s="694"/>
      <c r="D44" s="694"/>
    </row>
    <row r="45" spans="2:9">
      <c r="B45" s="694"/>
      <c r="C45" s="694"/>
      <c r="D45" s="694"/>
    </row>
    <row r="46" spans="2:9">
      <c r="B46" s="694"/>
      <c r="C46" s="694"/>
      <c r="D46" s="694"/>
    </row>
    <row r="47" spans="2:9">
      <c r="B47" s="694"/>
      <c r="C47" s="694"/>
      <c r="D47" s="694"/>
    </row>
    <row r="48" spans="2:9">
      <c r="B48" s="694"/>
      <c r="C48" s="694"/>
      <c r="D48" s="694"/>
    </row>
    <row r="49" spans="2:10">
      <c r="B49" s="694"/>
      <c r="C49" s="694"/>
      <c r="D49" s="694"/>
    </row>
    <row r="50" spans="2:10">
      <c r="B50" s="694"/>
      <c r="C50" s="694"/>
      <c r="D50" s="694"/>
    </row>
    <row r="51" spans="2:10">
      <c r="B51" s="694"/>
      <c r="C51" s="694"/>
      <c r="D51" s="694"/>
    </row>
    <row r="52" spans="2:10">
      <c r="B52" s="694"/>
      <c r="C52" s="694"/>
      <c r="D52" s="694"/>
      <c r="F52" s="1289"/>
      <c r="G52" s="1289"/>
      <c r="H52" s="1289"/>
    </row>
    <row r="53" spans="2:10" ht="16.5" customHeight="1">
      <c r="B53" s="694"/>
      <c r="C53" s="706" t="s">
        <v>666</v>
      </c>
      <c r="D53" s="707"/>
      <c r="E53" s="698"/>
      <c r="F53" s="698"/>
      <c r="G53" s="699"/>
      <c r="H53" s="699"/>
      <c r="I53" s="707"/>
    </row>
    <row r="54" spans="2:10" ht="16.5" customHeight="1">
      <c r="B54" s="694"/>
      <c r="C54" s="707" t="s">
        <v>667</v>
      </c>
      <c r="D54" s="707"/>
      <c r="E54" s="698"/>
      <c r="F54" s="698"/>
      <c r="G54" s="699"/>
      <c r="H54" s="699"/>
      <c r="I54" s="707"/>
    </row>
    <row r="55" spans="2:10" ht="16.5" customHeight="1">
      <c r="B55" s="694"/>
      <c r="C55" s="706" t="s">
        <v>668</v>
      </c>
      <c r="D55" s="707"/>
      <c r="E55" s="698"/>
      <c r="F55" s="698"/>
      <c r="G55" s="699"/>
      <c r="H55" s="699"/>
      <c r="I55" s="707"/>
    </row>
    <row r="56" spans="2:10">
      <c r="B56" s="694"/>
      <c r="C56" s="1207" t="s">
        <v>669</v>
      </c>
      <c r="D56" s="1207"/>
      <c r="E56" s="1207"/>
      <c r="F56" s="1207"/>
      <c r="G56" s="1207"/>
      <c r="H56" s="1207"/>
      <c r="I56" s="1207"/>
      <c r="J56" s="1207"/>
    </row>
    <row r="57" spans="2:10">
      <c r="B57" s="694"/>
      <c r="C57" s="708" t="s">
        <v>670</v>
      </c>
      <c r="D57" s="707"/>
      <c r="E57" s="707"/>
      <c r="F57" s="707"/>
      <c r="G57" s="707"/>
      <c r="H57" s="707"/>
      <c r="I57" s="707"/>
    </row>
    <row r="58" spans="2:10">
      <c r="B58" s="694"/>
      <c r="C58" s="709"/>
      <c r="D58" s="709"/>
    </row>
    <row r="59" spans="2:10">
      <c r="B59" s="710" t="s">
        <v>671</v>
      </c>
      <c r="C59" s="709"/>
      <c r="D59" s="709"/>
      <c r="I59" s="711" t="str">
        <f>PG_2!I57</f>
        <v>Novembre 2014</v>
      </c>
    </row>
    <row r="60" spans="2:10">
      <c r="B60" s="709"/>
      <c r="C60" s="709"/>
      <c r="D60" s="709"/>
    </row>
    <row r="61" spans="2:10">
      <c r="B61" s="694"/>
      <c r="C61" s="709"/>
      <c r="D61" s="709"/>
    </row>
    <row r="62" spans="2:10">
      <c r="B62" s="709"/>
      <c r="C62" s="709"/>
      <c r="D62" s="709"/>
    </row>
    <row r="63" spans="2:10">
      <c r="B63" s="709"/>
      <c r="C63" s="709"/>
      <c r="D63" s="709"/>
    </row>
    <row r="64" spans="2:10">
      <c r="B64" s="709"/>
      <c r="C64" s="709"/>
      <c r="D64" s="709"/>
    </row>
    <row r="65" spans="2:4">
      <c r="B65" s="709"/>
      <c r="C65" s="709"/>
      <c r="D65" s="709"/>
    </row>
    <row r="66" spans="2:4">
      <c r="B66" s="709"/>
      <c r="C66" s="709"/>
      <c r="D66" s="709"/>
    </row>
    <row r="67" spans="2:4">
      <c r="B67" s="709"/>
      <c r="C67" s="709"/>
      <c r="D67" s="709"/>
    </row>
    <row r="68" spans="2:4">
      <c r="B68" s="709"/>
      <c r="C68" s="709"/>
      <c r="D68" s="709"/>
    </row>
    <row r="69" spans="2:4">
      <c r="B69" s="709"/>
      <c r="C69" s="709"/>
      <c r="D69" s="709"/>
    </row>
    <row r="70" spans="2:4">
      <c r="B70" s="709"/>
      <c r="C70" s="709"/>
      <c r="D70" s="709"/>
    </row>
    <row r="71" spans="2:4">
      <c r="B71" s="709"/>
      <c r="C71" s="709"/>
      <c r="D71" s="709"/>
    </row>
    <row r="72" spans="2:4">
      <c r="B72" s="709"/>
      <c r="C72" s="709"/>
      <c r="D72" s="709"/>
    </row>
    <row r="73" spans="2:4">
      <c r="B73" s="709"/>
      <c r="C73" s="709"/>
      <c r="D73" s="709"/>
    </row>
    <row r="74" spans="2:4">
      <c r="B74" s="709"/>
      <c r="C74" s="709"/>
      <c r="D74" s="709"/>
    </row>
    <row r="75" spans="2:4">
      <c r="B75" s="709"/>
      <c r="C75" s="709"/>
      <c r="D75" s="709"/>
    </row>
    <row r="76" spans="2:4">
      <c r="B76" s="709"/>
      <c r="C76" s="709"/>
      <c r="D76" s="709"/>
    </row>
    <row r="77" spans="2:4">
      <c r="B77" s="709"/>
      <c r="C77" s="709"/>
      <c r="D77" s="709"/>
    </row>
    <row r="78" spans="2:4">
      <c r="B78" s="709"/>
      <c r="C78" s="709"/>
      <c r="D78" s="709"/>
    </row>
    <row r="79" spans="2:4">
      <c r="B79" s="709"/>
      <c r="C79" s="709"/>
      <c r="D79" s="709"/>
    </row>
    <row r="80" spans="2:4">
      <c r="B80" s="709"/>
      <c r="C80" s="709"/>
      <c r="D80" s="709"/>
    </row>
    <row r="81" spans="2:4">
      <c r="B81" s="709"/>
      <c r="C81" s="709"/>
      <c r="D81" s="709"/>
    </row>
    <row r="82" spans="2:4">
      <c r="B82" s="709"/>
      <c r="C82" s="709"/>
      <c r="D82" s="709"/>
    </row>
    <row r="83" spans="2:4">
      <c r="B83" s="709"/>
      <c r="C83" s="709"/>
      <c r="D83" s="709"/>
    </row>
    <row r="84" spans="2:4">
      <c r="B84" s="709"/>
      <c r="C84" s="709"/>
      <c r="D84" s="709"/>
    </row>
    <row r="85" spans="2:4">
      <c r="B85" s="709"/>
      <c r="C85" s="709"/>
      <c r="D85" s="709"/>
    </row>
    <row r="86" spans="2:4">
      <c r="B86" s="709"/>
      <c r="C86" s="709"/>
      <c r="D86" s="709"/>
    </row>
    <row r="87" spans="2:4">
      <c r="B87" s="709"/>
      <c r="C87" s="709"/>
      <c r="D87" s="709"/>
    </row>
    <row r="88" spans="2:4">
      <c r="B88" s="709"/>
      <c r="C88" s="709"/>
      <c r="D88" s="709"/>
    </row>
    <row r="89" spans="2:4">
      <c r="B89" s="709"/>
      <c r="C89" s="709"/>
      <c r="D89" s="709"/>
    </row>
    <row r="90" spans="2:4">
      <c r="B90" s="709"/>
      <c r="C90" s="709"/>
      <c r="D90" s="709"/>
    </row>
    <row r="91" spans="2:4">
      <c r="B91" s="709"/>
      <c r="C91" s="709"/>
      <c r="D91" s="709"/>
    </row>
    <row r="92" spans="2:4">
      <c r="B92" s="709"/>
      <c r="C92" s="709"/>
      <c r="D92" s="709"/>
    </row>
    <row r="93" spans="2:4">
      <c r="B93" s="709"/>
      <c r="C93" s="709"/>
      <c r="D93" s="709"/>
    </row>
    <row r="94" spans="2:4">
      <c r="B94" s="709"/>
      <c r="C94" s="709"/>
      <c r="D94" s="709"/>
    </row>
    <row r="95" spans="2:4">
      <c r="B95" s="709"/>
      <c r="C95" s="709"/>
      <c r="D95" s="709"/>
    </row>
    <row r="96" spans="2:4">
      <c r="B96" s="709"/>
      <c r="C96" s="709"/>
      <c r="D96" s="709"/>
    </row>
    <row r="97" spans="2:4">
      <c r="B97" s="709"/>
      <c r="C97" s="709"/>
      <c r="D97" s="709"/>
    </row>
    <row r="98" spans="2:4">
      <c r="B98" s="709"/>
      <c r="C98" s="709"/>
      <c r="D98" s="709"/>
    </row>
    <row r="99" spans="2:4">
      <c r="B99" s="709"/>
      <c r="C99" s="709"/>
      <c r="D99" s="709"/>
    </row>
    <row r="100" spans="2:4">
      <c r="B100" s="709"/>
      <c r="C100" s="709"/>
      <c r="D100" s="709"/>
    </row>
    <row r="101" spans="2:4">
      <c r="B101" s="709"/>
      <c r="C101" s="709"/>
      <c r="D101" s="709"/>
    </row>
    <row r="102" spans="2:4">
      <c r="B102" s="709"/>
      <c r="C102" s="709"/>
      <c r="D102" s="709"/>
    </row>
    <row r="103" spans="2:4">
      <c r="B103" s="709"/>
      <c r="C103" s="709"/>
      <c r="D103" s="709"/>
    </row>
    <row r="104" spans="2:4">
      <c r="B104" s="709"/>
      <c r="C104" s="709"/>
      <c r="D104" s="709"/>
    </row>
    <row r="105" spans="2:4">
      <c r="B105" s="709"/>
      <c r="C105" s="709"/>
      <c r="D105" s="709"/>
    </row>
    <row r="106" spans="2:4">
      <c r="B106" s="709"/>
      <c r="C106" s="709"/>
      <c r="D106" s="709"/>
    </row>
    <row r="107" spans="2:4">
      <c r="B107" s="709"/>
      <c r="C107" s="709"/>
      <c r="D107" s="709"/>
    </row>
    <row r="108" spans="2:4">
      <c r="B108" s="709"/>
      <c r="C108" s="709"/>
      <c r="D108" s="709"/>
    </row>
    <row r="109" spans="2:4">
      <c r="B109" s="709"/>
      <c r="C109" s="709"/>
      <c r="D109" s="709"/>
    </row>
    <row r="110" spans="2:4">
      <c r="B110" s="709"/>
      <c r="C110" s="709"/>
      <c r="D110" s="709"/>
    </row>
    <row r="111" spans="2:4">
      <c r="B111" s="709"/>
      <c r="C111" s="709"/>
      <c r="D111" s="709"/>
    </row>
    <row r="112" spans="2:4">
      <c r="B112" s="709"/>
      <c r="C112" s="709"/>
      <c r="D112" s="709"/>
    </row>
    <row r="113" spans="2:4">
      <c r="B113" s="709"/>
      <c r="C113" s="709"/>
      <c r="D113" s="709"/>
    </row>
    <row r="114" spans="2:4">
      <c r="B114" s="709"/>
      <c r="C114" s="709"/>
      <c r="D114" s="709"/>
    </row>
    <row r="115" spans="2:4">
      <c r="B115" s="709"/>
      <c r="C115" s="709"/>
      <c r="D115" s="709"/>
    </row>
    <row r="116" spans="2:4">
      <c r="B116" s="709"/>
      <c r="C116" s="709"/>
      <c r="D116" s="709"/>
    </row>
    <row r="117" spans="2:4">
      <c r="B117" s="709"/>
      <c r="C117" s="709"/>
      <c r="D117" s="709"/>
    </row>
    <row r="118" spans="2:4">
      <c r="B118" s="709"/>
      <c r="C118" s="709"/>
      <c r="D118" s="709"/>
    </row>
    <row r="119" spans="2:4">
      <c r="B119" s="709"/>
      <c r="C119" s="709"/>
      <c r="D119" s="709"/>
    </row>
    <row r="120" spans="2:4">
      <c r="B120" s="709"/>
      <c r="C120" s="709"/>
      <c r="D120" s="709"/>
    </row>
    <row r="121" spans="2:4">
      <c r="B121" s="709"/>
      <c r="C121" s="709"/>
      <c r="D121" s="709"/>
    </row>
    <row r="122" spans="2:4">
      <c r="B122" s="709"/>
      <c r="C122" s="709"/>
      <c r="D122" s="709"/>
    </row>
    <row r="123" spans="2:4">
      <c r="B123" s="709"/>
      <c r="C123" s="709"/>
      <c r="D123" s="709"/>
    </row>
    <row r="124" spans="2:4">
      <c r="B124" s="709"/>
      <c r="C124" s="709"/>
      <c r="D124" s="709"/>
    </row>
    <row r="125" spans="2:4">
      <c r="B125" s="709"/>
      <c r="C125" s="709"/>
      <c r="D125" s="709"/>
    </row>
    <row r="126" spans="2:4">
      <c r="B126" s="709"/>
      <c r="C126" s="709"/>
      <c r="D126" s="709"/>
    </row>
    <row r="127" spans="2:4">
      <c r="B127" s="709"/>
      <c r="C127" s="709"/>
      <c r="D127" s="709"/>
    </row>
    <row r="128" spans="2:4">
      <c r="B128" s="709"/>
      <c r="C128" s="709"/>
      <c r="D128" s="709"/>
    </row>
    <row r="129" spans="2:4">
      <c r="B129" s="709"/>
      <c r="C129" s="709"/>
      <c r="D129" s="709"/>
    </row>
    <row r="130" spans="2:4">
      <c r="B130" s="709"/>
      <c r="C130" s="709"/>
      <c r="D130" s="709"/>
    </row>
    <row r="131" spans="2:4">
      <c r="B131" s="709"/>
      <c r="C131" s="709"/>
      <c r="D131" s="709"/>
    </row>
    <row r="132" spans="2:4">
      <c r="B132" s="709"/>
      <c r="C132" s="709"/>
      <c r="D132" s="709"/>
    </row>
    <row r="133" spans="2:4">
      <c r="B133" s="709"/>
      <c r="C133" s="709"/>
      <c r="D133" s="709"/>
    </row>
    <row r="134" spans="2:4">
      <c r="B134" s="709"/>
      <c r="C134" s="709"/>
      <c r="D134" s="709"/>
    </row>
    <row r="135" spans="2:4">
      <c r="B135" s="709"/>
      <c r="C135" s="709"/>
      <c r="D135" s="709"/>
    </row>
    <row r="136" spans="2:4">
      <c r="B136" s="709"/>
      <c r="C136" s="709"/>
      <c r="D136" s="709"/>
    </row>
    <row r="137" spans="2:4">
      <c r="B137" s="709"/>
      <c r="C137" s="709"/>
      <c r="D137" s="709"/>
    </row>
    <row r="138" spans="2:4">
      <c r="B138" s="709"/>
      <c r="C138" s="709"/>
      <c r="D138" s="709"/>
    </row>
    <row r="139" spans="2:4">
      <c r="B139" s="709"/>
      <c r="C139" s="709"/>
      <c r="D139" s="709"/>
    </row>
    <row r="140" spans="2:4">
      <c r="B140" s="709"/>
      <c r="C140" s="709"/>
      <c r="D140" s="709"/>
    </row>
    <row r="141" spans="2:4">
      <c r="B141" s="709"/>
      <c r="C141" s="709"/>
      <c r="D141" s="709"/>
    </row>
    <row r="142" spans="2:4">
      <c r="B142" s="709"/>
      <c r="C142" s="709"/>
      <c r="D142" s="709"/>
    </row>
    <row r="143" spans="2:4">
      <c r="B143" s="709"/>
      <c r="C143" s="709"/>
      <c r="D143" s="709"/>
    </row>
    <row r="144" spans="2:4">
      <c r="B144" s="709"/>
      <c r="C144" s="709"/>
      <c r="D144" s="709"/>
    </row>
    <row r="145" spans="2:4">
      <c r="B145" s="709"/>
      <c r="C145" s="709"/>
      <c r="D145" s="709"/>
    </row>
    <row r="146" spans="2:4">
      <c r="B146" s="709"/>
      <c r="C146" s="709"/>
      <c r="D146" s="709"/>
    </row>
    <row r="147" spans="2:4">
      <c r="B147" s="709"/>
      <c r="C147" s="709"/>
      <c r="D147" s="709"/>
    </row>
    <row r="148" spans="2:4">
      <c r="B148" s="709"/>
      <c r="C148" s="709"/>
      <c r="D148" s="709"/>
    </row>
    <row r="149" spans="2:4">
      <c r="B149" s="709"/>
      <c r="C149" s="709"/>
      <c r="D149" s="709"/>
    </row>
    <row r="150" spans="2:4">
      <c r="B150" s="709"/>
      <c r="C150" s="709"/>
      <c r="D150" s="709"/>
    </row>
    <row r="151" spans="2:4">
      <c r="B151" s="709"/>
      <c r="C151" s="709"/>
      <c r="D151" s="709"/>
    </row>
    <row r="152" spans="2:4">
      <c r="B152" s="709"/>
      <c r="C152" s="709"/>
      <c r="D152" s="709"/>
    </row>
    <row r="153" spans="2:4">
      <c r="B153" s="709"/>
      <c r="C153" s="709"/>
      <c r="D153" s="709"/>
    </row>
    <row r="154" spans="2:4">
      <c r="B154" s="709"/>
      <c r="C154" s="709"/>
      <c r="D154" s="709"/>
    </row>
    <row r="155" spans="2:4">
      <c r="B155" s="709"/>
      <c r="C155" s="709"/>
      <c r="D155" s="709"/>
    </row>
    <row r="156" spans="2:4">
      <c r="B156" s="709"/>
      <c r="C156" s="709"/>
      <c r="D156" s="709"/>
    </row>
    <row r="157" spans="2:4">
      <c r="B157" s="709"/>
      <c r="C157" s="709"/>
      <c r="D157" s="709"/>
    </row>
    <row r="158" spans="2:4">
      <c r="B158" s="709"/>
      <c r="C158" s="709"/>
      <c r="D158" s="709"/>
    </row>
    <row r="159" spans="2:4">
      <c r="B159" s="709"/>
      <c r="C159" s="709"/>
      <c r="D159" s="709"/>
    </row>
    <row r="160" spans="2:4">
      <c r="B160" s="709"/>
      <c r="C160" s="709"/>
      <c r="D160" s="709"/>
    </row>
    <row r="161" spans="2:4">
      <c r="B161" s="709"/>
      <c r="C161" s="709"/>
      <c r="D161" s="709"/>
    </row>
    <row r="162" spans="2:4">
      <c r="B162" s="709"/>
      <c r="C162" s="709"/>
      <c r="D162" s="709"/>
    </row>
    <row r="163" spans="2:4">
      <c r="B163" s="709"/>
      <c r="C163" s="709"/>
      <c r="D163" s="709"/>
    </row>
    <row r="164" spans="2:4">
      <c r="B164" s="709"/>
      <c r="C164" s="709"/>
      <c r="D164" s="709"/>
    </row>
    <row r="165" spans="2:4">
      <c r="B165" s="709"/>
      <c r="C165" s="709"/>
      <c r="D165" s="709"/>
    </row>
    <row r="166" spans="2:4">
      <c r="B166" s="709"/>
      <c r="C166" s="709"/>
      <c r="D166" s="709"/>
    </row>
    <row r="167" spans="2:4">
      <c r="B167" s="709"/>
      <c r="C167" s="709"/>
      <c r="D167" s="709"/>
    </row>
    <row r="168" spans="2:4">
      <c r="B168" s="709"/>
      <c r="C168" s="709"/>
      <c r="D168" s="709"/>
    </row>
    <row r="169" spans="2:4">
      <c r="B169" s="709"/>
      <c r="C169" s="709"/>
      <c r="D169" s="709"/>
    </row>
    <row r="170" spans="2:4">
      <c r="B170" s="709"/>
      <c r="C170" s="709"/>
      <c r="D170" s="709"/>
    </row>
    <row r="171" spans="2:4">
      <c r="B171" s="709"/>
      <c r="C171" s="709"/>
      <c r="D171" s="709"/>
    </row>
    <row r="172" spans="2:4">
      <c r="B172" s="709"/>
      <c r="C172" s="709"/>
      <c r="D172" s="709"/>
    </row>
    <row r="173" spans="2:4">
      <c r="B173" s="709"/>
      <c r="C173" s="709"/>
      <c r="D173" s="709"/>
    </row>
    <row r="174" spans="2:4">
      <c r="B174" s="709"/>
      <c r="C174" s="709"/>
      <c r="D174" s="709"/>
    </row>
    <row r="175" spans="2:4">
      <c r="B175" s="709"/>
      <c r="C175" s="709"/>
      <c r="D175" s="709"/>
    </row>
    <row r="176" spans="2:4">
      <c r="B176" s="709"/>
      <c r="C176" s="709"/>
      <c r="D176" s="709"/>
    </row>
    <row r="177" spans="2:4">
      <c r="B177" s="709"/>
      <c r="C177" s="709"/>
      <c r="D177" s="709"/>
    </row>
    <row r="178" spans="2:4">
      <c r="B178" s="709"/>
      <c r="C178" s="709"/>
      <c r="D178" s="709"/>
    </row>
    <row r="179" spans="2:4">
      <c r="B179" s="709"/>
      <c r="C179" s="709"/>
      <c r="D179" s="709"/>
    </row>
    <row r="180" spans="2:4">
      <c r="B180" s="709"/>
      <c r="C180" s="709"/>
      <c r="D180" s="709"/>
    </row>
    <row r="181" spans="2:4">
      <c r="B181" s="709"/>
      <c r="C181" s="709"/>
      <c r="D181" s="709"/>
    </row>
    <row r="182" spans="2:4">
      <c r="B182" s="709"/>
      <c r="C182" s="709"/>
      <c r="D182" s="709"/>
    </row>
    <row r="183" spans="2:4">
      <c r="B183" s="709"/>
      <c r="C183" s="709"/>
      <c r="D183" s="709"/>
    </row>
    <row r="184" spans="2:4">
      <c r="B184" s="709"/>
      <c r="C184" s="709"/>
      <c r="D184" s="709"/>
    </row>
    <row r="185" spans="2:4">
      <c r="B185" s="709"/>
      <c r="C185" s="709"/>
      <c r="D185" s="709"/>
    </row>
    <row r="186" spans="2:4">
      <c r="B186" s="709"/>
      <c r="C186" s="709"/>
      <c r="D186" s="709"/>
    </row>
    <row r="187" spans="2:4">
      <c r="B187" s="709"/>
      <c r="C187" s="709"/>
      <c r="D187" s="709"/>
    </row>
    <row r="188" spans="2:4">
      <c r="B188" s="709"/>
      <c r="C188" s="709"/>
      <c r="D188" s="709"/>
    </row>
    <row r="189" spans="2:4">
      <c r="B189" s="709"/>
      <c r="C189" s="709"/>
      <c r="D189" s="709"/>
    </row>
    <row r="190" spans="2:4">
      <c r="B190" s="709"/>
      <c r="C190" s="709"/>
      <c r="D190" s="709"/>
    </row>
    <row r="191" spans="2:4">
      <c r="B191" s="709"/>
      <c r="C191" s="709"/>
      <c r="D191" s="709"/>
    </row>
    <row r="192" spans="2:4">
      <c r="B192" s="709"/>
      <c r="C192" s="709"/>
      <c r="D192" s="709"/>
    </row>
    <row r="193" spans="2:4">
      <c r="B193" s="709"/>
      <c r="C193" s="709"/>
      <c r="D193" s="709"/>
    </row>
    <row r="194" spans="2:4">
      <c r="B194" s="709"/>
      <c r="C194" s="709"/>
      <c r="D194" s="709"/>
    </row>
    <row r="195" spans="2:4">
      <c r="B195" s="709"/>
      <c r="C195" s="709"/>
      <c r="D195" s="709"/>
    </row>
    <row r="196" spans="2:4">
      <c r="B196" s="709"/>
      <c r="C196" s="709"/>
      <c r="D196" s="709"/>
    </row>
    <row r="197" spans="2:4">
      <c r="B197" s="709"/>
      <c r="C197" s="709"/>
      <c r="D197" s="709"/>
    </row>
    <row r="198" spans="2:4">
      <c r="B198" s="709"/>
      <c r="C198" s="709"/>
      <c r="D198" s="709"/>
    </row>
    <row r="199" spans="2:4">
      <c r="B199" s="709"/>
      <c r="C199" s="709"/>
      <c r="D199" s="709"/>
    </row>
    <row r="200" spans="2:4">
      <c r="B200" s="709"/>
      <c r="C200" s="709"/>
      <c r="D200" s="709"/>
    </row>
    <row r="201" spans="2:4">
      <c r="B201" s="709"/>
      <c r="C201" s="709"/>
      <c r="D201" s="709"/>
    </row>
    <row r="202" spans="2:4">
      <c r="B202" s="709"/>
      <c r="C202" s="709"/>
      <c r="D202" s="709"/>
    </row>
    <row r="203" spans="2:4">
      <c r="B203" s="709"/>
      <c r="C203" s="709"/>
      <c r="D203" s="709"/>
    </row>
    <row r="204" spans="2:4">
      <c r="B204" s="709"/>
      <c r="C204" s="709"/>
      <c r="D204" s="709"/>
    </row>
    <row r="205" spans="2:4">
      <c r="B205" s="709"/>
      <c r="C205" s="709"/>
      <c r="D205" s="709"/>
    </row>
    <row r="206" spans="2:4">
      <c r="B206" s="709"/>
      <c r="C206" s="709"/>
      <c r="D206" s="709"/>
    </row>
    <row r="207" spans="2:4">
      <c r="B207" s="709"/>
      <c r="C207" s="709"/>
      <c r="D207" s="709"/>
    </row>
    <row r="208" spans="2:4">
      <c r="B208" s="709"/>
      <c r="C208" s="709"/>
      <c r="D208" s="709"/>
    </row>
    <row r="209" spans="2:4">
      <c r="B209" s="709"/>
      <c r="C209" s="709"/>
      <c r="D209" s="709"/>
    </row>
    <row r="210" spans="2:4">
      <c r="B210" s="709"/>
      <c r="C210" s="709"/>
      <c r="D210" s="709"/>
    </row>
    <row r="211" spans="2:4">
      <c r="B211" s="709"/>
      <c r="C211" s="709"/>
      <c r="D211" s="709"/>
    </row>
    <row r="212" spans="2:4">
      <c r="B212" s="709"/>
      <c r="C212" s="709"/>
      <c r="D212" s="709"/>
    </row>
    <row r="213" spans="2:4">
      <c r="B213" s="709"/>
      <c r="C213" s="709"/>
      <c r="D213" s="709"/>
    </row>
    <row r="214" spans="2:4">
      <c r="B214" s="709"/>
      <c r="C214" s="709"/>
      <c r="D214" s="709"/>
    </row>
    <row r="215" spans="2:4">
      <c r="B215" s="709"/>
      <c r="C215" s="709"/>
      <c r="D215" s="709"/>
    </row>
    <row r="216" spans="2:4">
      <c r="B216" s="709"/>
      <c r="C216" s="709"/>
      <c r="D216" s="709"/>
    </row>
    <row r="217" spans="2:4">
      <c r="B217" s="709"/>
      <c r="C217" s="709"/>
      <c r="D217" s="709"/>
    </row>
    <row r="218" spans="2:4">
      <c r="B218" s="709"/>
      <c r="C218" s="709"/>
      <c r="D218" s="709"/>
    </row>
    <row r="219" spans="2:4">
      <c r="B219" s="709"/>
      <c r="C219" s="709"/>
      <c r="D219" s="709"/>
    </row>
    <row r="220" spans="2:4">
      <c r="B220" s="709"/>
      <c r="C220" s="709"/>
      <c r="D220" s="709"/>
    </row>
    <row r="221" spans="2:4">
      <c r="B221" s="709"/>
      <c r="C221" s="709"/>
      <c r="D221" s="709"/>
    </row>
    <row r="222" spans="2:4">
      <c r="B222" s="709"/>
      <c r="C222" s="709"/>
      <c r="D222" s="709"/>
    </row>
    <row r="223" spans="2:4">
      <c r="B223" s="709"/>
      <c r="C223" s="709"/>
      <c r="D223" s="709"/>
    </row>
    <row r="224" spans="2:4">
      <c r="B224" s="709"/>
      <c r="C224" s="709"/>
      <c r="D224" s="709"/>
    </row>
    <row r="225" spans="2:4">
      <c r="B225" s="709"/>
      <c r="C225" s="709"/>
      <c r="D225" s="709"/>
    </row>
    <row r="226" spans="2:4">
      <c r="B226" s="709"/>
      <c r="C226" s="709"/>
      <c r="D226" s="709"/>
    </row>
    <row r="227" spans="2:4">
      <c r="B227" s="709"/>
      <c r="C227" s="709"/>
      <c r="D227" s="709"/>
    </row>
    <row r="228" spans="2:4">
      <c r="B228" s="709"/>
      <c r="C228" s="709"/>
      <c r="D228" s="709"/>
    </row>
    <row r="229" spans="2:4">
      <c r="B229" s="709"/>
      <c r="C229" s="709"/>
      <c r="D229" s="709"/>
    </row>
    <row r="230" spans="2:4">
      <c r="B230" s="709"/>
      <c r="C230" s="709"/>
      <c r="D230" s="709"/>
    </row>
    <row r="231" spans="2:4">
      <c r="B231" s="709"/>
      <c r="C231" s="709"/>
      <c r="D231" s="709"/>
    </row>
    <row r="232" spans="2:4">
      <c r="B232" s="709"/>
      <c r="C232" s="709"/>
      <c r="D232" s="709"/>
    </row>
    <row r="233" spans="2:4">
      <c r="B233" s="709"/>
      <c r="C233" s="709"/>
      <c r="D233" s="709"/>
    </row>
    <row r="234" spans="2:4">
      <c r="B234" s="709"/>
      <c r="C234" s="709"/>
      <c r="D234" s="709"/>
    </row>
    <row r="235" spans="2:4">
      <c r="B235" s="709"/>
      <c r="C235" s="709"/>
      <c r="D235" s="709"/>
    </row>
    <row r="236" spans="2:4">
      <c r="B236" s="709"/>
      <c r="C236" s="709"/>
      <c r="D236" s="709"/>
    </row>
    <row r="237" spans="2:4">
      <c r="B237" s="709"/>
      <c r="C237" s="709"/>
      <c r="D237" s="709"/>
    </row>
    <row r="238" spans="2:4">
      <c r="B238" s="709"/>
      <c r="C238" s="709"/>
      <c r="D238" s="709"/>
    </row>
    <row r="239" spans="2:4">
      <c r="B239" s="709"/>
      <c r="C239" s="709"/>
      <c r="D239" s="709"/>
    </row>
    <row r="240" spans="2:4">
      <c r="B240" s="709"/>
      <c r="C240" s="709"/>
      <c r="D240" s="709"/>
    </row>
    <row r="241" spans="2:4">
      <c r="B241" s="709"/>
      <c r="C241" s="709"/>
      <c r="D241" s="709"/>
    </row>
    <row r="242" spans="2:4">
      <c r="B242" s="709"/>
      <c r="C242" s="709"/>
      <c r="D242" s="709"/>
    </row>
    <row r="243" spans="2:4">
      <c r="B243" s="709"/>
      <c r="C243" s="709"/>
      <c r="D243" s="709"/>
    </row>
    <row r="244" spans="2:4">
      <c r="B244" s="709"/>
      <c r="C244" s="709"/>
      <c r="D244" s="709"/>
    </row>
    <row r="245" spans="2:4">
      <c r="B245" s="709"/>
      <c r="C245" s="709"/>
      <c r="D245" s="709"/>
    </row>
    <row r="246" spans="2:4">
      <c r="B246" s="709"/>
      <c r="C246" s="709"/>
      <c r="D246" s="709"/>
    </row>
    <row r="247" spans="2:4">
      <c r="B247" s="709"/>
      <c r="C247" s="709"/>
      <c r="D247" s="709"/>
    </row>
    <row r="248" spans="2:4">
      <c r="B248" s="709"/>
      <c r="C248" s="709"/>
      <c r="D248" s="709"/>
    </row>
    <row r="249" spans="2:4">
      <c r="B249" s="709"/>
      <c r="C249" s="709"/>
      <c r="D249" s="709"/>
    </row>
    <row r="250" spans="2:4">
      <c r="B250" s="709"/>
      <c r="C250" s="709"/>
      <c r="D250" s="709"/>
    </row>
    <row r="251" spans="2:4">
      <c r="B251" s="709"/>
      <c r="C251" s="709"/>
      <c r="D251" s="709"/>
    </row>
    <row r="252" spans="2:4">
      <c r="B252" s="709"/>
      <c r="C252" s="709"/>
      <c r="D252" s="709"/>
    </row>
    <row r="253" spans="2:4">
      <c r="B253" s="709"/>
      <c r="C253" s="709"/>
      <c r="D253" s="709"/>
    </row>
    <row r="254" spans="2:4">
      <c r="B254" s="709"/>
      <c r="C254" s="709"/>
      <c r="D254" s="709"/>
    </row>
    <row r="255" spans="2:4">
      <c r="B255" s="709"/>
      <c r="C255" s="709"/>
      <c r="D255" s="709"/>
    </row>
    <row r="256" spans="2:4">
      <c r="B256" s="709"/>
      <c r="C256" s="709"/>
      <c r="D256" s="709"/>
    </row>
    <row r="257" spans="2:4">
      <c r="B257" s="709"/>
      <c r="C257" s="709"/>
      <c r="D257" s="709"/>
    </row>
    <row r="258" spans="2:4">
      <c r="B258" s="709"/>
      <c r="C258" s="709"/>
      <c r="D258" s="709"/>
    </row>
    <row r="259" spans="2:4">
      <c r="B259" s="709"/>
      <c r="C259" s="709"/>
      <c r="D259" s="709"/>
    </row>
    <row r="260" spans="2:4">
      <c r="B260" s="709"/>
      <c r="C260" s="709"/>
      <c r="D260" s="709"/>
    </row>
    <row r="261" spans="2:4">
      <c r="B261" s="709"/>
      <c r="C261" s="709"/>
      <c r="D261" s="709"/>
    </row>
    <row r="262" spans="2:4">
      <c r="B262" s="709"/>
      <c r="C262" s="709"/>
      <c r="D262" s="709"/>
    </row>
    <row r="263" spans="2:4">
      <c r="B263" s="709"/>
      <c r="C263" s="709"/>
      <c r="D263" s="709"/>
    </row>
    <row r="264" spans="2:4">
      <c r="B264" s="709"/>
      <c r="C264" s="709"/>
      <c r="D264" s="709"/>
    </row>
    <row r="265" spans="2:4">
      <c r="B265" s="709"/>
      <c r="C265" s="709"/>
      <c r="D265" s="709"/>
    </row>
    <row r="266" spans="2:4">
      <c r="B266" s="709"/>
      <c r="C266" s="709"/>
      <c r="D266" s="709"/>
    </row>
    <row r="267" spans="2:4">
      <c r="B267" s="709"/>
      <c r="C267" s="709"/>
      <c r="D267" s="709"/>
    </row>
    <row r="268" spans="2:4">
      <c r="B268" s="709"/>
      <c r="C268" s="709"/>
      <c r="D268" s="709"/>
    </row>
    <row r="269" spans="2:4">
      <c r="B269" s="709"/>
      <c r="C269" s="709"/>
      <c r="D269" s="709"/>
    </row>
    <row r="270" spans="2:4">
      <c r="B270" s="709"/>
      <c r="C270" s="709"/>
      <c r="D270" s="709"/>
    </row>
    <row r="271" spans="2:4">
      <c r="B271" s="709"/>
      <c r="C271" s="709"/>
      <c r="D271" s="709"/>
    </row>
    <row r="272" spans="2:4">
      <c r="B272" s="709"/>
      <c r="C272" s="709"/>
      <c r="D272" s="709"/>
    </row>
    <row r="273" spans="2:4">
      <c r="B273" s="709"/>
      <c r="C273" s="709"/>
      <c r="D273" s="709"/>
    </row>
    <row r="274" spans="2:4">
      <c r="B274" s="709"/>
      <c r="C274" s="709"/>
      <c r="D274" s="709"/>
    </row>
    <row r="275" spans="2:4">
      <c r="B275" s="709"/>
      <c r="C275" s="709"/>
      <c r="D275" s="709"/>
    </row>
    <row r="276" spans="2:4">
      <c r="B276" s="709"/>
      <c r="C276" s="709"/>
      <c r="D276" s="709"/>
    </row>
    <row r="277" spans="2:4">
      <c r="B277" s="709"/>
      <c r="C277" s="709"/>
      <c r="D277" s="709"/>
    </row>
    <row r="278" spans="2:4">
      <c r="B278" s="709"/>
      <c r="C278" s="709"/>
      <c r="D278" s="709"/>
    </row>
    <row r="279" spans="2:4">
      <c r="B279" s="709"/>
      <c r="C279" s="709"/>
      <c r="D279" s="709"/>
    </row>
    <row r="280" spans="2:4">
      <c r="B280" s="709"/>
      <c r="C280" s="709"/>
      <c r="D280" s="709"/>
    </row>
    <row r="281" spans="2:4">
      <c r="B281" s="709"/>
      <c r="C281" s="709"/>
      <c r="D281" s="709"/>
    </row>
    <row r="282" spans="2:4">
      <c r="B282" s="709"/>
      <c r="C282" s="709"/>
      <c r="D282" s="709"/>
    </row>
    <row r="283" spans="2:4">
      <c r="B283" s="709"/>
      <c r="C283" s="709"/>
      <c r="D283" s="709"/>
    </row>
    <row r="284" spans="2:4">
      <c r="B284" s="709"/>
      <c r="C284" s="709"/>
      <c r="D284" s="709"/>
    </row>
    <row r="285" spans="2:4">
      <c r="B285" s="709"/>
      <c r="C285" s="709"/>
      <c r="D285" s="709"/>
    </row>
    <row r="286" spans="2:4">
      <c r="B286" s="709"/>
      <c r="C286" s="709"/>
      <c r="D286" s="709"/>
    </row>
    <row r="287" spans="2:4">
      <c r="B287" s="709"/>
      <c r="C287" s="709"/>
      <c r="D287" s="709"/>
    </row>
    <row r="288" spans="2:4">
      <c r="B288" s="709"/>
      <c r="C288" s="709"/>
      <c r="D288" s="709"/>
    </row>
    <row r="289" spans="2:4">
      <c r="B289" s="709"/>
      <c r="C289" s="709"/>
      <c r="D289" s="709"/>
    </row>
    <row r="290" spans="2:4">
      <c r="B290" s="709"/>
      <c r="C290" s="709"/>
      <c r="D290" s="709"/>
    </row>
    <row r="291" spans="2:4">
      <c r="B291" s="709"/>
      <c r="C291" s="709"/>
      <c r="D291" s="709"/>
    </row>
    <row r="292" spans="2:4">
      <c r="B292" s="709"/>
      <c r="C292" s="709"/>
      <c r="D292" s="709"/>
    </row>
    <row r="293" spans="2:4">
      <c r="B293" s="709"/>
      <c r="C293" s="709"/>
      <c r="D293" s="709"/>
    </row>
    <row r="294" spans="2:4">
      <c r="B294" s="709"/>
      <c r="C294" s="709"/>
      <c r="D294" s="709"/>
    </row>
    <row r="295" spans="2:4">
      <c r="B295" s="709"/>
      <c r="C295" s="709"/>
      <c r="D295" s="709"/>
    </row>
    <row r="296" spans="2:4">
      <c r="B296" s="709"/>
      <c r="C296" s="709"/>
      <c r="D296" s="709"/>
    </row>
    <row r="297" spans="2:4">
      <c r="B297" s="709"/>
      <c r="C297" s="709"/>
      <c r="D297" s="709"/>
    </row>
    <row r="298" spans="2:4">
      <c r="B298" s="709"/>
      <c r="C298" s="709"/>
      <c r="D298" s="709"/>
    </row>
    <row r="299" spans="2:4">
      <c r="B299" s="709"/>
      <c r="C299" s="709"/>
      <c r="D299" s="709"/>
    </row>
    <row r="300" spans="2:4">
      <c r="B300" s="709"/>
      <c r="C300" s="709"/>
      <c r="D300" s="709"/>
    </row>
    <row r="301" spans="2:4">
      <c r="B301" s="709"/>
      <c r="C301" s="709"/>
      <c r="D301" s="709"/>
    </row>
    <row r="302" spans="2:4">
      <c r="B302" s="709"/>
      <c r="C302" s="709"/>
      <c r="D302" s="709"/>
    </row>
    <row r="303" spans="2:4">
      <c r="B303" s="709"/>
      <c r="C303" s="709"/>
      <c r="D303" s="709"/>
    </row>
    <row r="304" spans="2:4">
      <c r="B304" s="709"/>
      <c r="C304" s="709"/>
      <c r="D304" s="709"/>
    </row>
    <row r="305" spans="2:4">
      <c r="B305" s="709"/>
      <c r="C305" s="709"/>
      <c r="D305" s="709"/>
    </row>
    <row r="306" spans="2:4">
      <c r="B306" s="709"/>
      <c r="C306" s="709"/>
      <c r="D306" s="709"/>
    </row>
    <row r="307" spans="2:4">
      <c r="B307" s="709"/>
      <c r="C307" s="709"/>
      <c r="D307" s="709"/>
    </row>
    <row r="308" spans="2:4">
      <c r="B308" s="709"/>
      <c r="C308" s="709"/>
      <c r="D308" s="709"/>
    </row>
    <row r="309" spans="2:4">
      <c r="B309" s="709"/>
      <c r="C309" s="709"/>
      <c r="D309" s="709"/>
    </row>
    <row r="310" spans="2:4">
      <c r="B310" s="709"/>
      <c r="C310" s="709"/>
      <c r="D310" s="709"/>
    </row>
    <row r="311" spans="2:4">
      <c r="B311" s="709"/>
      <c r="C311" s="709"/>
      <c r="D311" s="709"/>
    </row>
    <row r="312" spans="2:4">
      <c r="B312" s="709"/>
      <c r="C312" s="709"/>
      <c r="D312" s="709"/>
    </row>
    <row r="313" spans="2:4">
      <c r="B313" s="709"/>
      <c r="C313" s="709"/>
      <c r="D313" s="709"/>
    </row>
    <row r="314" spans="2:4">
      <c r="B314" s="709"/>
      <c r="C314" s="709"/>
      <c r="D314" s="709"/>
    </row>
    <row r="315" spans="2:4">
      <c r="B315" s="709"/>
      <c r="C315" s="709"/>
      <c r="D315" s="709"/>
    </row>
    <row r="316" spans="2:4">
      <c r="B316" s="709"/>
      <c r="C316" s="709"/>
      <c r="D316" s="709"/>
    </row>
    <row r="317" spans="2:4">
      <c r="B317" s="709"/>
      <c r="C317" s="709"/>
      <c r="D317" s="709"/>
    </row>
    <row r="318" spans="2:4">
      <c r="B318" s="709"/>
      <c r="C318" s="709"/>
      <c r="D318" s="709"/>
    </row>
    <row r="319" spans="2:4">
      <c r="B319" s="709"/>
      <c r="C319" s="709"/>
      <c r="D319" s="709"/>
    </row>
    <row r="320" spans="2:4">
      <c r="B320" s="709"/>
      <c r="C320" s="709"/>
      <c r="D320" s="709"/>
    </row>
    <row r="321" spans="2:4">
      <c r="B321" s="709"/>
      <c r="C321" s="709"/>
      <c r="D321" s="709"/>
    </row>
    <row r="322" spans="2:4">
      <c r="B322" s="709"/>
      <c r="C322" s="709"/>
      <c r="D322" s="709"/>
    </row>
    <row r="323" spans="2:4">
      <c r="B323" s="709"/>
      <c r="C323" s="709"/>
      <c r="D323" s="709"/>
    </row>
    <row r="324" spans="2:4">
      <c r="B324" s="709"/>
      <c r="C324" s="709"/>
      <c r="D324" s="709"/>
    </row>
    <row r="325" spans="2:4">
      <c r="B325" s="709"/>
      <c r="C325" s="709"/>
      <c r="D325" s="709"/>
    </row>
    <row r="326" spans="2:4">
      <c r="B326" s="709"/>
      <c r="C326" s="709"/>
      <c r="D326" s="709"/>
    </row>
    <row r="327" spans="2:4">
      <c r="B327" s="709"/>
      <c r="C327" s="709"/>
      <c r="D327" s="709"/>
    </row>
    <row r="328" spans="2:4">
      <c r="B328" s="709"/>
      <c r="C328" s="709"/>
      <c r="D328" s="709"/>
    </row>
    <row r="329" spans="2:4">
      <c r="B329" s="709"/>
      <c r="C329" s="709"/>
      <c r="D329" s="709"/>
    </row>
    <row r="330" spans="2:4">
      <c r="B330" s="709"/>
      <c r="C330" s="709"/>
      <c r="D330" s="709"/>
    </row>
    <row r="331" spans="2:4">
      <c r="B331" s="709"/>
      <c r="C331" s="709"/>
      <c r="D331" s="709"/>
    </row>
    <row r="332" spans="2:4">
      <c r="B332" s="709"/>
      <c r="C332" s="709"/>
      <c r="D332" s="709"/>
    </row>
    <row r="333" spans="2:4">
      <c r="B333" s="709"/>
      <c r="C333" s="709"/>
      <c r="D333" s="709"/>
    </row>
    <row r="334" spans="2:4">
      <c r="B334" s="709"/>
      <c r="C334" s="709"/>
      <c r="D334" s="709"/>
    </row>
    <row r="335" spans="2:4">
      <c r="B335" s="709"/>
      <c r="C335" s="709"/>
      <c r="D335" s="709"/>
    </row>
    <row r="336" spans="2:4">
      <c r="B336" s="709"/>
      <c r="C336" s="709"/>
      <c r="D336" s="709"/>
    </row>
    <row r="337" spans="2:4">
      <c r="B337" s="709"/>
      <c r="C337" s="709"/>
      <c r="D337" s="709"/>
    </row>
    <row r="338" spans="2:4">
      <c r="B338" s="709"/>
      <c r="C338" s="709"/>
      <c r="D338" s="709"/>
    </row>
    <row r="339" spans="2:4">
      <c r="B339" s="709"/>
      <c r="C339" s="709"/>
      <c r="D339" s="709"/>
    </row>
    <row r="340" spans="2:4">
      <c r="B340" s="709"/>
      <c r="C340" s="709"/>
      <c r="D340" s="709"/>
    </row>
    <row r="341" spans="2:4">
      <c r="B341" s="709"/>
      <c r="C341" s="709"/>
      <c r="D341" s="709"/>
    </row>
    <row r="342" spans="2:4">
      <c r="B342" s="709"/>
      <c r="C342" s="709"/>
      <c r="D342" s="709"/>
    </row>
    <row r="343" spans="2:4">
      <c r="B343" s="709"/>
      <c r="C343" s="709"/>
      <c r="D343" s="709"/>
    </row>
    <row r="344" spans="2:4">
      <c r="B344" s="709"/>
      <c r="C344" s="709"/>
      <c r="D344" s="709"/>
    </row>
    <row r="345" spans="2:4">
      <c r="B345" s="709"/>
      <c r="C345" s="709"/>
      <c r="D345" s="709"/>
    </row>
    <row r="346" spans="2:4">
      <c r="B346" s="709"/>
      <c r="C346" s="709"/>
      <c r="D346" s="709"/>
    </row>
    <row r="347" spans="2:4">
      <c r="B347" s="709"/>
      <c r="C347" s="709"/>
      <c r="D347" s="709"/>
    </row>
    <row r="348" spans="2:4">
      <c r="B348" s="709"/>
      <c r="C348" s="709"/>
      <c r="D348" s="709"/>
    </row>
    <row r="349" spans="2:4">
      <c r="B349" s="709"/>
      <c r="C349" s="709"/>
      <c r="D349" s="709"/>
    </row>
    <row r="350" spans="2:4">
      <c r="B350" s="709"/>
      <c r="C350" s="709"/>
      <c r="D350" s="709"/>
    </row>
    <row r="351" spans="2:4">
      <c r="B351" s="709"/>
      <c r="C351" s="709"/>
      <c r="D351" s="709"/>
    </row>
    <row r="352" spans="2:4">
      <c r="B352" s="709"/>
      <c r="C352" s="709"/>
      <c r="D352" s="709"/>
    </row>
    <row r="353" spans="2:4">
      <c r="B353" s="709"/>
      <c r="C353" s="709"/>
      <c r="D353" s="709"/>
    </row>
    <row r="354" spans="2:4">
      <c r="B354" s="709"/>
      <c r="C354" s="709"/>
      <c r="D354" s="709"/>
    </row>
    <row r="355" spans="2:4">
      <c r="B355" s="709"/>
      <c r="C355" s="709"/>
      <c r="D355" s="709"/>
    </row>
    <row r="356" spans="2:4">
      <c r="B356" s="709"/>
      <c r="C356" s="709"/>
      <c r="D356" s="709"/>
    </row>
    <row r="357" spans="2:4">
      <c r="B357" s="709"/>
      <c r="C357" s="709"/>
      <c r="D357" s="709"/>
    </row>
    <row r="358" spans="2:4">
      <c r="B358" s="709"/>
      <c r="C358" s="709"/>
      <c r="D358" s="709"/>
    </row>
    <row r="359" spans="2:4">
      <c r="B359" s="709"/>
      <c r="C359" s="709"/>
      <c r="D359" s="709"/>
    </row>
    <row r="360" spans="2:4">
      <c r="B360" s="709"/>
      <c r="C360" s="709"/>
      <c r="D360" s="709"/>
    </row>
    <row r="361" spans="2:4">
      <c r="B361" s="709"/>
      <c r="C361" s="709"/>
      <c r="D361" s="709"/>
    </row>
    <row r="362" spans="2:4">
      <c r="B362" s="709"/>
      <c r="C362" s="709"/>
      <c r="D362" s="709"/>
    </row>
    <row r="363" spans="2:4">
      <c r="B363" s="709"/>
      <c r="C363" s="709"/>
      <c r="D363" s="709"/>
    </row>
    <row r="364" spans="2:4">
      <c r="B364" s="709"/>
      <c r="C364" s="709"/>
      <c r="D364" s="709"/>
    </row>
    <row r="365" spans="2:4">
      <c r="B365" s="709"/>
      <c r="C365" s="709"/>
      <c r="D365" s="709"/>
    </row>
    <row r="366" spans="2:4">
      <c r="B366" s="709"/>
      <c r="C366" s="709"/>
      <c r="D366" s="709"/>
    </row>
    <row r="367" spans="2:4">
      <c r="B367" s="709"/>
      <c r="C367" s="709"/>
      <c r="D367" s="709"/>
    </row>
    <row r="368" spans="2:4">
      <c r="B368" s="709"/>
      <c r="C368" s="709"/>
      <c r="D368" s="709"/>
    </row>
    <row r="369" spans="2:4">
      <c r="B369" s="709"/>
      <c r="C369" s="709"/>
      <c r="D369" s="709"/>
    </row>
    <row r="370" spans="2:4">
      <c r="B370" s="709"/>
      <c r="C370" s="709"/>
      <c r="D370" s="709"/>
    </row>
    <row r="371" spans="2:4">
      <c r="B371" s="709"/>
      <c r="C371" s="709"/>
      <c r="D371" s="709"/>
    </row>
    <row r="372" spans="2:4">
      <c r="B372" s="709"/>
      <c r="C372" s="709"/>
      <c r="D372" s="709"/>
    </row>
    <row r="373" spans="2:4">
      <c r="B373" s="709"/>
      <c r="C373" s="709"/>
      <c r="D373" s="709"/>
    </row>
    <row r="374" spans="2:4">
      <c r="B374" s="709"/>
      <c r="C374" s="709"/>
      <c r="D374" s="709"/>
    </row>
    <row r="375" spans="2:4">
      <c r="B375" s="709"/>
      <c r="C375" s="709"/>
      <c r="D375" s="709"/>
    </row>
    <row r="376" spans="2:4">
      <c r="B376" s="709"/>
      <c r="C376" s="709"/>
      <c r="D376" s="709"/>
    </row>
    <row r="377" spans="2:4">
      <c r="B377" s="709"/>
      <c r="C377" s="709"/>
      <c r="D377" s="709"/>
    </row>
    <row r="378" spans="2:4">
      <c r="B378" s="709"/>
      <c r="C378" s="709"/>
      <c r="D378" s="709"/>
    </row>
    <row r="379" spans="2:4">
      <c r="B379" s="709"/>
      <c r="C379" s="709"/>
      <c r="D379" s="709"/>
    </row>
    <row r="380" spans="2:4">
      <c r="B380" s="709"/>
      <c r="C380" s="709"/>
      <c r="D380" s="709"/>
    </row>
    <row r="381" spans="2:4">
      <c r="B381" s="709"/>
      <c r="C381" s="709"/>
      <c r="D381" s="709"/>
    </row>
    <row r="382" spans="2:4">
      <c r="B382" s="709"/>
      <c r="C382" s="709"/>
      <c r="D382" s="709"/>
    </row>
    <row r="383" spans="2:4">
      <c r="B383" s="709"/>
      <c r="C383" s="709"/>
      <c r="D383" s="709"/>
    </row>
    <row r="384" spans="2:4">
      <c r="B384" s="709"/>
      <c r="C384" s="709"/>
      <c r="D384" s="709"/>
    </row>
    <row r="385" spans="2:4">
      <c r="B385" s="709"/>
      <c r="C385" s="709"/>
      <c r="D385" s="709"/>
    </row>
    <row r="386" spans="2:4">
      <c r="B386" s="709"/>
      <c r="C386" s="709"/>
      <c r="D386" s="709"/>
    </row>
    <row r="387" spans="2:4">
      <c r="B387" s="709"/>
      <c r="C387" s="709"/>
      <c r="D387" s="709"/>
    </row>
    <row r="388" spans="2:4">
      <c r="B388" s="709"/>
      <c r="C388" s="709"/>
      <c r="D388" s="709"/>
    </row>
    <row r="389" spans="2:4">
      <c r="B389" s="709"/>
      <c r="C389" s="709"/>
      <c r="D389" s="709"/>
    </row>
    <row r="390" spans="2:4">
      <c r="B390" s="709"/>
      <c r="C390" s="709"/>
      <c r="D390" s="709"/>
    </row>
    <row r="391" spans="2:4">
      <c r="B391" s="709"/>
      <c r="C391" s="709"/>
      <c r="D391" s="709"/>
    </row>
    <row r="392" spans="2:4">
      <c r="B392" s="709"/>
      <c r="C392" s="709"/>
      <c r="D392" s="709"/>
    </row>
    <row r="393" spans="2:4">
      <c r="B393" s="709"/>
      <c r="C393" s="709"/>
      <c r="D393" s="709"/>
    </row>
    <row r="394" spans="2:4">
      <c r="B394" s="709"/>
      <c r="C394" s="709"/>
      <c r="D394" s="709"/>
    </row>
    <row r="395" spans="2:4">
      <c r="B395" s="709"/>
      <c r="C395" s="709"/>
      <c r="D395" s="709"/>
    </row>
    <row r="396" spans="2:4">
      <c r="B396" s="709"/>
      <c r="C396" s="709"/>
      <c r="D396" s="709"/>
    </row>
    <row r="397" spans="2:4">
      <c r="B397" s="709"/>
      <c r="C397" s="709"/>
      <c r="D397" s="709"/>
    </row>
    <row r="398" spans="2:4">
      <c r="B398" s="709"/>
      <c r="C398" s="709"/>
      <c r="D398" s="709"/>
    </row>
    <row r="399" spans="2:4">
      <c r="B399" s="709"/>
      <c r="C399" s="709"/>
      <c r="D399" s="709"/>
    </row>
    <row r="400" spans="2:4">
      <c r="B400" s="709"/>
      <c r="C400" s="709"/>
      <c r="D400" s="709"/>
    </row>
    <row r="401" spans="2:4">
      <c r="B401" s="709"/>
      <c r="C401" s="709"/>
      <c r="D401" s="709"/>
    </row>
    <row r="402" spans="2:4">
      <c r="B402" s="709"/>
      <c r="C402" s="709"/>
      <c r="D402" s="709"/>
    </row>
    <row r="403" spans="2:4">
      <c r="B403" s="709"/>
      <c r="C403" s="709"/>
      <c r="D403" s="709"/>
    </row>
    <row r="404" spans="2:4">
      <c r="B404" s="709"/>
      <c r="C404" s="709"/>
      <c r="D404" s="709"/>
    </row>
    <row r="405" spans="2:4">
      <c r="B405" s="709"/>
      <c r="C405" s="709"/>
      <c r="D405" s="709"/>
    </row>
    <row r="406" spans="2:4">
      <c r="B406" s="709"/>
      <c r="C406" s="709"/>
      <c r="D406" s="709"/>
    </row>
    <row r="407" spans="2:4">
      <c r="B407" s="709"/>
      <c r="C407" s="709"/>
      <c r="D407" s="709"/>
    </row>
    <row r="408" spans="2:4">
      <c r="B408" s="709"/>
      <c r="C408" s="709"/>
      <c r="D408" s="709"/>
    </row>
    <row r="409" spans="2:4">
      <c r="B409" s="709"/>
      <c r="C409" s="709"/>
      <c r="D409" s="709"/>
    </row>
    <row r="410" spans="2:4">
      <c r="B410" s="709"/>
      <c r="C410" s="709"/>
      <c r="D410" s="709"/>
    </row>
    <row r="411" spans="2:4">
      <c r="B411" s="709"/>
      <c r="C411" s="709"/>
      <c r="D411" s="709"/>
    </row>
    <row r="412" spans="2:4">
      <c r="B412" s="709"/>
      <c r="C412" s="709"/>
      <c r="D412" s="709"/>
    </row>
    <row r="413" spans="2:4">
      <c r="B413" s="709"/>
      <c r="C413" s="709"/>
      <c r="D413" s="709"/>
    </row>
    <row r="414" spans="2:4">
      <c r="B414" s="709"/>
      <c r="C414" s="709"/>
      <c r="D414" s="709"/>
    </row>
    <row r="415" spans="2:4">
      <c r="B415" s="709"/>
      <c r="C415" s="709"/>
      <c r="D415" s="709"/>
    </row>
    <row r="416" spans="2:4">
      <c r="B416" s="709"/>
      <c r="C416" s="709"/>
      <c r="D416" s="709"/>
    </row>
    <row r="417" spans="2:4">
      <c r="B417" s="709"/>
      <c r="C417" s="709"/>
      <c r="D417" s="709"/>
    </row>
    <row r="418" spans="2:4">
      <c r="B418" s="709"/>
      <c r="C418" s="709"/>
      <c r="D418" s="709"/>
    </row>
    <row r="419" spans="2:4">
      <c r="B419" s="709"/>
      <c r="C419" s="709"/>
      <c r="D419" s="709"/>
    </row>
    <row r="420" spans="2:4">
      <c r="B420" s="709"/>
      <c r="C420" s="709"/>
      <c r="D420" s="709"/>
    </row>
    <row r="421" spans="2:4">
      <c r="B421" s="709"/>
      <c r="C421" s="709"/>
      <c r="D421" s="709"/>
    </row>
    <row r="422" spans="2:4">
      <c r="B422" s="709"/>
      <c r="C422" s="709"/>
      <c r="D422" s="709"/>
    </row>
    <row r="423" spans="2:4">
      <c r="B423" s="709"/>
      <c r="C423" s="709"/>
      <c r="D423" s="709"/>
    </row>
    <row r="424" spans="2:4">
      <c r="B424" s="709"/>
      <c r="C424" s="709"/>
      <c r="D424" s="709"/>
    </row>
    <row r="425" spans="2:4">
      <c r="B425" s="709"/>
      <c r="C425" s="709"/>
      <c r="D425" s="709"/>
    </row>
    <row r="426" spans="2:4">
      <c r="B426" s="709"/>
      <c r="C426" s="709"/>
      <c r="D426" s="709"/>
    </row>
    <row r="427" spans="2:4">
      <c r="B427" s="709"/>
      <c r="C427" s="709"/>
      <c r="D427" s="709"/>
    </row>
    <row r="428" spans="2:4">
      <c r="B428" s="709"/>
      <c r="C428" s="709"/>
      <c r="D428" s="709"/>
    </row>
    <row r="429" spans="2:4">
      <c r="B429" s="709"/>
      <c r="C429" s="709"/>
      <c r="D429" s="709"/>
    </row>
    <row r="430" spans="2:4">
      <c r="B430" s="709"/>
      <c r="C430" s="709"/>
      <c r="D430" s="709"/>
    </row>
    <row r="431" spans="2:4">
      <c r="B431" s="709"/>
      <c r="C431" s="709"/>
      <c r="D431" s="709"/>
    </row>
    <row r="432" spans="2:4">
      <c r="B432" s="709"/>
      <c r="C432" s="709"/>
      <c r="D432" s="709"/>
    </row>
    <row r="433" spans="2:4">
      <c r="B433" s="709"/>
      <c r="C433" s="709"/>
      <c r="D433" s="709"/>
    </row>
    <row r="434" spans="2:4">
      <c r="B434" s="709"/>
      <c r="C434" s="709"/>
      <c r="D434" s="709"/>
    </row>
    <row r="435" spans="2:4">
      <c r="B435" s="709"/>
      <c r="C435" s="709"/>
      <c r="D435" s="709"/>
    </row>
    <row r="436" spans="2:4">
      <c r="B436" s="709"/>
      <c r="C436" s="709"/>
      <c r="D436" s="709"/>
    </row>
    <row r="437" spans="2:4">
      <c r="B437" s="709"/>
      <c r="C437" s="709"/>
      <c r="D437" s="709"/>
    </row>
    <row r="438" spans="2:4">
      <c r="B438" s="709"/>
      <c r="C438" s="709"/>
      <c r="D438" s="709"/>
    </row>
    <row r="439" spans="2:4">
      <c r="B439" s="709"/>
      <c r="C439" s="709"/>
      <c r="D439" s="709"/>
    </row>
    <row r="440" spans="2:4">
      <c r="B440" s="709"/>
      <c r="C440" s="709"/>
      <c r="D440" s="709"/>
    </row>
    <row r="441" spans="2:4">
      <c r="B441" s="709"/>
      <c r="C441" s="709"/>
      <c r="D441" s="709"/>
    </row>
    <row r="442" spans="2:4">
      <c r="B442" s="709"/>
      <c r="C442" s="709"/>
      <c r="D442" s="709"/>
    </row>
    <row r="443" spans="2:4">
      <c r="B443" s="709"/>
      <c r="C443" s="709"/>
      <c r="D443" s="709"/>
    </row>
    <row r="444" spans="2:4">
      <c r="B444" s="709"/>
      <c r="C444" s="709"/>
      <c r="D444" s="709"/>
    </row>
    <row r="445" spans="2:4">
      <c r="B445" s="709"/>
      <c r="C445" s="709"/>
      <c r="D445" s="709"/>
    </row>
    <row r="446" spans="2:4">
      <c r="B446" s="709"/>
      <c r="C446" s="709"/>
      <c r="D446" s="709"/>
    </row>
    <row r="447" spans="2:4">
      <c r="B447" s="709"/>
      <c r="C447" s="709"/>
      <c r="D447" s="709"/>
    </row>
    <row r="448" spans="2:4">
      <c r="B448" s="709"/>
      <c r="C448" s="709"/>
      <c r="D448" s="709"/>
    </row>
    <row r="449" spans="2:4">
      <c r="B449" s="709"/>
      <c r="C449" s="709"/>
      <c r="D449" s="709"/>
    </row>
    <row r="450" spans="2:4">
      <c r="B450" s="709"/>
      <c r="C450" s="709"/>
      <c r="D450" s="709"/>
    </row>
    <row r="451" spans="2:4">
      <c r="B451" s="709"/>
      <c r="C451" s="709"/>
      <c r="D451" s="709"/>
    </row>
    <row r="452" spans="2:4">
      <c r="B452" s="709"/>
      <c r="C452" s="709"/>
      <c r="D452" s="709"/>
    </row>
    <row r="453" spans="2:4">
      <c r="B453" s="709"/>
      <c r="C453" s="709"/>
      <c r="D453" s="709"/>
    </row>
    <row r="454" spans="2:4">
      <c r="B454" s="709"/>
      <c r="C454" s="709"/>
      <c r="D454" s="709"/>
    </row>
    <row r="455" spans="2:4">
      <c r="B455" s="709"/>
      <c r="C455" s="709"/>
      <c r="D455" s="709"/>
    </row>
    <row r="456" spans="2:4">
      <c r="B456" s="709"/>
      <c r="C456" s="709"/>
      <c r="D456" s="709"/>
    </row>
    <row r="457" spans="2:4">
      <c r="B457" s="709"/>
      <c r="C457" s="709"/>
      <c r="D457" s="709"/>
    </row>
    <row r="458" spans="2:4">
      <c r="B458" s="709"/>
      <c r="C458" s="709"/>
      <c r="D458" s="709"/>
    </row>
    <row r="459" spans="2:4">
      <c r="B459" s="709"/>
      <c r="C459" s="709"/>
      <c r="D459" s="709"/>
    </row>
    <row r="460" spans="2:4">
      <c r="B460" s="709"/>
      <c r="C460" s="709"/>
      <c r="D460" s="709"/>
    </row>
    <row r="461" spans="2:4">
      <c r="B461" s="709"/>
      <c r="C461" s="709"/>
      <c r="D461" s="709"/>
    </row>
    <row r="462" spans="2:4">
      <c r="B462" s="709"/>
      <c r="C462" s="709"/>
      <c r="D462" s="709"/>
    </row>
    <row r="463" spans="2:4">
      <c r="B463" s="709"/>
      <c r="C463" s="709"/>
      <c r="D463" s="709"/>
    </row>
    <row r="464" spans="2:4">
      <c r="B464" s="709"/>
      <c r="C464" s="709"/>
      <c r="D464" s="709"/>
    </row>
    <row r="465" spans="2:4">
      <c r="B465" s="709"/>
      <c r="C465" s="709"/>
      <c r="D465" s="709"/>
    </row>
    <row r="466" spans="2:4">
      <c r="B466" s="709"/>
      <c r="C466" s="709"/>
      <c r="D466" s="709"/>
    </row>
    <row r="467" spans="2:4">
      <c r="B467" s="709"/>
      <c r="C467" s="709"/>
      <c r="D467" s="709"/>
    </row>
    <row r="468" spans="2:4">
      <c r="B468" s="709"/>
      <c r="C468" s="709"/>
      <c r="D468" s="709"/>
    </row>
    <row r="469" spans="2:4">
      <c r="B469" s="709"/>
      <c r="C469" s="709"/>
      <c r="D469" s="709"/>
    </row>
    <row r="470" spans="2:4">
      <c r="B470" s="709"/>
      <c r="C470" s="709"/>
      <c r="D470" s="709"/>
    </row>
    <row r="471" spans="2:4">
      <c r="B471" s="709"/>
      <c r="C471" s="709"/>
      <c r="D471" s="709"/>
    </row>
    <row r="472" spans="2:4">
      <c r="B472" s="709"/>
      <c r="C472" s="709"/>
      <c r="D472" s="709"/>
    </row>
    <row r="473" spans="2:4">
      <c r="B473" s="709"/>
      <c r="C473" s="709"/>
      <c r="D473" s="709"/>
    </row>
    <row r="474" spans="2:4">
      <c r="B474" s="709"/>
      <c r="C474" s="709"/>
      <c r="D474" s="709"/>
    </row>
    <row r="475" spans="2:4">
      <c r="B475" s="709"/>
      <c r="C475" s="709"/>
      <c r="D475" s="709"/>
    </row>
    <row r="476" spans="2:4">
      <c r="B476" s="709"/>
      <c r="C476" s="709"/>
      <c r="D476" s="709"/>
    </row>
    <row r="477" spans="2:4">
      <c r="B477" s="709"/>
      <c r="C477" s="709"/>
      <c r="D477" s="709"/>
    </row>
    <row r="478" spans="2:4">
      <c r="B478" s="709"/>
      <c r="C478" s="709"/>
      <c r="D478" s="709"/>
    </row>
    <row r="479" spans="2:4">
      <c r="B479" s="709"/>
      <c r="C479" s="709"/>
      <c r="D479" s="709"/>
    </row>
    <row r="480" spans="2:4">
      <c r="B480" s="709"/>
      <c r="C480" s="709"/>
      <c r="D480" s="709"/>
    </row>
    <row r="481" spans="2:4">
      <c r="B481" s="709"/>
      <c r="C481" s="709"/>
      <c r="D481" s="709"/>
    </row>
    <row r="482" spans="2:4">
      <c r="B482" s="709"/>
      <c r="C482" s="709"/>
      <c r="D482" s="709"/>
    </row>
    <row r="483" spans="2:4">
      <c r="B483" s="709"/>
      <c r="C483" s="709"/>
      <c r="D483" s="709"/>
    </row>
    <row r="484" spans="2:4">
      <c r="B484" s="709"/>
      <c r="C484" s="709"/>
      <c r="D484" s="709"/>
    </row>
    <row r="485" spans="2:4">
      <c r="B485" s="709"/>
      <c r="C485" s="709"/>
      <c r="D485" s="709"/>
    </row>
    <row r="486" spans="2:4">
      <c r="B486" s="709"/>
      <c r="C486" s="709"/>
      <c r="D486" s="709"/>
    </row>
    <row r="487" spans="2:4">
      <c r="B487" s="709"/>
      <c r="C487" s="709"/>
      <c r="D487" s="709"/>
    </row>
    <row r="488" spans="2:4">
      <c r="B488" s="709"/>
      <c r="C488" s="709"/>
      <c r="D488" s="709"/>
    </row>
    <row r="489" spans="2:4">
      <c r="B489" s="709"/>
      <c r="C489" s="709"/>
      <c r="D489" s="709"/>
    </row>
    <row r="490" spans="2:4">
      <c r="B490" s="709"/>
      <c r="C490" s="709"/>
      <c r="D490" s="709"/>
    </row>
    <row r="491" spans="2:4">
      <c r="B491" s="709"/>
      <c r="C491" s="709"/>
      <c r="D491" s="709"/>
    </row>
    <row r="492" spans="2:4">
      <c r="B492" s="709"/>
      <c r="C492" s="709"/>
      <c r="D492" s="709"/>
    </row>
    <row r="493" spans="2:4">
      <c r="B493" s="709"/>
      <c r="C493" s="709"/>
      <c r="D493" s="709"/>
    </row>
    <row r="494" spans="2:4">
      <c r="B494" s="709"/>
      <c r="C494" s="709"/>
      <c r="D494" s="709"/>
    </row>
    <row r="495" spans="2:4">
      <c r="B495" s="709"/>
      <c r="C495" s="709"/>
      <c r="D495" s="709"/>
    </row>
    <row r="496" spans="2:4">
      <c r="B496" s="709"/>
      <c r="C496" s="709"/>
      <c r="D496" s="709"/>
    </row>
    <row r="497" spans="2:4">
      <c r="B497" s="709"/>
      <c r="C497" s="709"/>
      <c r="D497" s="709"/>
    </row>
    <row r="498" spans="2:4">
      <c r="B498" s="709"/>
      <c r="C498" s="709"/>
      <c r="D498" s="709"/>
    </row>
    <row r="499" spans="2:4">
      <c r="B499" s="709"/>
      <c r="C499" s="709"/>
      <c r="D499" s="709"/>
    </row>
    <row r="500" spans="2:4">
      <c r="B500" s="709"/>
      <c r="C500" s="709"/>
      <c r="D500" s="709"/>
    </row>
    <row r="501" spans="2:4">
      <c r="B501" s="709"/>
      <c r="C501" s="709"/>
      <c r="D501" s="709"/>
    </row>
    <row r="502" spans="2:4">
      <c r="B502" s="709"/>
      <c r="C502" s="709"/>
      <c r="D502" s="709"/>
    </row>
    <row r="503" spans="2:4">
      <c r="B503" s="709"/>
      <c r="C503" s="709"/>
      <c r="D503" s="709"/>
    </row>
    <row r="504" spans="2:4">
      <c r="B504" s="709"/>
      <c r="C504" s="709"/>
      <c r="D504" s="709"/>
    </row>
    <row r="505" spans="2:4">
      <c r="B505" s="709"/>
      <c r="C505" s="709"/>
      <c r="D505" s="709"/>
    </row>
    <row r="506" spans="2:4">
      <c r="B506" s="709"/>
      <c r="C506" s="709"/>
      <c r="D506" s="709"/>
    </row>
    <row r="507" spans="2:4">
      <c r="B507" s="709"/>
      <c r="C507" s="709"/>
      <c r="D507" s="709"/>
    </row>
    <row r="508" spans="2:4">
      <c r="B508" s="709"/>
      <c r="C508" s="709"/>
      <c r="D508" s="709"/>
    </row>
    <row r="509" spans="2:4">
      <c r="B509" s="709"/>
      <c r="C509" s="709"/>
      <c r="D509" s="709"/>
    </row>
    <row r="510" spans="2:4">
      <c r="B510" s="709"/>
      <c r="C510" s="709"/>
      <c r="D510" s="709"/>
    </row>
    <row r="511" spans="2:4">
      <c r="B511" s="709"/>
      <c r="C511" s="709"/>
      <c r="D511" s="709"/>
    </row>
    <row r="512" spans="2:4">
      <c r="B512" s="709"/>
      <c r="C512" s="709"/>
      <c r="D512" s="709"/>
    </row>
    <row r="513" spans="2:4">
      <c r="B513" s="709"/>
      <c r="C513" s="709"/>
      <c r="D513" s="709"/>
    </row>
    <row r="514" spans="2:4">
      <c r="B514" s="709"/>
      <c r="C514" s="709"/>
      <c r="D514" s="709"/>
    </row>
    <row r="515" spans="2:4">
      <c r="B515" s="709"/>
      <c r="C515" s="709"/>
      <c r="D515" s="709"/>
    </row>
    <row r="516" spans="2:4">
      <c r="B516" s="709"/>
      <c r="C516" s="709"/>
      <c r="D516" s="709"/>
    </row>
    <row r="517" spans="2:4">
      <c r="B517" s="709"/>
      <c r="C517" s="709"/>
      <c r="D517" s="709"/>
    </row>
    <row r="518" spans="2:4">
      <c r="B518" s="709"/>
      <c r="C518" s="709"/>
      <c r="D518" s="709"/>
    </row>
    <row r="519" spans="2:4">
      <c r="B519" s="709"/>
      <c r="C519" s="709"/>
      <c r="D519" s="709"/>
    </row>
    <row r="520" spans="2:4">
      <c r="B520" s="709"/>
      <c r="C520" s="709"/>
      <c r="D520" s="709"/>
    </row>
    <row r="521" spans="2:4">
      <c r="B521" s="709"/>
      <c r="C521" s="709"/>
      <c r="D521" s="709"/>
    </row>
    <row r="522" spans="2:4">
      <c r="B522" s="709"/>
      <c r="C522" s="709"/>
      <c r="D522" s="709"/>
    </row>
    <row r="523" spans="2:4">
      <c r="B523" s="709"/>
      <c r="C523" s="709"/>
      <c r="D523" s="709"/>
    </row>
    <row r="524" spans="2:4">
      <c r="B524" s="709"/>
      <c r="C524" s="709"/>
      <c r="D524" s="709"/>
    </row>
    <row r="525" spans="2:4">
      <c r="B525" s="709"/>
      <c r="C525" s="709"/>
      <c r="D525" s="709"/>
    </row>
    <row r="526" spans="2:4">
      <c r="B526" s="709"/>
      <c r="C526" s="709"/>
      <c r="D526" s="709"/>
    </row>
    <row r="527" spans="2:4">
      <c r="B527" s="709"/>
      <c r="C527" s="709"/>
      <c r="D527" s="709"/>
    </row>
    <row r="528" spans="2:4">
      <c r="B528" s="709"/>
      <c r="C528" s="709"/>
      <c r="D528" s="709"/>
    </row>
    <row r="529" spans="2:4">
      <c r="B529" s="709"/>
      <c r="C529" s="709"/>
      <c r="D529" s="709"/>
    </row>
    <row r="530" spans="2:4">
      <c r="B530" s="709"/>
      <c r="C530" s="709"/>
      <c r="D530" s="709"/>
    </row>
    <row r="531" spans="2:4">
      <c r="B531" s="709"/>
      <c r="C531" s="709"/>
      <c r="D531" s="709"/>
    </row>
    <row r="532" spans="2:4">
      <c r="B532" s="709"/>
      <c r="C532" s="709"/>
      <c r="D532" s="709"/>
    </row>
    <row r="533" spans="2:4">
      <c r="B533" s="709"/>
      <c r="C533" s="709"/>
      <c r="D533" s="709"/>
    </row>
    <row r="534" spans="2:4">
      <c r="B534" s="709"/>
      <c r="C534" s="709"/>
      <c r="D534" s="709"/>
    </row>
    <row r="535" spans="2:4">
      <c r="B535" s="709"/>
      <c r="C535" s="709"/>
      <c r="D535" s="709"/>
    </row>
    <row r="536" spans="2:4">
      <c r="B536" s="709"/>
      <c r="C536" s="709"/>
      <c r="D536" s="709"/>
    </row>
    <row r="537" spans="2:4">
      <c r="B537" s="709"/>
      <c r="C537" s="709"/>
      <c r="D537" s="709"/>
    </row>
    <row r="538" spans="2:4">
      <c r="B538" s="709"/>
      <c r="C538" s="709"/>
      <c r="D538" s="709"/>
    </row>
    <row r="539" spans="2:4">
      <c r="B539" s="709"/>
      <c r="C539" s="709"/>
      <c r="D539" s="709"/>
    </row>
    <row r="540" spans="2:4">
      <c r="B540" s="709"/>
      <c r="C540" s="709"/>
      <c r="D540" s="709"/>
    </row>
    <row r="541" spans="2:4">
      <c r="B541" s="709"/>
      <c r="C541" s="709"/>
      <c r="D541" s="709"/>
    </row>
    <row r="542" spans="2:4">
      <c r="B542" s="709"/>
      <c r="C542" s="709"/>
      <c r="D542" s="709"/>
    </row>
    <row r="543" spans="2:4">
      <c r="B543" s="709"/>
      <c r="C543" s="709"/>
      <c r="D543" s="709"/>
    </row>
    <row r="544" spans="2:4">
      <c r="B544" s="709"/>
      <c r="C544" s="709"/>
      <c r="D544" s="709"/>
    </row>
    <row r="545" spans="2:4">
      <c r="B545" s="709"/>
      <c r="C545" s="709"/>
      <c r="D545" s="709"/>
    </row>
    <row r="546" spans="2:4">
      <c r="B546" s="709"/>
      <c r="C546" s="709"/>
      <c r="D546" s="709"/>
    </row>
    <row r="547" spans="2:4">
      <c r="B547" s="709"/>
      <c r="C547" s="709"/>
      <c r="D547" s="709"/>
    </row>
    <row r="548" spans="2:4">
      <c r="B548" s="709"/>
      <c r="C548" s="709"/>
      <c r="D548" s="709"/>
    </row>
    <row r="549" spans="2:4">
      <c r="B549" s="709"/>
      <c r="C549" s="709"/>
      <c r="D549" s="709"/>
    </row>
    <row r="550" spans="2:4">
      <c r="B550" s="709"/>
      <c r="C550" s="709"/>
      <c r="D550" s="709"/>
    </row>
    <row r="551" spans="2:4">
      <c r="B551" s="709"/>
      <c r="C551" s="709"/>
      <c r="D551" s="709"/>
    </row>
    <row r="552" spans="2:4">
      <c r="B552" s="709"/>
      <c r="C552" s="709"/>
      <c r="D552" s="709"/>
    </row>
    <row r="553" spans="2:4">
      <c r="B553" s="709"/>
      <c r="C553" s="709"/>
      <c r="D553" s="709"/>
    </row>
    <row r="554" spans="2:4">
      <c r="B554" s="709"/>
      <c r="C554" s="709"/>
      <c r="D554" s="709"/>
    </row>
    <row r="555" spans="2:4">
      <c r="B555" s="709"/>
      <c r="C555" s="709"/>
      <c r="D555" s="709"/>
    </row>
    <row r="556" spans="2:4">
      <c r="B556" s="709"/>
      <c r="C556" s="709"/>
      <c r="D556" s="709"/>
    </row>
    <row r="557" spans="2:4">
      <c r="B557" s="709"/>
      <c r="C557" s="709"/>
      <c r="D557" s="709"/>
    </row>
    <row r="558" spans="2:4">
      <c r="B558" s="709"/>
      <c r="C558" s="709"/>
      <c r="D558" s="709"/>
    </row>
    <row r="559" spans="2:4">
      <c r="B559" s="709"/>
      <c r="C559" s="709"/>
      <c r="D559" s="709"/>
    </row>
    <row r="560" spans="2:4">
      <c r="B560" s="709"/>
      <c r="C560" s="709"/>
      <c r="D560" s="709"/>
    </row>
    <row r="561" spans="2:4">
      <c r="B561" s="709"/>
      <c r="C561" s="709"/>
      <c r="D561" s="709"/>
    </row>
    <row r="562" spans="2:4">
      <c r="B562" s="709"/>
      <c r="C562" s="709"/>
      <c r="D562" s="709"/>
    </row>
    <row r="563" spans="2:4">
      <c r="B563" s="709"/>
      <c r="C563" s="709"/>
      <c r="D563" s="709"/>
    </row>
    <row r="564" spans="2:4">
      <c r="B564" s="709"/>
      <c r="C564" s="709"/>
      <c r="D564" s="709"/>
    </row>
    <row r="565" spans="2:4">
      <c r="B565" s="709"/>
      <c r="C565" s="709"/>
      <c r="D565" s="709"/>
    </row>
    <row r="566" spans="2:4">
      <c r="B566" s="709"/>
      <c r="C566" s="709"/>
      <c r="D566" s="709"/>
    </row>
    <row r="567" spans="2:4">
      <c r="B567" s="709"/>
      <c r="C567" s="709"/>
      <c r="D567" s="709"/>
    </row>
    <row r="568" spans="2:4">
      <c r="B568" s="709"/>
      <c r="C568" s="709"/>
      <c r="D568" s="709"/>
    </row>
    <row r="569" spans="2:4">
      <c r="B569" s="709"/>
      <c r="C569" s="709"/>
      <c r="D569" s="709"/>
    </row>
    <row r="570" spans="2:4">
      <c r="B570" s="709"/>
      <c r="C570" s="709"/>
      <c r="D570" s="709"/>
    </row>
    <row r="571" spans="2:4">
      <c r="B571" s="709"/>
      <c r="C571" s="709"/>
      <c r="D571" s="709"/>
    </row>
    <row r="572" spans="2:4">
      <c r="B572" s="709"/>
      <c r="C572" s="709"/>
      <c r="D572" s="709"/>
    </row>
    <row r="573" spans="2:4">
      <c r="B573" s="709"/>
      <c r="C573" s="709"/>
      <c r="D573" s="709"/>
    </row>
    <row r="574" spans="2:4">
      <c r="B574" s="709"/>
      <c r="C574" s="709"/>
      <c r="D574" s="709"/>
    </row>
    <row r="575" spans="2:4">
      <c r="B575" s="709"/>
      <c r="C575" s="709"/>
      <c r="D575" s="709"/>
    </row>
    <row r="576" spans="2:4">
      <c r="B576" s="709"/>
      <c r="C576" s="709"/>
      <c r="D576" s="709"/>
    </row>
    <row r="577" spans="2:4">
      <c r="B577" s="709"/>
      <c r="C577" s="709"/>
      <c r="D577" s="709"/>
    </row>
    <row r="578" spans="2:4">
      <c r="B578" s="709"/>
      <c r="C578" s="709"/>
      <c r="D578" s="709"/>
    </row>
    <row r="579" spans="2:4">
      <c r="B579" s="709"/>
      <c r="C579" s="709"/>
      <c r="D579" s="709"/>
    </row>
    <row r="580" spans="2:4">
      <c r="B580" s="709"/>
      <c r="C580" s="709"/>
      <c r="D580" s="709"/>
    </row>
    <row r="581" spans="2:4">
      <c r="B581" s="709"/>
      <c r="C581" s="709"/>
      <c r="D581" s="709"/>
    </row>
    <row r="582" spans="2:4">
      <c r="B582" s="709"/>
      <c r="C582" s="709"/>
      <c r="D582" s="709"/>
    </row>
    <row r="583" spans="2:4">
      <c r="B583" s="709"/>
      <c r="C583" s="709"/>
      <c r="D583" s="709"/>
    </row>
    <row r="584" spans="2:4">
      <c r="B584" s="709"/>
      <c r="C584" s="709"/>
      <c r="D584" s="709"/>
    </row>
    <row r="585" spans="2:4">
      <c r="B585" s="709"/>
      <c r="C585" s="709"/>
      <c r="D585" s="709"/>
    </row>
    <row r="586" spans="2:4">
      <c r="B586" s="709"/>
      <c r="C586" s="709"/>
      <c r="D586" s="709"/>
    </row>
    <row r="587" spans="2:4">
      <c r="B587" s="709"/>
      <c r="C587" s="709"/>
      <c r="D587" s="709"/>
    </row>
    <row r="588" spans="2:4">
      <c r="B588" s="709"/>
      <c r="C588" s="709"/>
      <c r="D588" s="709"/>
    </row>
    <row r="589" spans="2:4">
      <c r="B589" s="709"/>
      <c r="C589" s="709"/>
      <c r="D589" s="709"/>
    </row>
    <row r="590" spans="2:4">
      <c r="B590" s="709"/>
      <c r="C590" s="709"/>
      <c r="D590" s="709"/>
    </row>
    <row r="591" spans="2:4">
      <c r="B591" s="709"/>
      <c r="C591" s="709"/>
      <c r="D591" s="709"/>
    </row>
    <row r="592" spans="2:4">
      <c r="B592" s="709"/>
      <c r="C592" s="709"/>
      <c r="D592" s="709"/>
    </row>
    <row r="593" spans="2:4">
      <c r="B593" s="709"/>
      <c r="C593" s="709"/>
      <c r="D593" s="709"/>
    </row>
    <row r="594" spans="2:4">
      <c r="B594" s="709"/>
      <c r="C594" s="709"/>
      <c r="D594" s="709"/>
    </row>
    <row r="595" spans="2:4">
      <c r="B595" s="709"/>
      <c r="C595" s="709"/>
      <c r="D595" s="709"/>
    </row>
    <row r="596" spans="2:4">
      <c r="B596" s="709"/>
      <c r="C596" s="709"/>
      <c r="D596" s="709"/>
    </row>
    <row r="597" spans="2:4">
      <c r="B597" s="709"/>
      <c r="C597" s="709"/>
      <c r="D597" s="709"/>
    </row>
    <row r="598" spans="2:4">
      <c r="B598" s="709"/>
      <c r="C598" s="709"/>
      <c r="D598" s="709"/>
    </row>
    <row r="599" spans="2:4">
      <c r="B599" s="709"/>
      <c r="C599" s="709"/>
      <c r="D599" s="709"/>
    </row>
    <row r="600" spans="2:4">
      <c r="B600" s="709"/>
      <c r="C600" s="709"/>
      <c r="D600" s="709"/>
    </row>
    <row r="601" spans="2:4">
      <c r="B601" s="709"/>
      <c r="C601" s="709"/>
      <c r="D601" s="709"/>
    </row>
    <row r="602" spans="2:4">
      <c r="B602" s="709"/>
      <c r="C602" s="709"/>
      <c r="D602" s="709"/>
    </row>
    <row r="603" spans="2:4">
      <c r="B603" s="709"/>
      <c r="C603" s="709"/>
      <c r="D603" s="709"/>
    </row>
    <row r="604" spans="2:4">
      <c r="B604" s="709"/>
      <c r="C604" s="709"/>
      <c r="D604" s="709"/>
    </row>
    <row r="605" spans="2:4">
      <c r="B605" s="709"/>
      <c r="C605" s="709"/>
      <c r="D605" s="709"/>
    </row>
    <row r="606" spans="2:4">
      <c r="B606" s="709"/>
      <c r="C606" s="709"/>
      <c r="D606" s="709"/>
    </row>
    <row r="607" spans="2:4">
      <c r="B607" s="709"/>
      <c r="C607" s="709"/>
      <c r="D607" s="709"/>
    </row>
    <row r="608" spans="2:4">
      <c r="B608" s="709"/>
      <c r="C608" s="709"/>
      <c r="D608" s="709"/>
    </row>
    <row r="609" spans="2:4">
      <c r="B609" s="709"/>
      <c r="C609" s="709"/>
      <c r="D609" s="709"/>
    </row>
    <row r="610" spans="2:4">
      <c r="B610" s="709"/>
      <c r="C610" s="709"/>
      <c r="D610" s="709"/>
    </row>
    <row r="611" spans="2:4">
      <c r="B611" s="709"/>
      <c r="C611" s="709"/>
      <c r="D611" s="709"/>
    </row>
    <row r="612" spans="2:4">
      <c r="B612" s="709"/>
      <c r="C612" s="709"/>
      <c r="D612" s="709"/>
    </row>
    <row r="613" spans="2:4">
      <c r="B613" s="709"/>
      <c r="C613" s="709"/>
      <c r="D613" s="709"/>
    </row>
    <row r="614" spans="2:4">
      <c r="B614" s="709"/>
      <c r="C614" s="709"/>
      <c r="D614" s="709"/>
    </row>
    <row r="615" spans="2:4">
      <c r="B615" s="709"/>
      <c r="C615" s="709"/>
      <c r="D615" s="709"/>
    </row>
    <row r="616" spans="2:4">
      <c r="B616" s="709"/>
      <c r="C616" s="709"/>
      <c r="D616" s="709"/>
    </row>
    <row r="617" spans="2:4">
      <c r="B617" s="709"/>
      <c r="C617" s="709"/>
      <c r="D617" s="709"/>
    </row>
    <row r="618" spans="2:4">
      <c r="B618" s="709"/>
      <c r="C618" s="709"/>
      <c r="D618" s="709"/>
    </row>
    <row r="619" spans="2:4">
      <c r="B619" s="709"/>
      <c r="C619" s="709"/>
      <c r="D619" s="709"/>
    </row>
    <row r="620" spans="2:4">
      <c r="B620" s="709"/>
      <c r="C620" s="709"/>
      <c r="D620" s="709"/>
    </row>
    <row r="621" spans="2:4">
      <c r="B621" s="709"/>
      <c r="C621" s="709"/>
      <c r="D621" s="709"/>
    </row>
    <row r="622" spans="2:4">
      <c r="B622" s="709"/>
      <c r="C622" s="709"/>
      <c r="D622" s="709"/>
    </row>
    <row r="623" spans="2:4">
      <c r="B623" s="709"/>
      <c r="C623" s="709"/>
      <c r="D623" s="709"/>
    </row>
    <row r="624" spans="2:4">
      <c r="B624" s="709"/>
      <c r="C624" s="709"/>
      <c r="D624" s="709"/>
    </row>
    <row r="625" spans="2:4">
      <c r="B625" s="709"/>
      <c r="C625" s="709"/>
      <c r="D625" s="709"/>
    </row>
    <row r="626" spans="2:4">
      <c r="B626" s="709"/>
      <c r="C626" s="709"/>
      <c r="D626" s="709"/>
    </row>
    <row r="627" spans="2:4">
      <c r="B627" s="709"/>
      <c r="C627" s="709"/>
      <c r="D627" s="709"/>
    </row>
    <row r="628" spans="2:4">
      <c r="B628" s="709"/>
      <c r="C628" s="709"/>
      <c r="D628" s="709"/>
    </row>
    <row r="629" spans="2:4">
      <c r="B629" s="709"/>
      <c r="C629" s="709"/>
      <c r="D629" s="709"/>
    </row>
    <row r="630" spans="2:4">
      <c r="B630" s="709"/>
      <c r="C630" s="709"/>
      <c r="D630" s="709"/>
    </row>
    <row r="631" spans="2:4">
      <c r="B631" s="709"/>
      <c r="C631" s="709"/>
      <c r="D631" s="709"/>
    </row>
    <row r="632" spans="2:4">
      <c r="B632" s="709"/>
      <c r="C632" s="709"/>
      <c r="D632" s="709"/>
    </row>
    <row r="633" spans="2:4">
      <c r="B633" s="709"/>
      <c r="C633" s="709"/>
      <c r="D633" s="709"/>
    </row>
    <row r="634" spans="2:4">
      <c r="B634" s="709"/>
      <c r="C634" s="709"/>
      <c r="D634" s="709"/>
    </row>
    <row r="635" spans="2:4">
      <c r="B635" s="709"/>
      <c r="C635" s="709"/>
      <c r="D635" s="709"/>
    </row>
    <row r="636" spans="2:4">
      <c r="B636" s="709"/>
      <c r="C636" s="709"/>
      <c r="D636" s="709"/>
    </row>
    <row r="637" spans="2:4">
      <c r="B637" s="709"/>
      <c r="C637" s="709"/>
      <c r="D637" s="709"/>
    </row>
    <row r="638" spans="2:4">
      <c r="B638" s="709"/>
      <c r="C638" s="709"/>
      <c r="D638" s="709"/>
    </row>
    <row r="639" spans="2:4">
      <c r="B639" s="709"/>
      <c r="C639" s="709"/>
      <c r="D639" s="709"/>
    </row>
    <row r="640" spans="2:4">
      <c r="B640" s="709"/>
      <c r="C640" s="709"/>
      <c r="D640" s="709"/>
    </row>
    <row r="641" spans="2:4">
      <c r="B641" s="709"/>
      <c r="C641" s="709"/>
      <c r="D641" s="709"/>
    </row>
    <row r="642" spans="2:4">
      <c r="B642" s="709"/>
      <c r="C642" s="709"/>
      <c r="D642" s="709"/>
    </row>
    <row r="643" spans="2:4">
      <c r="B643" s="709"/>
      <c r="C643" s="709"/>
      <c r="D643" s="709"/>
    </row>
    <row r="644" spans="2:4">
      <c r="B644" s="709"/>
      <c r="C644" s="709"/>
      <c r="D644" s="709"/>
    </row>
    <row r="645" spans="2:4">
      <c r="B645" s="709"/>
      <c r="C645" s="709"/>
      <c r="D645" s="709"/>
    </row>
    <row r="646" spans="2:4">
      <c r="B646" s="709"/>
      <c r="C646" s="709"/>
      <c r="D646" s="709"/>
    </row>
    <row r="647" spans="2:4">
      <c r="B647" s="709"/>
      <c r="C647" s="709"/>
      <c r="D647" s="709"/>
    </row>
    <row r="648" spans="2:4">
      <c r="B648" s="709"/>
      <c r="C648" s="709"/>
      <c r="D648" s="709"/>
    </row>
    <row r="649" spans="2:4">
      <c r="B649" s="709"/>
      <c r="C649" s="709"/>
      <c r="D649" s="709"/>
    </row>
    <row r="650" spans="2:4">
      <c r="B650" s="709"/>
      <c r="C650" s="709"/>
      <c r="D650" s="709"/>
    </row>
    <row r="651" spans="2:4">
      <c r="B651" s="709"/>
      <c r="C651" s="709"/>
      <c r="D651" s="709"/>
    </row>
    <row r="652" spans="2:4">
      <c r="B652" s="709"/>
      <c r="C652" s="709"/>
      <c r="D652" s="709"/>
    </row>
    <row r="653" spans="2:4">
      <c r="B653" s="709"/>
      <c r="C653" s="709"/>
      <c r="D653" s="709"/>
    </row>
    <row r="654" spans="2:4">
      <c r="B654" s="709"/>
      <c r="C654" s="709"/>
      <c r="D654" s="709"/>
    </row>
    <row r="655" spans="2:4">
      <c r="B655" s="709"/>
      <c r="C655" s="709"/>
      <c r="D655" s="709"/>
    </row>
    <row r="656" spans="2:4">
      <c r="B656" s="709"/>
      <c r="C656" s="709"/>
      <c r="D656" s="709"/>
    </row>
    <row r="657" spans="2:4">
      <c r="B657" s="709"/>
      <c r="C657" s="709"/>
      <c r="D657" s="709"/>
    </row>
    <row r="658" spans="2:4">
      <c r="B658" s="709"/>
      <c r="C658" s="709"/>
      <c r="D658" s="709"/>
    </row>
    <row r="659" spans="2:4">
      <c r="B659" s="709"/>
      <c r="C659" s="709"/>
      <c r="D659" s="709"/>
    </row>
    <row r="660" spans="2:4">
      <c r="B660" s="709"/>
      <c r="C660" s="709"/>
      <c r="D660" s="709"/>
    </row>
    <row r="661" spans="2:4">
      <c r="B661" s="709"/>
      <c r="C661" s="709"/>
      <c r="D661" s="709"/>
    </row>
    <row r="662" spans="2:4">
      <c r="B662" s="709"/>
      <c r="C662" s="709"/>
      <c r="D662" s="709"/>
    </row>
    <row r="663" spans="2:4">
      <c r="B663" s="709"/>
      <c r="C663" s="709"/>
      <c r="D663" s="709"/>
    </row>
    <row r="664" spans="2:4">
      <c r="B664" s="709"/>
      <c r="C664" s="709"/>
      <c r="D664" s="709"/>
    </row>
    <row r="665" spans="2:4">
      <c r="B665" s="709"/>
      <c r="C665" s="709"/>
      <c r="D665" s="709"/>
    </row>
    <row r="666" spans="2:4">
      <c r="B666" s="709"/>
      <c r="C666" s="709"/>
      <c r="D666" s="709"/>
    </row>
    <row r="667" spans="2:4">
      <c r="B667" s="709"/>
      <c r="C667" s="709"/>
      <c r="D667" s="709"/>
    </row>
    <row r="668" spans="2:4">
      <c r="B668" s="709"/>
      <c r="C668" s="709"/>
      <c r="D668" s="709"/>
    </row>
    <row r="669" spans="2:4">
      <c r="B669" s="709"/>
      <c r="C669" s="709"/>
      <c r="D669" s="709"/>
    </row>
    <row r="670" spans="2:4">
      <c r="B670" s="709"/>
      <c r="C670" s="709"/>
      <c r="D670" s="709"/>
    </row>
    <row r="671" spans="2:4">
      <c r="B671" s="709"/>
      <c r="C671" s="709"/>
      <c r="D671" s="709"/>
    </row>
    <row r="672" spans="2:4">
      <c r="B672" s="709"/>
      <c r="C672" s="709"/>
      <c r="D672" s="709"/>
    </row>
    <row r="673" spans="2:4">
      <c r="B673" s="709"/>
      <c r="C673" s="709"/>
      <c r="D673" s="709"/>
    </row>
    <row r="674" spans="2:4">
      <c r="B674" s="709"/>
      <c r="C674" s="709"/>
      <c r="D674" s="709"/>
    </row>
    <row r="675" spans="2:4">
      <c r="B675" s="709"/>
      <c r="C675" s="709"/>
      <c r="D675" s="709"/>
    </row>
    <row r="676" spans="2:4">
      <c r="B676" s="709"/>
      <c r="C676" s="709"/>
      <c r="D676" s="709"/>
    </row>
    <row r="677" spans="2:4">
      <c r="B677" s="709"/>
      <c r="C677" s="709"/>
      <c r="D677" s="709"/>
    </row>
    <row r="678" spans="2:4">
      <c r="B678" s="709"/>
      <c r="C678" s="709"/>
      <c r="D678" s="709"/>
    </row>
    <row r="679" spans="2:4">
      <c r="B679" s="709"/>
      <c r="C679" s="709"/>
      <c r="D679" s="709"/>
    </row>
    <row r="680" spans="2:4">
      <c r="B680" s="709"/>
      <c r="C680" s="709"/>
      <c r="D680" s="709"/>
    </row>
    <row r="681" spans="2:4">
      <c r="B681" s="709"/>
      <c r="C681" s="709"/>
      <c r="D681" s="709"/>
    </row>
    <row r="682" spans="2:4">
      <c r="B682" s="709"/>
      <c r="C682" s="709"/>
      <c r="D682" s="709"/>
    </row>
    <row r="683" spans="2:4">
      <c r="B683" s="709"/>
      <c r="C683" s="709"/>
      <c r="D683" s="709"/>
    </row>
    <row r="684" spans="2:4">
      <c r="B684" s="709"/>
      <c r="C684" s="709"/>
      <c r="D684" s="709"/>
    </row>
    <row r="685" spans="2:4">
      <c r="B685" s="709"/>
      <c r="C685" s="709"/>
      <c r="D685" s="709"/>
    </row>
    <row r="686" spans="2:4">
      <c r="B686" s="709"/>
      <c r="C686" s="709"/>
      <c r="D686" s="709"/>
    </row>
    <row r="687" spans="2:4">
      <c r="B687" s="709"/>
      <c r="C687" s="709"/>
      <c r="D687" s="709"/>
    </row>
    <row r="688" spans="2:4">
      <c r="B688" s="709"/>
      <c r="C688" s="709"/>
      <c r="D688" s="709"/>
    </row>
    <row r="689" spans="2:4">
      <c r="B689" s="709"/>
      <c r="C689" s="709"/>
      <c r="D689" s="709"/>
    </row>
    <row r="690" spans="2:4">
      <c r="B690" s="709"/>
      <c r="C690" s="709"/>
      <c r="D690" s="709"/>
    </row>
    <row r="691" spans="2:4">
      <c r="B691" s="709"/>
      <c r="C691" s="709"/>
      <c r="D691" s="709"/>
    </row>
    <row r="692" spans="2:4">
      <c r="B692" s="709"/>
      <c r="C692" s="709"/>
      <c r="D692" s="709"/>
    </row>
    <row r="693" spans="2:4">
      <c r="B693" s="709"/>
      <c r="C693" s="709"/>
      <c r="D693" s="709"/>
    </row>
    <row r="694" spans="2:4">
      <c r="B694" s="709"/>
      <c r="C694" s="709"/>
      <c r="D694" s="709"/>
    </row>
    <row r="695" spans="2:4">
      <c r="B695" s="709"/>
      <c r="C695" s="709"/>
      <c r="D695" s="709"/>
    </row>
    <row r="696" spans="2:4">
      <c r="B696" s="709"/>
      <c r="C696" s="709"/>
      <c r="D696" s="709"/>
    </row>
    <row r="697" spans="2:4">
      <c r="B697" s="709"/>
      <c r="C697" s="709"/>
      <c r="D697" s="709"/>
    </row>
    <row r="698" spans="2:4">
      <c r="B698" s="709"/>
      <c r="C698" s="709"/>
      <c r="D698" s="709"/>
    </row>
    <row r="699" spans="2:4">
      <c r="B699" s="709"/>
      <c r="C699" s="709"/>
      <c r="D699" s="709"/>
    </row>
    <row r="700" spans="2:4">
      <c r="B700" s="709"/>
      <c r="C700" s="709"/>
      <c r="D700" s="709"/>
    </row>
    <row r="701" spans="2:4">
      <c r="B701" s="709"/>
      <c r="C701" s="709"/>
      <c r="D701" s="709"/>
    </row>
    <row r="702" spans="2:4">
      <c r="B702" s="709"/>
      <c r="C702" s="709"/>
      <c r="D702" s="709"/>
    </row>
    <row r="703" spans="2:4">
      <c r="B703" s="709"/>
      <c r="C703" s="709"/>
      <c r="D703" s="709"/>
    </row>
    <row r="704" spans="2:4">
      <c r="B704" s="709"/>
      <c r="C704" s="709"/>
      <c r="D704" s="709"/>
    </row>
    <row r="705" spans="2:4">
      <c r="B705" s="709"/>
      <c r="C705" s="709"/>
      <c r="D705" s="709"/>
    </row>
    <row r="706" spans="2:4">
      <c r="B706" s="709"/>
      <c r="C706" s="709"/>
      <c r="D706" s="709"/>
    </row>
    <row r="707" spans="2:4">
      <c r="B707" s="709"/>
      <c r="C707" s="709"/>
      <c r="D707" s="709"/>
    </row>
    <row r="708" spans="2:4">
      <c r="B708" s="709"/>
      <c r="C708" s="709"/>
      <c r="D708" s="709"/>
    </row>
    <row r="709" spans="2:4">
      <c r="B709" s="709"/>
      <c r="C709" s="709"/>
      <c r="D709" s="709"/>
    </row>
    <row r="710" spans="2:4">
      <c r="B710" s="709"/>
      <c r="C710" s="709"/>
      <c r="D710" s="709"/>
    </row>
    <row r="711" spans="2:4">
      <c r="B711" s="709"/>
      <c r="C711" s="709"/>
      <c r="D711" s="709"/>
    </row>
    <row r="712" spans="2:4">
      <c r="B712" s="709"/>
      <c r="C712" s="709"/>
      <c r="D712" s="709"/>
    </row>
    <row r="713" spans="2:4">
      <c r="B713" s="709"/>
      <c r="C713" s="709"/>
      <c r="D713" s="709"/>
    </row>
    <row r="714" spans="2:4">
      <c r="B714" s="709"/>
      <c r="C714" s="709"/>
      <c r="D714" s="709"/>
    </row>
    <row r="715" spans="2:4">
      <c r="B715" s="709"/>
      <c r="C715" s="709"/>
      <c r="D715" s="709"/>
    </row>
    <row r="716" spans="2:4">
      <c r="B716" s="709"/>
      <c r="C716" s="709"/>
      <c r="D716" s="709"/>
    </row>
    <row r="717" spans="2:4">
      <c r="B717" s="709"/>
      <c r="C717" s="709"/>
      <c r="D717" s="709"/>
    </row>
    <row r="718" spans="2:4">
      <c r="B718" s="709"/>
      <c r="C718" s="709"/>
      <c r="D718" s="709"/>
    </row>
    <row r="719" spans="2:4">
      <c r="B719" s="709"/>
      <c r="C719" s="709"/>
      <c r="D719" s="709"/>
    </row>
    <row r="720" spans="2:4">
      <c r="B720" s="709"/>
      <c r="C720" s="709"/>
      <c r="D720" s="709"/>
    </row>
    <row r="721" spans="2:4">
      <c r="B721" s="709"/>
      <c r="C721" s="709"/>
      <c r="D721" s="709"/>
    </row>
    <row r="722" spans="2:4">
      <c r="B722" s="709"/>
      <c r="C722" s="709"/>
      <c r="D722" s="709"/>
    </row>
    <row r="723" spans="2:4">
      <c r="B723" s="709"/>
      <c r="C723" s="709"/>
      <c r="D723" s="709"/>
    </row>
    <row r="724" spans="2:4">
      <c r="B724" s="709"/>
      <c r="C724" s="709"/>
      <c r="D724" s="709"/>
    </row>
    <row r="725" spans="2:4">
      <c r="B725" s="709"/>
      <c r="C725" s="709"/>
      <c r="D725" s="709"/>
    </row>
    <row r="726" spans="2:4">
      <c r="B726" s="709"/>
      <c r="C726" s="709"/>
      <c r="D726" s="709"/>
    </row>
    <row r="727" spans="2:4">
      <c r="B727" s="709"/>
      <c r="C727" s="709"/>
      <c r="D727" s="709"/>
    </row>
    <row r="728" spans="2:4">
      <c r="B728" s="709"/>
      <c r="C728" s="709"/>
      <c r="D728" s="709"/>
    </row>
    <row r="729" spans="2:4">
      <c r="B729" s="709"/>
      <c r="C729" s="709"/>
      <c r="D729" s="709"/>
    </row>
    <row r="730" spans="2:4">
      <c r="B730" s="709"/>
      <c r="C730" s="709"/>
      <c r="D730" s="709"/>
    </row>
    <row r="731" spans="2:4">
      <c r="B731" s="709"/>
      <c r="C731" s="709"/>
      <c r="D731" s="709"/>
    </row>
    <row r="732" spans="2:4">
      <c r="B732" s="709"/>
      <c r="C732" s="709"/>
      <c r="D732" s="709"/>
    </row>
    <row r="733" spans="2:4">
      <c r="B733" s="709"/>
      <c r="C733" s="709"/>
      <c r="D733" s="709"/>
    </row>
    <row r="734" spans="2:4">
      <c r="B734" s="709"/>
      <c r="C734" s="709"/>
      <c r="D734" s="709"/>
    </row>
    <row r="735" spans="2:4">
      <c r="B735" s="709"/>
      <c r="C735" s="709"/>
      <c r="D735" s="709"/>
    </row>
    <row r="736" spans="2:4">
      <c r="B736" s="709"/>
      <c r="C736" s="709"/>
      <c r="D736" s="709"/>
    </row>
    <row r="737" spans="2:4">
      <c r="B737" s="709"/>
      <c r="C737" s="709"/>
      <c r="D737" s="709"/>
    </row>
    <row r="738" spans="2:4">
      <c r="B738" s="709"/>
      <c r="C738" s="709"/>
      <c r="D738" s="709"/>
    </row>
    <row r="739" spans="2:4">
      <c r="B739" s="709"/>
      <c r="C739" s="709"/>
      <c r="D739" s="709"/>
    </row>
    <row r="740" spans="2:4">
      <c r="B740" s="709"/>
      <c r="C740" s="709"/>
      <c r="D740" s="709"/>
    </row>
    <row r="741" spans="2:4">
      <c r="B741" s="709"/>
      <c r="C741" s="709"/>
      <c r="D741" s="709"/>
    </row>
    <row r="742" spans="2:4">
      <c r="B742" s="709"/>
      <c r="C742" s="709"/>
      <c r="D742" s="709"/>
    </row>
    <row r="743" spans="2:4">
      <c r="B743" s="709"/>
      <c r="C743" s="709"/>
      <c r="D743" s="709"/>
    </row>
    <row r="744" spans="2:4">
      <c r="B744" s="709"/>
      <c r="C744" s="709"/>
      <c r="D744" s="709"/>
    </row>
    <row r="745" spans="2:4">
      <c r="B745" s="709"/>
      <c r="C745" s="709"/>
      <c r="D745" s="709"/>
    </row>
    <row r="746" spans="2:4">
      <c r="B746" s="709"/>
      <c r="C746" s="709"/>
      <c r="D746" s="709"/>
    </row>
    <row r="747" spans="2:4">
      <c r="B747" s="709"/>
      <c r="C747" s="709"/>
      <c r="D747" s="709"/>
    </row>
    <row r="748" spans="2:4">
      <c r="B748" s="709"/>
      <c r="C748" s="709"/>
      <c r="D748" s="709"/>
    </row>
    <row r="749" spans="2:4">
      <c r="B749" s="709"/>
      <c r="C749" s="709"/>
      <c r="D749" s="709"/>
    </row>
    <row r="750" spans="2:4">
      <c r="B750" s="709"/>
      <c r="C750" s="709"/>
      <c r="D750" s="709"/>
    </row>
    <row r="751" spans="2:4">
      <c r="B751" s="709"/>
      <c r="C751" s="709"/>
      <c r="D751" s="709"/>
    </row>
    <row r="752" spans="2:4">
      <c r="B752" s="709"/>
      <c r="C752" s="709"/>
      <c r="D752" s="709"/>
    </row>
    <row r="753" spans="2:4">
      <c r="B753" s="709"/>
      <c r="C753" s="709"/>
      <c r="D753" s="709"/>
    </row>
    <row r="754" spans="2:4">
      <c r="B754" s="709"/>
      <c r="C754" s="709"/>
      <c r="D754" s="709"/>
    </row>
    <row r="755" spans="2:4">
      <c r="B755" s="709"/>
      <c r="C755" s="709"/>
      <c r="D755" s="709"/>
    </row>
    <row r="756" spans="2:4">
      <c r="B756" s="709"/>
      <c r="C756" s="709"/>
      <c r="D756" s="709"/>
    </row>
    <row r="757" spans="2:4">
      <c r="B757" s="709"/>
      <c r="C757" s="709"/>
      <c r="D757" s="709"/>
    </row>
    <row r="758" spans="2:4">
      <c r="B758" s="709"/>
      <c r="C758" s="709"/>
      <c r="D758" s="709"/>
    </row>
    <row r="759" spans="2:4">
      <c r="B759" s="709"/>
      <c r="C759" s="709"/>
      <c r="D759" s="709"/>
    </row>
    <row r="760" spans="2:4">
      <c r="B760" s="709"/>
      <c r="C760" s="709"/>
      <c r="D760" s="709"/>
    </row>
    <row r="761" spans="2:4">
      <c r="B761" s="709"/>
      <c r="C761" s="709"/>
      <c r="D761" s="709"/>
    </row>
    <row r="762" spans="2:4">
      <c r="B762" s="709"/>
      <c r="C762" s="709"/>
      <c r="D762" s="709"/>
    </row>
    <row r="763" spans="2:4">
      <c r="B763" s="709"/>
      <c r="C763" s="709"/>
      <c r="D763" s="709"/>
    </row>
    <row r="764" spans="2:4">
      <c r="B764" s="709"/>
      <c r="C764" s="709"/>
      <c r="D764" s="709"/>
    </row>
    <row r="765" spans="2:4">
      <c r="B765" s="709"/>
      <c r="C765" s="709"/>
      <c r="D765" s="709"/>
    </row>
    <row r="766" spans="2:4">
      <c r="B766" s="709"/>
      <c r="C766" s="709"/>
      <c r="D766" s="709"/>
    </row>
    <row r="767" spans="2:4">
      <c r="B767" s="709"/>
      <c r="C767" s="709"/>
      <c r="D767" s="709"/>
    </row>
    <row r="768" spans="2:4">
      <c r="B768" s="709"/>
      <c r="C768" s="709"/>
      <c r="D768" s="709"/>
    </row>
    <row r="769" spans="2:4">
      <c r="B769" s="709"/>
      <c r="C769" s="709"/>
      <c r="D769" s="709"/>
    </row>
    <row r="770" spans="2:4">
      <c r="B770" s="709"/>
      <c r="C770" s="709"/>
      <c r="D770" s="709"/>
    </row>
    <row r="771" spans="2:4">
      <c r="B771" s="709"/>
      <c r="C771" s="709"/>
      <c r="D771" s="709"/>
    </row>
    <row r="772" spans="2:4">
      <c r="B772" s="709"/>
      <c r="C772" s="709"/>
      <c r="D772" s="709"/>
    </row>
    <row r="773" spans="2:4">
      <c r="B773" s="709"/>
      <c r="C773" s="709"/>
      <c r="D773" s="709"/>
    </row>
    <row r="774" spans="2:4">
      <c r="B774" s="709"/>
      <c r="C774" s="709"/>
      <c r="D774" s="709"/>
    </row>
    <row r="775" spans="2:4">
      <c r="B775" s="709"/>
      <c r="C775" s="709"/>
      <c r="D775" s="709"/>
    </row>
    <row r="776" spans="2:4">
      <c r="B776" s="709"/>
      <c r="C776" s="709"/>
      <c r="D776" s="709"/>
    </row>
    <row r="777" spans="2:4">
      <c r="B777" s="709"/>
      <c r="C777" s="709"/>
      <c r="D777" s="709"/>
    </row>
    <row r="778" spans="2:4">
      <c r="B778" s="709"/>
      <c r="C778" s="709"/>
      <c r="D778" s="709"/>
    </row>
    <row r="779" spans="2:4">
      <c r="B779" s="709"/>
      <c r="C779" s="709"/>
      <c r="D779" s="709"/>
    </row>
    <row r="780" spans="2:4">
      <c r="B780" s="709"/>
      <c r="C780" s="709"/>
      <c r="D780" s="709"/>
    </row>
    <row r="781" spans="2:4">
      <c r="B781" s="709"/>
      <c r="C781" s="709"/>
      <c r="D781" s="709"/>
    </row>
    <row r="782" spans="2:4">
      <c r="B782" s="709"/>
      <c r="C782" s="709"/>
      <c r="D782" s="709"/>
    </row>
    <row r="783" spans="2:4">
      <c r="B783" s="709"/>
      <c r="C783" s="709"/>
      <c r="D783" s="709"/>
    </row>
    <row r="784" spans="2:4">
      <c r="B784" s="709"/>
      <c r="C784" s="709"/>
      <c r="D784" s="709"/>
    </row>
    <row r="785" spans="2:4">
      <c r="B785" s="709"/>
      <c r="C785" s="709"/>
      <c r="D785" s="709"/>
    </row>
    <row r="786" spans="2:4">
      <c r="B786" s="709"/>
      <c r="C786" s="709"/>
      <c r="D786" s="709"/>
    </row>
    <row r="787" spans="2:4">
      <c r="B787" s="709"/>
      <c r="C787" s="709"/>
      <c r="D787" s="709"/>
    </row>
    <row r="788" spans="2:4">
      <c r="B788" s="709"/>
      <c r="C788" s="709"/>
      <c r="D788" s="709"/>
    </row>
    <row r="789" spans="2:4">
      <c r="B789" s="709"/>
      <c r="C789" s="709"/>
      <c r="D789" s="709"/>
    </row>
    <row r="790" spans="2:4">
      <c r="B790" s="709"/>
      <c r="C790" s="709"/>
      <c r="D790" s="709"/>
    </row>
    <row r="791" spans="2:4">
      <c r="B791" s="709"/>
      <c r="C791" s="709"/>
      <c r="D791" s="709"/>
    </row>
    <row r="792" spans="2:4">
      <c r="B792" s="709"/>
      <c r="C792" s="709"/>
      <c r="D792" s="709"/>
    </row>
    <row r="793" spans="2:4">
      <c r="B793" s="709"/>
      <c r="C793" s="709"/>
      <c r="D793" s="709"/>
    </row>
    <row r="794" spans="2:4">
      <c r="B794" s="709"/>
      <c r="C794" s="709"/>
      <c r="D794" s="709"/>
    </row>
    <row r="795" spans="2:4">
      <c r="B795" s="709"/>
      <c r="C795" s="709"/>
      <c r="D795" s="709"/>
    </row>
    <row r="796" spans="2:4">
      <c r="B796" s="709"/>
      <c r="C796" s="709"/>
      <c r="D796" s="709"/>
    </row>
    <row r="797" spans="2:4">
      <c r="B797" s="709"/>
      <c r="C797" s="709"/>
      <c r="D797" s="709"/>
    </row>
    <row r="798" spans="2:4">
      <c r="B798" s="709"/>
      <c r="C798" s="709"/>
      <c r="D798" s="709"/>
    </row>
    <row r="799" spans="2:4">
      <c r="B799" s="709"/>
      <c r="C799" s="709"/>
      <c r="D799" s="709"/>
    </row>
    <row r="800" spans="2:4">
      <c r="B800" s="709"/>
      <c r="C800" s="709"/>
      <c r="D800" s="709"/>
    </row>
    <row r="801" spans="2:4">
      <c r="B801" s="709"/>
      <c r="C801" s="709"/>
      <c r="D801" s="709"/>
    </row>
    <row r="802" spans="2:4">
      <c r="B802" s="709"/>
      <c r="C802" s="709"/>
      <c r="D802" s="709"/>
    </row>
  </sheetData>
  <mergeCells count="4">
    <mergeCell ref="B27:I27"/>
    <mergeCell ref="B29:I29"/>
    <mergeCell ref="F52:H52"/>
    <mergeCell ref="C56:J56"/>
  </mergeCells>
  <pageMargins left="0.39370078740157483" right="0" top="0.59055118110236227" bottom="0.59055118110236227" header="0.39370078740157483" footer="0.39370078740157483"/>
  <pageSetup paperSize="9" scale="91" orientation="portrait" r:id="rId1"/>
  <headerFooter alignWithMargins="0">
    <oddHeader>&amp;L&amp;8Etudes des origines des enseignants-chercheurs recrutés
- Campagne 2014, session synchronisée -&amp;R&amp;8DGRH A1-1 / Novembre 2014</oddHeader>
    <oddFooter>Page &amp;P de &amp;N</oddFooter>
  </headerFooter>
  <drawing r:id="rId2"/>
</worksheet>
</file>

<file path=xl/worksheets/sheet2.xml><?xml version="1.0" encoding="utf-8"?>
<worksheet xmlns="http://schemas.openxmlformats.org/spreadsheetml/2006/main" xmlns:r="http://schemas.openxmlformats.org/officeDocument/2006/relationships">
  <sheetPr>
    <tabColor rgb="FF92D050"/>
    <pageSetUpPr fitToPage="1"/>
  </sheetPr>
  <dimension ref="A2:H20"/>
  <sheetViews>
    <sheetView showGridLines="0" workbookViewId="0">
      <selection activeCell="A11" sqref="A11"/>
    </sheetView>
  </sheetViews>
  <sheetFormatPr baseColWidth="10" defaultRowHeight="12.75"/>
  <cols>
    <col min="1" max="1" width="50.6640625" customWidth="1"/>
    <col min="7" max="7" width="2.5" customWidth="1"/>
  </cols>
  <sheetData>
    <row r="2" spans="1:8" ht="33" customHeight="1">
      <c r="A2" s="1219" t="s">
        <v>860</v>
      </c>
      <c r="B2" s="1220"/>
      <c r="C2" s="1220"/>
      <c r="D2" s="1220"/>
      <c r="E2" s="1220"/>
      <c r="F2" s="1220"/>
      <c r="G2" s="1220"/>
      <c r="H2" s="1220"/>
    </row>
    <row r="3" spans="1:8" ht="15.75">
      <c r="A3" s="65"/>
      <c r="B3" s="67"/>
      <c r="C3" s="67"/>
      <c r="D3" s="67"/>
      <c r="E3" s="67"/>
      <c r="F3" s="67"/>
      <c r="G3" s="67"/>
      <c r="H3" s="67"/>
    </row>
    <row r="5" spans="1:8" ht="15" customHeight="1">
      <c r="A5" s="1218" t="s">
        <v>672</v>
      </c>
      <c r="B5" s="1218"/>
      <c r="C5" s="1218"/>
      <c r="D5" s="1218"/>
      <c r="E5" s="1218"/>
      <c r="F5" s="1218"/>
      <c r="G5" s="1218"/>
      <c r="H5" s="1218"/>
    </row>
    <row r="7" spans="1:8">
      <c r="B7" s="1221" t="s">
        <v>695</v>
      </c>
      <c r="C7" s="1221"/>
      <c r="D7" s="1221"/>
      <c r="E7" s="1221"/>
    </row>
    <row r="8" spans="1:8" ht="24" customHeight="1">
      <c r="A8" s="781" t="s">
        <v>859</v>
      </c>
      <c r="B8" s="44" t="s">
        <v>309</v>
      </c>
      <c r="C8" s="44" t="s">
        <v>300</v>
      </c>
      <c r="D8" s="44" t="s">
        <v>301</v>
      </c>
      <c r="E8" s="44" t="s">
        <v>302</v>
      </c>
      <c r="F8" s="393" t="s">
        <v>133</v>
      </c>
      <c r="H8" s="393" t="s">
        <v>297</v>
      </c>
    </row>
    <row r="9" spans="1:8" s="4" customFormat="1">
      <c r="A9" s="771"/>
      <c r="B9" s="60"/>
      <c r="C9" s="60"/>
      <c r="D9" s="60"/>
      <c r="E9" s="60"/>
      <c r="F9" s="60"/>
      <c r="H9" s="60"/>
    </row>
    <row r="10" spans="1:8">
      <c r="A10" s="50" t="s">
        <v>303</v>
      </c>
      <c r="B10" s="51"/>
      <c r="C10" s="51">
        <v>220</v>
      </c>
      <c r="D10" s="51">
        <v>222</v>
      </c>
      <c r="E10" s="51">
        <v>15</v>
      </c>
      <c r="F10" s="33">
        <v>457</v>
      </c>
      <c r="H10" s="55">
        <v>0.90495049504950498</v>
      </c>
    </row>
    <row r="11" spans="1:8">
      <c r="A11" s="52" t="s">
        <v>304</v>
      </c>
      <c r="B11" s="53"/>
      <c r="C11" s="53">
        <v>1</v>
      </c>
      <c r="D11" s="53">
        <v>2</v>
      </c>
      <c r="E11" s="53"/>
      <c r="F11" s="34">
        <v>3</v>
      </c>
      <c r="H11" s="56">
        <v>5.9405940594059407E-3</v>
      </c>
    </row>
    <row r="12" spans="1:8">
      <c r="A12" s="52" t="s">
        <v>305</v>
      </c>
      <c r="B12" s="53"/>
      <c r="C12" s="53">
        <v>3</v>
      </c>
      <c r="D12" s="53">
        <v>7</v>
      </c>
      <c r="E12" s="53">
        <v>1</v>
      </c>
      <c r="F12" s="34">
        <v>11</v>
      </c>
      <c r="H12" s="56">
        <v>2.1782178217821781E-2</v>
      </c>
    </row>
    <row r="13" spans="1:8">
      <c r="A13" s="52" t="s">
        <v>307</v>
      </c>
      <c r="B13" s="53"/>
      <c r="C13" s="53">
        <v>9</v>
      </c>
      <c r="D13" s="53">
        <v>14</v>
      </c>
      <c r="E13" s="53">
        <v>1</v>
      </c>
      <c r="F13" s="34">
        <v>24</v>
      </c>
      <c r="H13" s="56">
        <v>4.7524752475247525E-2</v>
      </c>
    </row>
    <row r="14" spans="1:8">
      <c r="A14" s="52" t="s">
        <v>308</v>
      </c>
      <c r="B14" s="53">
        <v>3</v>
      </c>
      <c r="C14" s="53">
        <v>4</v>
      </c>
      <c r="D14" s="53">
        <v>3</v>
      </c>
      <c r="E14" s="53"/>
      <c r="F14" s="34">
        <v>10</v>
      </c>
      <c r="H14" s="56">
        <v>1.9801980198019802E-2</v>
      </c>
    </row>
    <row r="16" spans="1:8">
      <c r="A16" s="524" t="s">
        <v>1</v>
      </c>
      <c r="B16" s="525">
        <v>3</v>
      </c>
      <c r="C16" s="525">
        <v>237</v>
      </c>
      <c r="D16" s="525">
        <v>248</v>
      </c>
      <c r="E16" s="525">
        <v>17</v>
      </c>
      <c r="F16" s="600">
        <v>505</v>
      </c>
      <c r="H16" s="602">
        <v>1</v>
      </c>
    </row>
    <row r="17" spans="1:6">
      <c r="A17" s="526" t="s">
        <v>297</v>
      </c>
      <c r="B17" s="527">
        <v>5.9405940594059407E-3</v>
      </c>
      <c r="C17" s="527">
        <v>0.46930693069306928</v>
      </c>
      <c r="D17" s="527">
        <v>0.49108910891089108</v>
      </c>
      <c r="E17" s="527">
        <v>3.3663366336633666E-2</v>
      </c>
      <c r="F17" s="601">
        <v>1</v>
      </c>
    </row>
    <row r="20" spans="1:6">
      <c r="A20" s="58" t="s">
        <v>310</v>
      </c>
    </row>
  </sheetData>
  <mergeCells count="3">
    <mergeCell ref="A5:H5"/>
    <mergeCell ref="A2:H2"/>
    <mergeCell ref="B7:E7"/>
  </mergeCells>
  <printOptions horizontalCentered="1"/>
  <pageMargins left="0.39370078740157483" right="0.39370078740157483" top="0.59055118110236227" bottom="0.59055118110236227" header="0.39370078740157483" footer="0.39370078740157483"/>
  <pageSetup paperSize="9" scale="85" orientation="portrait" r:id="rId1"/>
  <headerFooter>
    <oddHeader>&amp;L&amp;8Etude des origines des enseignants-chercheurs recrutés
- Campagne 2014, session synchronisée -&amp;R&amp;8DGRH A1-1 / Novembre 2014</oddHeader>
    <oddFooter>Page &amp;P de &amp;N</oddFooter>
  </headerFooter>
</worksheet>
</file>

<file path=xl/worksheets/sheet20.xml><?xml version="1.0" encoding="utf-8"?>
<worksheet xmlns="http://schemas.openxmlformats.org/spreadsheetml/2006/main" xmlns:r="http://schemas.openxmlformats.org/officeDocument/2006/relationships">
  <sheetPr>
    <tabColor rgb="FF92D050"/>
    <pageSetUpPr fitToPage="1"/>
  </sheetPr>
  <dimension ref="A2:I35"/>
  <sheetViews>
    <sheetView showGridLines="0" workbookViewId="0">
      <selection activeCell="A5" sqref="A5:I5"/>
    </sheetView>
  </sheetViews>
  <sheetFormatPr baseColWidth="10" defaultRowHeight="12.75"/>
  <cols>
    <col min="1" max="1" width="76.83203125" customWidth="1"/>
  </cols>
  <sheetData>
    <row r="2" spans="1:9" ht="36" customHeight="1">
      <c r="A2" s="1219" t="s">
        <v>853</v>
      </c>
      <c r="B2" s="1219"/>
      <c r="C2" s="1219"/>
      <c r="D2" s="1219"/>
      <c r="E2" s="1219"/>
      <c r="F2" s="1219"/>
      <c r="G2" s="1219"/>
      <c r="H2" s="1219"/>
      <c r="I2" s="1219"/>
    </row>
    <row r="3" spans="1:9">
      <c r="A3" s="65"/>
    </row>
    <row r="5" spans="1:9">
      <c r="A5" s="1253" t="s">
        <v>730</v>
      </c>
      <c r="B5" s="1253"/>
      <c r="C5" s="1253"/>
      <c r="D5" s="1253"/>
      <c r="E5" s="1253"/>
      <c r="F5" s="1253"/>
      <c r="G5" s="1253"/>
      <c r="H5" s="1253"/>
      <c r="I5" s="1253"/>
    </row>
    <row r="7" spans="1:9">
      <c r="A7" s="780" t="s">
        <v>298</v>
      </c>
      <c r="B7" s="847" t="s">
        <v>872</v>
      </c>
      <c r="C7" s="44">
        <v>2008</v>
      </c>
      <c r="D7" s="44">
        <v>2009</v>
      </c>
      <c r="E7" s="44">
        <v>2010</v>
      </c>
      <c r="F7" s="44">
        <v>2011</v>
      </c>
      <c r="G7" s="44">
        <v>2012</v>
      </c>
      <c r="H7" s="44">
        <v>2013</v>
      </c>
      <c r="I7" s="38" t="s">
        <v>133</v>
      </c>
    </row>
    <row r="8" spans="1:9" s="30" customFormat="1">
      <c r="A8" s="69"/>
    </row>
    <row r="9" spans="1:9">
      <c r="A9" s="664" t="s">
        <v>312</v>
      </c>
      <c r="B9" s="503">
        <v>44</v>
      </c>
      <c r="C9" s="503">
        <v>28</v>
      </c>
      <c r="D9" s="503">
        <v>45</v>
      </c>
      <c r="E9" s="503">
        <v>44</v>
      </c>
      <c r="F9" s="503">
        <v>69</v>
      </c>
      <c r="G9" s="503">
        <v>91</v>
      </c>
      <c r="H9" s="503">
        <v>64</v>
      </c>
      <c r="I9" s="690">
        <f>SUM(B9:H9)</f>
        <v>385</v>
      </c>
    </row>
    <row r="10" spans="1:9">
      <c r="A10" s="666" t="s">
        <v>313</v>
      </c>
      <c r="B10" s="505">
        <v>5</v>
      </c>
      <c r="C10" s="505">
        <v>3</v>
      </c>
      <c r="D10" s="505">
        <v>4</v>
      </c>
      <c r="E10" s="505">
        <v>10</v>
      </c>
      <c r="F10" s="505">
        <v>19</v>
      </c>
      <c r="G10" s="505">
        <v>30</v>
      </c>
      <c r="H10" s="505">
        <v>66</v>
      </c>
      <c r="I10" s="691">
        <f t="shared" ref="I10:I32" si="0">SUM(B10:H10)</f>
        <v>137</v>
      </c>
    </row>
    <row r="11" spans="1:9" ht="25.5">
      <c r="A11" s="586" t="s">
        <v>314</v>
      </c>
      <c r="B11" s="559">
        <f>SUM(B12:B20)</f>
        <v>9</v>
      </c>
      <c r="C11" s="559">
        <f t="shared" ref="C11:H11" si="1">SUM(C12:C20)</f>
        <v>1</v>
      </c>
      <c r="D11" s="559">
        <f t="shared" si="1"/>
        <v>9</v>
      </c>
      <c r="E11" s="559">
        <f t="shared" si="1"/>
        <v>8</v>
      </c>
      <c r="F11" s="559">
        <f t="shared" si="1"/>
        <v>18</v>
      </c>
      <c r="G11" s="559">
        <f t="shared" si="1"/>
        <v>50</v>
      </c>
      <c r="H11" s="559">
        <f t="shared" si="1"/>
        <v>91</v>
      </c>
      <c r="I11" s="646">
        <f t="shared" si="0"/>
        <v>186</v>
      </c>
    </row>
    <row r="12" spans="1:9">
      <c r="A12" s="119" t="s">
        <v>317</v>
      </c>
      <c r="B12" s="51">
        <v>2</v>
      </c>
      <c r="C12" s="51"/>
      <c r="D12" s="51">
        <v>2</v>
      </c>
      <c r="E12" s="51"/>
      <c r="F12" s="51">
        <v>1</v>
      </c>
      <c r="G12" s="51"/>
      <c r="H12" s="51"/>
      <c r="I12" s="61">
        <f t="shared" si="0"/>
        <v>5</v>
      </c>
    </row>
    <row r="13" spans="1:9">
      <c r="A13" s="120" t="s">
        <v>318</v>
      </c>
      <c r="B13" s="53"/>
      <c r="C13" s="53"/>
      <c r="D13" s="53"/>
      <c r="E13" s="53"/>
      <c r="F13" s="53">
        <v>1</v>
      </c>
      <c r="G13" s="53">
        <v>2</v>
      </c>
      <c r="H13" s="53">
        <v>1</v>
      </c>
      <c r="I13" s="62">
        <f t="shared" si="0"/>
        <v>4</v>
      </c>
    </row>
    <row r="14" spans="1:9">
      <c r="A14" s="120" t="s">
        <v>319</v>
      </c>
      <c r="B14" s="53"/>
      <c r="C14" s="53"/>
      <c r="D14" s="53"/>
      <c r="E14" s="53"/>
      <c r="F14" s="53">
        <v>1</v>
      </c>
      <c r="G14" s="53">
        <v>2</v>
      </c>
      <c r="H14" s="53">
        <v>3</v>
      </c>
      <c r="I14" s="62">
        <f t="shared" si="0"/>
        <v>6</v>
      </c>
    </row>
    <row r="15" spans="1:9">
      <c r="A15" s="120" t="s">
        <v>320</v>
      </c>
      <c r="B15" s="53"/>
      <c r="C15" s="53"/>
      <c r="D15" s="53">
        <v>1</v>
      </c>
      <c r="E15" s="53"/>
      <c r="F15" s="53">
        <v>2</v>
      </c>
      <c r="G15" s="53">
        <v>7</v>
      </c>
      <c r="H15" s="53">
        <v>6</v>
      </c>
      <c r="I15" s="62">
        <f t="shared" si="0"/>
        <v>16</v>
      </c>
    </row>
    <row r="16" spans="1:9">
      <c r="A16" s="120" t="s">
        <v>321</v>
      </c>
      <c r="B16" s="53">
        <v>1</v>
      </c>
      <c r="C16" s="53"/>
      <c r="D16" s="53">
        <v>1</v>
      </c>
      <c r="E16" s="53">
        <v>1</v>
      </c>
      <c r="F16" s="53">
        <v>6</v>
      </c>
      <c r="G16" s="53">
        <v>8</v>
      </c>
      <c r="H16" s="53">
        <v>23</v>
      </c>
      <c r="I16" s="62">
        <f t="shared" si="0"/>
        <v>40</v>
      </c>
    </row>
    <row r="17" spans="1:9">
      <c r="A17" s="120" t="s">
        <v>322</v>
      </c>
      <c r="B17" s="53"/>
      <c r="C17" s="53"/>
      <c r="D17" s="53">
        <v>1</v>
      </c>
      <c r="E17" s="53"/>
      <c r="F17" s="53"/>
      <c r="G17" s="53">
        <v>3</v>
      </c>
      <c r="H17" s="53">
        <v>2</v>
      </c>
      <c r="I17" s="62">
        <f t="shared" si="0"/>
        <v>6</v>
      </c>
    </row>
    <row r="18" spans="1:9">
      <c r="A18" s="120" t="s">
        <v>323</v>
      </c>
      <c r="B18" s="53">
        <v>2</v>
      </c>
      <c r="C18" s="53"/>
      <c r="D18" s="53"/>
      <c r="E18" s="53">
        <v>2</v>
      </c>
      <c r="F18" s="53">
        <v>1</v>
      </c>
      <c r="G18" s="53">
        <v>3</v>
      </c>
      <c r="H18" s="53">
        <v>2</v>
      </c>
      <c r="I18" s="62">
        <f t="shared" si="0"/>
        <v>10</v>
      </c>
    </row>
    <row r="19" spans="1:9" ht="25.5">
      <c r="A19" s="120" t="s">
        <v>324</v>
      </c>
      <c r="B19" s="123">
        <v>4</v>
      </c>
      <c r="C19" s="123">
        <v>1</v>
      </c>
      <c r="D19" s="123">
        <v>4</v>
      </c>
      <c r="E19" s="123">
        <v>5</v>
      </c>
      <c r="F19" s="123">
        <v>5</v>
      </c>
      <c r="G19" s="123">
        <v>16</v>
      </c>
      <c r="H19" s="123">
        <v>19</v>
      </c>
      <c r="I19" s="177">
        <f t="shared" si="0"/>
        <v>54</v>
      </c>
    </row>
    <row r="20" spans="1:9">
      <c r="A20" s="121" t="s">
        <v>325</v>
      </c>
      <c r="B20" s="54"/>
      <c r="C20" s="54"/>
      <c r="D20" s="54"/>
      <c r="E20" s="54"/>
      <c r="F20" s="54">
        <v>1</v>
      </c>
      <c r="G20" s="54">
        <v>9</v>
      </c>
      <c r="H20" s="54">
        <v>35</v>
      </c>
      <c r="I20" s="63">
        <f t="shared" si="0"/>
        <v>45</v>
      </c>
    </row>
    <row r="21" spans="1:9">
      <c r="A21" s="118" t="s">
        <v>315</v>
      </c>
      <c r="B21" s="64">
        <f>B22+B23+B24</f>
        <v>22</v>
      </c>
      <c r="C21" s="64">
        <f t="shared" ref="C21:H21" si="2">C22+C23+C24</f>
        <v>10</v>
      </c>
      <c r="D21" s="64">
        <f t="shared" si="2"/>
        <v>11</v>
      </c>
      <c r="E21" s="64">
        <f t="shared" si="2"/>
        <v>23</v>
      </c>
      <c r="F21" s="64">
        <f t="shared" si="2"/>
        <v>25</v>
      </c>
      <c r="G21" s="64">
        <f t="shared" si="2"/>
        <v>23</v>
      </c>
      <c r="H21" s="64">
        <f t="shared" si="2"/>
        <v>39</v>
      </c>
      <c r="I21" s="197">
        <f t="shared" si="0"/>
        <v>153</v>
      </c>
    </row>
    <row r="22" spans="1:9">
      <c r="A22" s="119" t="s">
        <v>326</v>
      </c>
      <c r="B22" s="51">
        <v>15</v>
      </c>
      <c r="C22" s="51">
        <v>5</v>
      </c>
      <c r="D22" s="51">
        <v>7</v>
      </c>
      <c r="E22" s="51">
        <v>15</v>
      </c>
      <c r="F22" s="51">
        <v>18</v>
      </c>
      <c r="G22" s="51">
        <v>12</v>
      </c>
      <c r="H22" s="51">
        <v>26</v>
      </c>
      <c r="I22" s="61">
        <f t="shared" si="0"/>
        <v>98</v>
      </c>
    </row>
    <row r="23" spans="1:9">
      <c r="A23" s="120" t="s">
        <v>327</v>
      </c>
      <c r="B23" s="53">
        <v>2</v>
      </c>
      <c r="C23" s="53"/>
      <c r="D23" s="53">
        <v>3</v>
      </c>
      <c r="E23" s="53">
        <v>4</v>
      </c>
      <c r="F23" s="53">
        <v>3</v>
      </c>
      <c r="G23" s="53">
        <v>5</v>
      </c>
      <c r="H23" s="53">
        <v>9</v>
      </c>
      <c r="I23" s="62">
        <f t="shared" si="0"/>
        <v>26</v>
      </c>
    </row>
    <row r="24" spans="1:9">
      <c r="A24" s="121" t="s">
        <v>328</v>
      </c>
      <c r="B24" s="54">
        <v>5</v>
      </c>
      <c r="C24" s="54">
        <v>5</v>
      </c>
      <c r="D24" s="54">
        <v>1</v>
      </c>
      <c r="E24" s="54">
        <v>4</v>
      </c>
      <c r="F24" s="54">
        <v>4</v>
      </c>
      <c r="G24" s="54">
        <v>6</v>
      </c>
      <c r="H24" s="54">
        <v>4</v>
      </c>
      <c r="I24" s="63">
        <f t="shared" si="0"/>
        <v>29</v>
      </c>
    </row>
    <row r="25" spans="1:9">
      <c r="A25" s="118" t="s">
        <v>308</v>
      </c>
      <c r="B25" s="64">
        <f>B26+B27+B28+B29+B30+B31</f>
        <v>39</v>
      </c>
      <c r="C25" s="64">
        <f t="shared" ref="C25:H25" si="3">C26+C27+C28+C29+C30+C31</f>
        <v>17</v>
      </c>
      <c r="D25" s="64">
        <f t="shared" si="3"/>
        <v>17</v>
      </c>
      <c r="E25" s="64">
        <f t="shared" si="3"/>
        <v>20</v>
      </c>
      <c r="F25" s="64">
        <f t="shared" si="3"/>
        <v>24</v>
      </c>
      <c r="G25" s="64">
        <f t="shared" si="3"/>
        <v>43</v>
      </c>
      <c r="H25" s="64">
        <f t="shared" si="3"/>
        <v>50</v>
      </c>
      <c r="I25" s="197">
        <f t="shared" si="0"/>
        <v>210</v>
      </c>
    </row>
    <row r="26" spans="1:9">
      <c r="A26" s="119" t="s">
        <v>305</v>
      </c>
      <c r="B26" s="51">
        <v>1</v>
      </c>
      <c r="C26" s="51"/>
      <c r="D26" s="51"/>
      <c r="E26" s="51"/>
      <c r="F26" s="51"/>
      <c r="G26" s="51"/>
      <c r="H26" s="51"/>
      <c r="I26" s="61">
        <f t="shared" si="0"/>
        <v>1</v>
      </c>
    </row>
    <row r="27" spans="1:9">
      <c r="A27" s="120" t="s">
        <v>306</v>
      </c>
      <c r="B27" s="53">
        <v>5</v>
      </c>
      <c r="C27" s="53">
        <v>3</v>
      </c>
      <c r="D27" s="53">
        <v>3</v>
      </c>
      <c r="E27" s="53">
        <v>1</v>
      </c>
      <c r="F27" s="53">
        <v>7</v>
      </c>
      <c r="G27" s="53">
        <v>6</v>
      </c>
      <c r="H27" s="53">
        <v>4</v>
      </c>
      <c r="I27" s="62">
        <f t="shared" si="0"/>
        <v>29</v>
      </c>
    </row>
    <row r="28" spans="1:9">
      <c r="A28" s="120" t="s">
        <v>331</v>
      </c>
      <c r="B28" s="53"/>
      <c r="C28" s="53"/>
      <c r="D28" s="53"/>
      <c r="E28" s="53">
        <v>2</v>
      </c>
      <c r="F28" s="53"/>
      <c r="G28" s="53">
        <v>1</v>
      </c>
      <c r="H28" s="53">
        <v>3</v>
      </c>
      <c r="I28" s="62">
        <f t="shared" si="0"/>
        <v>6</v>
      </c>
    </row>
    <row r="29" spans="1:9">
      <c r="A29" s="120" t="s">
        <v>330</v>
      </c>
      <c r="B29" s="53"/>
      <c r="C29" s="53"/>
      <c r="D29" s="53"/>
      <c r="E29" s="53"/>
      <c r="F29" s="53"/>
      <c r="G29" s="53">
        <v>1</v>
      </c>
      <c r="H29" s="53">
        <v>2</v>
      </c>
      <c r="I29" s="62">
        <f t="shared" si="0"/>
        <v>3</v>
      </c>
    </row>
    <row r="30" spans="1:9">
      <c r="A30" s="120" t="s">
        <v>307</v>
      </c>
      <c r="B30" s="53">
        <v>5</v>
      </c>
      <c r="C30" s="53">
        <v>4</v>
      </c>
      <c r="D30" s="53">
        <v>1</v>
      </c>
      <c r="E30" s="53">
        <v>2</v>
      </c>
      <c r="F30" s="53">
        <v>3</v>
      </c>
      <c r="G30" s="53">
        <v>3</v>
      </c>
      <c r="H30" s="53">
        <v>1</v>
      </c>
      <c r="I30" s="62">
        <f t="shared" si="0"/>
        <v>19</v>
      </c>
    </row>
    <row r="31" spans="1:9">
      <c r="A31" s="121" t="s">
        <v>329</v>
      </c>
      <c r="B31" s="54">
        <v>28</v>
      </c>
      <c r="C31" s="54">
        <v>10</v>
      </c>
      <c r="D31" s="54">
        <v>13</v>
      </c>
      <c r="E31" s="54">
        <v>15</v>
      </c>
      <c r="F31" s="54">
        <v>14</v>
      </c>
      <c r="G31" s="54">
        <v>32</v>
      </c>
      <c r="H31" s="54">
        <v>40</v>
      </c>
      <c r="I31" s="63">
        <f t="shared" si="0"/>
        <v>152</v>
      </c>
    </row>
    <row r="32" spans="1:9">
      <c r="A32" s="118" t="s">
        <v>316</v>
      </c>
      <c r="B32" s="64">
        <v>5</v>
      </c>
      <c r="C32" s="64">
        <v>4</v>
      </c>
      <c r="D32" s="64">
        <v>2</v>
      </c>
      <c r="E32" s="64">
        <v>3</v>
      </c>
      <c r="F32" s="64">
        <v>9</v>
      </c>
      <c r="G32" s="64">
        <v>11</v>
      </c>
      <c r="H32" s="64">
        <v>24</v>
      </c>
      <c r="I32" s="197">
        <f t="shared" si="0"/>
        <v>58</v>
      </c>
    </row>
    <row r="33" spans="1:9">
      <c r="A33" s="87"/>
    </row>
    <row r="34" spans="1:9">
      <c r="A34" s="687" t="s">
        <v>1</v>
      </c>
      <c r="B34" s="523">
        <f>B32+B25+B21+B11+B10+B9</f>
        <v>124</v>
      </c>
      <c r="C34" s="523">
        <f t="shared" ref="C34:I34" si="4">C32+C25+C21+C11+C10+C9</f>
        <v>63</v>
      </c>
      <c r="D34" s="523">
        <f t="shared" si="4"/>
        <v>88</v>
      </c>
      <c r="E34" s="523">
        <f t="shared" si="4"/>
        <v>108</v>
      </c>
      <c r="F34" s="523">
        <f t="shared" si="4"/>
        <v>164</v>
      </c>
      <c r="G34" s="523">
        <f t="shared" si="4"/>
        <v>248</v>
      </c>
      <c r="H34" s="523">
        <f t="shared" si="4"/>
        <v>334</v>
      </c>
      <c r="I34" s="652">
        <f t="shared" si="4"/>
        <v>1129</v>
      </c>
    </row>
    <row r="35" spans="1:9">
      <c r="A35" s="688" t="s">
        <v>297</v>
      </c>
      <c r="B35" s="689">
        <f>B34/$I$34</f>
        <v>0.10983170947741364</v>
      </c>
      <c r="C35" s="689">
        <f t="shared" ref="C35:I35" si="5">C34/$I$34</f>
        <v>5.5801594331266607E-2</v>
      </c>
      <c r="D35" s="689">
        <f t="shared" si="5"/>
        <v>7.7945084145261287E-2</v>
      </c>
      <c r="E35" s="689">
        <f t="shared" si="5"/>
        <v>9.5659875996457047E-2</v>
      </c>
      <c r="F35" s="689">
        <f t="shared" si="5"/>
        <v>0.14526129317980513</v>
      </c>
      <c r="G35" s="689">
        <f t="shared" si="5"/>
        <v>0.21966341895482727</v>
      </c>
      <c r="H35" s="689">
        <f t="shared" si="5"/>
        <v>0.29583702391496902</v>
      </c>
      <c r="I35" s="653">
        <f t="shared" si="5"/>
        <v>1</v>
      </c>
    </row>
  </sheetData>
  <mergeCells count="2">
    <mergeCell ref="A5:I5"/>
    <mergeCell ref="A2:I2"/>
  </mergeCells>
  <printOptions horizontalCentered="1"/>
  <pageMargins left="0.39370078740157483" right="0.39370078740157483" top="0.59055118110236227" bottom="0.59055118110236227" header="0.39370078740157483" footer="0.39370078740157483"/>
  <pageSetup paperSize="9" scale="89"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21.xml><?xml version="1.0" encoding="utf-8"?>
<worksheet xmlns="http://schemas.openxmlformats.org/spreadsheetml/2006/main" xmlns:r="http://schemas.openxmlformats.org/officeDocument/2006/relationships">
  <sheetPr>
    <tabColor rgb="FF92D050"/>
    <pageSetUpPr fitToPage="1"/>
  </sheetPr>
  <dimension ref="A2:AG95"/>
  <sheetViews>
    <sheetView showGridLines="0" zoomScaleNormal="100" workbookViewId="0">
      <selection activeCell="N6" sqref="N6"/>
    </sheetView>
  </sheetViews>
  <sheetFormatPr baseColWidth="10" defaultRowHeight="11.25"/>
  <cols>
    <col min="1" max="1" width="34" style="1030" customWidth="1"/>
    <col min="2" max="23" width="3.83203125" style="1030" bestFit="1" customWidth="1"/>
    <col min="24" max="24" width="5.6640625" style="1030" customWidth="1"/>
    <col min="25" max="25" width="4.6640625" style="1030" bestFit="1" customWidth="1"/>
    <col min="26" max="27" width="3.83203125" style="1030" bestFit="1" customWidth="1"/>
    <col min="28" max="28" width="3.83203125" style="1030" customWidth="1"/>
    <col min="29" max="29" width="3.83203125" style="1032" customWidth="1"/>
    <col min="30" max="30" width="3.1640625" style="1030" customWidth="1"/>
    <col min="31" max="31" width="4.33203125" style="1030" customWidth="1"/>
    <col min="32" max="32" width="3.1640625" style="1030" customWidth="1"/>
    <col min="33" max="33" width="8.83203125" style="1030" bestFit="1" customWidth="1"/>
    <col min="34" max="16384" width="12" style="1030"/>
  </cols>
  <sheetData>
    <row r="2" spans="1:33" ht="34.5" customHeight="1">
      <c r="A2" s="1290" t="s">
        <v>853</v>
      </c>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row>
    <row r="3" spans="1:33">
      <c r="A3" s="1031"/>
    </row>
    <row r="5" spans="1:33" ht="27" customHeight="1">
      <c r="A5" s="1242" t="s">
        <v>998</v>
      </c>
      <c r="B5" s="1242"/>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c r="AG5" s="1242"/>
    </row>
    <row r="6" spans="1:33" s="1035" customFormat="1">
      <c r="A6" s="1033"/>
      <c r="B6" s="1034"/>
      <c r="C6" s="1034"/>
      <c r="D6" s="1034"/>
      <c r="E6" s="1034"/>
      <c r="F6" s="1034"/>
      <c r="G6" s="1034"/>
      <c r="H6" s="1034"/>
      <c r="I6" s="1034"/>
      <c r="J6" s="1034"/>
      <c r="K6" s="1034"/>
      <c r="L6" s="1034"/>
      <c r="M6" s="1034"/>
      <c r="N6" s="1034"/>
      <c r="O6" s="1034"/>
      <c r="P6" s="1034"/>
      <c r="Q6" s="1034"/>
      <c r="R6" s="1034"/>
      <c r="S6" s="1034"/>
      <c r="T6" s="1034"/>
      <c r="U6" s="1034"/>
      <c r="V6" s="1034"/>
      <c r="W6" s="1034"/>
      <c r="X6" s="1034"/>
      <c r="Y6" s="1034"/>
      <c r="Z6" s="1034"/>
      <c r="AA6" s="1034"/>
      <c r="AB6" s="1034"/>
      <c r="AC6" s="1034"/>
      <c r="AD6" s="1034"/>
      <c r="AE6" s="1034"/>
      <c r="AF6" s="1034"/>
    </row>
    <row r="7" spans="1:33" ht="11.25" customHeight="1">
      <c r="A7" s="1036"/>
      <c r="B7" s="1291" t="s">
        <v>733</v>
      </c>
      <c r="C7" s="1291"/>
      <c r="D7" s="1291"/>
      <c r="E7" s="1291"/>
      <c r="F7" s="1291"/>
      <c r="G7" s="1291"/>
      <c r="H7" s="1291"/>
      <c r="I7" s="1291"/>
      <c r="J7" s="1291"/>
      <c r="K7" s="1291"/>
      <c r="L7" s="1291"/>
      <c r="M7" s="1291"/>
      <c r="N7" s="1291"/>
      <c r="O7" s="1291"/>
      <c r="P7" s="1291"/>
      <c r="Q7" s="1291"/>
      <c r="R7" s="1291"/>
      <c r="S7" s="1291"/>
      <c r="T7" s="1291"/>
      <c r="U7" s="1291"/>
      <c r="V7" s="1291"/>
      <c r="W7" s="1291"/>
      <c r="X7" s="1291"/>
      <c r="Y7" s="1291"/>
      <c r="Z7" s="1291"/>
      <c r="AA7" s="1291"/>
      <c r="AB7" s="1291"/>
      <c r="AC7" s="1291"/>
      <c r="AD7" s="1037"/>
      <c r="AE7" s="1036"/>
      <c r="AF7" s="1036"/>
      <c r="AG7" s="1036"/>
    </row>
    <row r="8" spans="1:33" ht="112.5" customHeight="1">
      <c r="A8" s="1038" t="s">
        <v>713</v>
      </c>
      <c r="B8" s="1039" t="s">
        <v>2</v>
      </c>
      <c r="C8" s="1040" t="s">
        <v>3</v>
      </c>
      <c r="D8" s="1040" t="s">
        <v>5</v>
      </c>
      <c r="E8" s="1040" t="s">
        <v>7</v>
      </c>
      <c r="F8" s="1040" t="s">
        <v>11</v>
      </c>
      <c r="G8" s="1040" t="s">
        <v>12</v>
      </c>
      <c r="H8" s="1040" t="s">
        <v>15</v>
      </c>
      <c r="I8" s="1040" t="s">
        <v>23</v>
      </c>
      <c r="J8" s="1040" t="s">
        <v>24</v>
      </c>
      <c r="K8" s="1040" t="s">
        <v>33</v>
      </c>
      <c r="L8" s="1040" t="s">
        <v>40</v>
      </c>
      <c r="M8" s="1040" t="s">
        <v>41</v>
      </c>
      <c r="N8" s="1040" t="s">
        <v>47</v>
      </c>
      <c r="O8" s="1040" t="s">
        <v>52</v>
      </c>
      <c r="P8" s="1040" t="s">
        <v>54</v>
      </c>
      <c r="Q8" s="1040" t="s">
        <v>58</v>
      </c>
      <c r="R8" s="1040" t="s">
        <v>60</v>
      </c>
      <c r="S8" s="1040" t="s">
        <v>73</v>
      </c>
      <c r="T8" s="1040" t="s">
        <v>76</v>
      </c>
      <c r="U8" s="1040" t="s">
        <v>78</v>
      </c>
      <c r="V8" s="1040" t="s">
        <v>84</v>
      </c>
      <c r="W8" s="1040" t="s">
        <v>86</v>
      </c>
      <c r="X8" s="1040" t="s">
        <v>89</v>
      </c>
      <c r="Y8" s="1041" t="s">
        <v>293</v>
      </c>
      <c r="Z8" s="1040" t="s">
        <v>63</v>
      </c>
      <c r="AA8" s="1040" t="s">
        <v>17</v>
      </c>
      <c r="AB8" s="1040" t="s">
        <v>94</v>
      </c>
      <c r="AC8" s="1042" t="s">
        <v>294</v>
      </c>
      <c r="AD8" s="1043"/>
      <c r="AE8" s="1044" t="s">
        <v>1</v>
      </c>
      <c r="AF8" s="1036"/>
      <c r="AG8" s="1045" t="s">
        <v>297</v>
      </c>
    </row>
    <row r="9" spans="1:33" s="1035" customFormat="1">
      <c r="A9" s="1046"/>
      <c r="B9" s="1047"/>
      <c r="C9" s="1047"/>
      <c r="D9" s="1047"/>
      <c r="E9" s="1047"/>
      <c r="F9" s="1047"/>
      <c r="G9" s="1047"/>
      <c r="H9" s="1047"/>
      <c r="I9" s="1047"/>
      <c r="J9" s="1047"/>
      <c r="K9" s="1047"/>
      <c r="L9" s="1047"/>
      <c r="M9" s="1047"/>
      <c r="N9" s="1047"/>
      <c r="O9" s="1047"/>
      <c r="P9" s="1047"/>
      <c r="Q9" s="1047"/>
      <c r="R9" s="1047"/>
      <c r="S9" s="1047"/>
      <c r="T9" s="1047"/>
      <c r="U9" s="1047"/>
      <c r="V9" s="1047"/>
      <c r="W9" s="1047"/>
      <c r="X9" s="1047"/>
      <c r="Y9" s="1047"/>
      <c r="Z9" s="1047"/>
      <c r="AA9" s="1047"/>
      <c r="AB9" s="1047"/>
      <c r="AC9" s="1047"/>
      <c r="AD9" s="1043"/>
      <c r="AE9" s="1047"/>
      <c r="AF9" s="1037"/>
      <c r="AG9" s="1048"/>
    </row>
    <row r="10" spans="1:33">
      <c r="A10" s="1049" t="s">
        <v>2</v>
      </c>
      <c r="B10" s="1050">
        <v>6</v>
      </c>
      <c r="C10" s="1050"/>
      <c r="D10" s="1050"/>
      <c r="E10" s="1050"/>
      <c r="F10" s="1050"/>
      <c r="G10" s="1050"/>
      <c r="H10" s="1050"/>
      <c r="I10" s="1050"/>
      <c r="J10" s="1050">
        <v>1</v>
      </c>
      <c r="K10" s="1050"/>
      <c r="L10" s="1050"/>
      <c r="M10" s="1050">
        <v>1</v>
      </c>
      <c r="N10" s="1050">
        <v>1</v>
      </c>
      <c r="O10" s="1050"/>
      <c r="P10" s="1050">
        <v>1</v>
      </c>
      <c r="Q10" s="1050">
        <v>1</v>
      </c>
      <c r="R10" s="1050">
        <v>1</v>
      </c>
      <c r="S10" s="1050"/>
      <c r="T10" s="1050"/>
      <c r="U10" s="1050"/>
      <c r="V10" s="1050"/>
      <c r="W10" s="1050"/>
      <c r="X10" s="1050"/>
      <c r="Y10" s="1051">
        <v>12</v>
      </c>
      <c r="Z10" s="1050">
        <v>1</v>
      </c>
      <c r="AA10" s="1050"/>
      <c r="AB10" s="1050">
        <v>1</v>
      </c>
      <c r="AC10" s="1052">
        <v>2</v>
      </c>
      <c r="AD10" s="1037"/>
      <c r="AE10" s="1053">
        <v>14</v>
      </c>
      <c r="AF10" s="1036"/>
      <c r="AG10" s="1054">
        <v>6.363636363636363E-2</v>
      </c>
    </row>
    <row r="11" spans="1:33">
      <c r="A11" s="1055" t="s">
        <v>280</v>
      </c>
      <c r="B11" s="1056"/>
      <c r="C11" s="1056"/>
      <c r="D11" s="1056"/>
      <c r="E11" s="1056"/>
      <c r="F11" s="1056"/>
      <c r="G11" s="1056"/>
      <c r="H11" s="1056"/>
      <c r="I11" s="1056"/>
      <c r="J11" s="1056"/>
      <c r="K11" s="1056"/>
      <c r="L11" s="1056"/>
      <c r="M11" s="1056"/>
      <c r="N11" s="1056">
        <v>1</v>
      </c>
      <c r="O11" s="1056"/>
      <c r="P11" s="1056"/>
      <c r="Q11" s="1056"/>
      <c r="R11" s="1056"/>
      <c r="S11" s="1056"/>
      <c r="T11" s="1056"/>
      <c r="U11" s="1056"/>
      <c r="V11" s="1056"/>
      <c r="W11" s="1056"/>
      <c r="X11" s="1056"/>
      <c r="Y11" s="1057">
        <v>1</v>
      </c>
      <c r="Z11" s="1056"/>
      <c r="AA11" s="1056"/>
      <c r="AB11" s="1056"/>
      <c r="AC11" s="1058"/>
      <c r="AD11" s="1037"/>
      <c r="AE11" s="1059">
        <v>1</v>
      </c>
      <c r="AF11" s="1036"/>
      <c r="AG11" s="1060">
        <v>4.5454545454545452E-3</v>
      </c>
    </row>
    <row r="12" spans="1:33">
      <c r="A12" s="1061" t="s">
        <v>123</v>
      </c>
      <c r="B12" s="1062">
        <v>6</v>
      </c>
      <c r="C12" s="1062"/>
      <c r="D12" s="1062"/>
      <c r="E12" s="1062"/>
      <c r="F12" s="1062"/>
      <c r="G12" s="1062"/>
      <c r="H12" s="1062"/>
      <c r="I12" s="1062"/>
      <c r="J12" s="1062">
        <v>1</v>
      </c>
      <c r="K12" s="1062"/>
      <c r="L12" s="1062"/>
      <c r="M12" s="1062">
        <v>1</v>
      </c>
      <c r="N12" s="1062">
        <v>2</v>
      </c>
      <c r="O12" s="1062"/>
      <c r="P12" s="1062">
        <v>1</v>
      </c>
      <c r="Q12" s="1062">
        <v>1</v>
      </c>
      <c r="R12" s="1062">
        <v>1</v>
      </c>
      <c r="S12" s="1062"/>
      <c r="T12" s="1062"/>
      <c r="U12" s="1062"/>
      <c r="V12" s="1062"/>
      <c r="W12" s="1062"/>
      <c r="X12" s="1062"/>
      <c r="Y12" s="1063">
        <v>13</v>
      </c>
      <c r="Z12" s="1062">
        <v>1</v>
      </c>
      <c r="AA12" s="1062"/>
      <c r="AB12" s="1062">
        <v>1</v>
      </c>
      <c r="AC12" s="1064">
        <v>2</v>
      </c>
      <c r="AD12" s="1065"/>
      <c r="AE12" s="1066">
        <v>15</v>
      </c>
      <c r="AF12" s="1036"/>
      <c r="AG12" s="1067">
        <v>6.8181818181818177E-2</v>
      </c>
    </row>
    <row r="13" spans="1:33">
      <c r="A13" s="1068" t="s">
        <v>5</v>
      </c>
      <c r="B13" s="1069"/>
      <c r="C13" s="1069"/>
      <c r="D13" s="1069"/>
      <c r="E13" s="1069"/>
      <c r="F13" s="1069"/>
      <c r="G13" s="1069"/>
      <c r="H13" s="1069"/>
      <c r="I13" s="1069"/>
      <c r="J13" s="1069"/>
      <c r="K13" s="1069"/>
      <c r="L13" s="1069"/>
      <c r="M13" s="1069"/>
      <c r="N13" s="1069"/>
      <c r="O13" s="1069"/>
      <c r="P13" s="1069"/>
      <c r="Q13" s="1069"/>
      <c r="R13" s="1069"/>
      <c r="S13" s="1069"/>
      <c r="T13" s="1069"/>
      <c r="U13" s="1069"/>
      <c r="V13" s="1069"/>
      <c r="W13" s="1069"/>
      <c r="X13" s="1069"/>
      <c r="Y13" s="1070"/>
      <c r="Z13" s="1069"/>
      <c r="AA13" s="1069"/>
      <c r="AB13" s="1069">
        <v>1</v>
      </c>
      <c r="AC13" s="1071">
        <v>1</v>
      </c>
      <c r="AD13" s="1037"/>
      <c r="AE13" s="1072">
        <v>1</v>
      </c>
      <c r="AF13" s="1036"/>
      <c r="AG13" s="1073">
        <v>4.5454545454545452E-3</v>
      </c>
    </row>
    <row r="14" spans="1:33">
      <c r="A14" s="1061" t="s">
        <v>99</v>
      </c>
      <c r="B14" s="1062"/>
      <c r="C14" s="1062"/>
      <c r="D14" s="1062"/>
      <c r="E14" s="1062"/>
      <c r="F14" s="1062"/>
      <c r="G14" s="1062"/>
      <c r="H14" s="1062"/>
      <c r="I14" s="1062"/>
      <c r="J14" s="1062"/>
      <c r="K14" s="1062"/>
      <c r="L14" s="1062"/>
      <c r="M14" s="1062"/>
      <c r="N14" s="1062"/>
      <c r="O14" s="1062"/>
      <c r="P14" s="1062"/>
      <c r="Q14" s="1062"/>
      <c r="R14" s="1062"/>
      <c r="S14" s="1062"/>
      <c r="T14" s="1062"/>
      <c r="U14" s="1062"/>
      <c r="V14" s="1062"/>
      <c r="W14" s="1062"/>
      <c r="X14" s="1062"/>
      <c r="Y14" s="1063"/>
      <c r="Z14" s="1062"/>
      <c r="AA14" s="1062"/>
      <c r="AB14" s="1062">
        <v>1</v>
      </c>
      <c r="AC14" s="1064">
        <v>1</v>
      </c>
      <c r="AD14" s="1065"/>
      <c r="AE14" s="1066">
        <v>1</v>
      </c>
      <c r="AF14" s="1036"/>
      <c r="AG14" s="1067">
        <v>4.5454545454545452E-3</v>
      </c>
    </row>
    <row r="15" spans="1:33">
      <c r="A15" s="1049" t="s">
        <v>7</v>
      </c>
      <c r="B15" s="1050"/>
      <c r="C15" s="1050"/>
      <c r="D15" s="1050"/>
      <c r="E15" s="1050">
        <v>2</v>
      </c>
      <c r="F15" s="1050"/>
      <c r="G15" s="1050">
        <v>1</v>
      </c>
      <c r="H15" s="1050"/>
      <c r="I15" s="1050"/>
      <c r="J15" s="1050"/>
      <c r="K15" s="1050"/>
      <c r="L15" s="1050"/>
      <c r="M15" s="1050"/>
      <c r="N15" s="1050"/>
      <c r="O15" s="1050">
        <v>1</v>
      </c>
      <c r="P15" s="1050"/>
      <c r="Q15" s="1050"/>
      <c r="R15" s="1050"/>
      <c r="S15" s="1050"/>
      <c r="T15" s="1050"/>
      <c r="U15" s="1050"/>
      <c r="V15" s="1050"/>
      <c r="W15" s="1050"/>
      <c r="X15" s="1050"/>
      <c r="Y15" s="1051">
        <v>4</v>
      </c>
      <c r="Z15" s="1050">
        <v>2</v>
      </c>
      <c r="AA15" s="1050"/>
      <c r="AB15" s="1050"/>
      <c r="AC15" s="1052">
        <v>2</v>
      </c>
      <c r="AD15" s="1037"/>
      <c r="AE15" s="1053">
        <v>6</v>
      </c>
      <c r="AF15" s="1036"/>
      <c r="AG15" s="1054">
        <v>2.7272727272727271E-2</v>
      </c>
    </row>
    <row r="16" spans="1:33">
      <c r="A16" s="1055" t="s">
        <v>10</v>
      </c>
      <c r="B16" s="1056">
        <v>1</v>
      </c>
      <c r="C16" s="1056"/>
      <c r="D16" s="1056"/>
      <c r="E16" s="1056">
        <v>1</v>
      </c>
      <c r="F16" s="1056"/>
      <c r="G16" s="1056"/>
      <c r="H16" s="1056"/>
      <c r="I16" s="1056"/>
      <c r="J16" s="1056"/>
      <c r="K16" s="1056"/>
      <c r="L16" s="1056"/>
      <c r="M16" s="1056"/>
      <c r="N16" s="1056"/>
      <c r="O16" s="1056"/>
      <c r="P16" s="1056"/>
      <c r="Q16" s="1056"/>
      <c r="R16" s="1056"/>
      <c r="S16" s="1056"/>
      <c r="T16" s="1056"/>
      <c r="U16" s="1056"/>
      <c r="V16" s="1056"/>
      <c r="W16" s="1056"/>
      <c r="X16" s="1056">
        <v>1</v>
      </c>
      <c r="Y16" s="1057">
        <v>3</v>
      </c>
      <c r="Z16" s="1056"/>
      <c r="AA16" s="1056"/>
      <c r="AB16" s="1056"/>
      <c r="AC16" s="1058"/>
      <c r="AD16" s="1037"/>
      <c r="AE16" s="1059">
        <v>3</v>
      </c>
      <c r="AF16" s="1036"/>
      <c r="AG16" s="1060">
        <v>1.3636363636363636E-2</v>
      </c>
    </row>
    <row r="17" spans="1:33">
      <c r="A17" s="1061" t="s">
        <v>100</v>
      </c>
      <c r="B17" s="1062">
        <v>1</v>
      </c>
      <c r="C17" s="1062"/>
      <c r="D17" s="1062"/>
      <c r="E17" s="1062">
        <v>3</v>
      </c>
      <c r="F17" s="1062"/>
      <c r="G17" s="1062">
        <v>1</v>
      </c>
      <c r="H17" s="1062"/>
      <c r="I17" s="1062"/>
      <c r="J17" s="1062"/>
      <c r="K17" s="1062"/>
      <c r="L17" s="1062"/>
      <c r="M17" s="1062"/>
      <c r="N17" s="1062"/>
      <c r="O17" s="1062">
        <v>1</v>
      </c>
      <c r="P17" s="1062"/>
      <c r="Q17" s="1062"/>
      <c r="R17" s="1062"/>
      <c r="S17" s="1062"/>
      <c r="T17" s="1062"/>
      <c r="U17" s="1062"/>
      <c r="V17" s="1062"/>
      <c r="W17" s="1062"/>
      <c r="X17" s="1062">
        <v>1</v>
      </c>
      <c r="Y17" s="1063">
        <v>7</v>
      </c>
      <c r="Z17" s="1062">
        <v>2</v>
      </c>
      <c r="AA17" s="1062"/>
      <c r="AB17" s="1062"/>
      <c r="AC17" s="1064">
        <v>2</v>
      </c>
      <c r="AD17" s="1065"/>
      <c r="AE17" s="1066">
        <v>9</v>
      </c>
      <c r="AF17" s="1036"/>
      <c r="AG17" s="1067">
        <v>4.0909090909090909E-2</v>
      </c>
    </row>
    <row r="18" spans="1:33">
      <c r="A18" s="1068" t="s">
        <v>11</v>
      </c>
      <c r="B18" s="1069"/>
      <c r="C18" s="1069">
        <v>1</v>
      </c>
      <c r="D18" s="1069"/>
      <c r="E18" s="1069"/>
      <c r="F18" s="1069">
        <v>1</v>
      </c>
      <c r="G18" s="1069"/>
      <c r="H18" s="1069"/>
      <c r="I18" s="1069"/>
      <c r="J18" s="1069"/>
      <c r="K18" s="1069">
        <v>1</v>
      </c>
      <c r="L18" s="1069"/>
      <c r="M18" s="1069"/>
      <c r="N18" s="1069"/>
      <c r="O18" s="1069"/>
      <c r="P18" s="1069"/>
      <c r="Q18" s="1069"/>
      <c r="R18" s="1069"/>
      <c r="S18" s="1069"/>
      <c r="T18" s="1069"/>
      <c r="U18" s="1069"/>
      <c r="V18" s="1069"/>
      <c r="W18" s="1069"/>
      <c r="X18" s="1069"/>
      <c r="Y18" s="1070">
        <v>3</v>
      </c>
      <c r="Z18" s="1069"/>
      <c r="AA18" s="1069"/>
      <c r="AB18" s="1069"/>
      <c r="AC18" s="1071"/>
      <c r="AD18" s="1037"/>
      <c r="AE18" s="1072">
        <v>3</v>
      </c>
      <c r="AF18" s="1036"/>
      <c r="AG18" s="1073">
        <v>1.3636363636363636E-2</v>
      </c>
    </row>
    <row r="19" spans="1:33">
      <c r="A19" s="1061" t="s">
        <v>101</v>
      </c>
      <c r="B19" s="1062"/>
      <c r="C19" s="1062">
        <v>1</v>
      </c>
      <c r="D19" s="1062"/>
      <c r="E19" s="1062"/>
      <c r="F19" s="1062">
        <v>1</v>
      </c>
      <c r="G19" s="1062"/>
      <c r="H19" s="1062"/>
      <c r="I19" s="1062"/>
      <c r="J19" s="1062"/>
      <c r="K19" s="1062">
        <v>1</v>
      </c>
      <c r="L19" s="1062"/>
      <c r="M19" s="1062"/>
      <c r="N19" s="1062"/>
      <c r="O19" s="1062"/>
      <c r="P19" s="1062"/>
      <c r="Q19" s="1062"/>
      <c r="R19" s="1062"/>
      <c r="S19" s="1062"/>
      <c r="T19" s="1062"/>
      <c r="U19" s="1062"/>
      <c r="V19" s="1062"/>
      <c r="W19" s="1062"/>
      <c r="X19" s="1062"/>
      <c r="Y19" s="1063">
        <v>3</v>
      </c>
      <c r="Z19" s="1062"/>
      <c r="AA19" s="1062"/>
      <c r="AB19" s="1062"/>
      <c r="AC19" s="1064"/>
      <c r="AD19" s="1065"/>
      <c r="AE19" s="1066">
        <v>3</v>
      </c>
      <c r="AF19" s="1036"/>
      <c r="AG19" s="1067">
        <v>1.3636363636363636E-2</v>
      </c>
    </row>
    <row r="20" spans="1:33">
      <c r="A20" s="1049" t="s">
        <v>126</v>
      </c>
      <c r="B20" s="1050"/>
      <c r="C20" s="1050"/>
      <c r="D20" s="1050"/>
      <c r="E20" s="1050"/>
      <c r="F20" s="1050"/>
      <c r="G20" s="1050">
        <v>1</v>
      </c>
      <c r="H20" s="1050"/>
      <c r="I20" s="1050"/>
      <c r="J20" s="1050"/>
      <c r="K20" s="1050"/>
      <c r="L20" s="1050"/>
      <c r="M20" s="1050"/>
      <c r="N20" s="1050"/>
      <c r="O20" s="1050"/>
      <c r="P20" s="1050"/>
      <c r="Q20" s="1050"/>
      <c r="R20" s="1050"/>
      <c r="S20" s="1050"/>
      <c r="T20" s="1050"/>
      <c r="U20" s="1050"/>
      <c r="V20" s="1050"/>
      <c r="W20" s="1050"/>
      <c r="X20" s="1050"/>
      <c r="Y20" s="1051">
        <v>1</v>
      </c>
      <c r="Z20" s="1050"/>
      <c r="AA20" s="1050"/>
      <c r="AB20" s="1050"/>
      <c r="AC20" s="1052"/>
      <c r="AD20" s="1037"/>
      <c r="AE20" s="1053">
        <v>1</v>
      </c>
      <c r="AF20" s="1036"/>
      <c r="AG20" s="1054">
        <v>4.5454545454545452E-3</v>
      </c>
    </row>
    <row r="21" spans="1:33">
      <c r="A21" s="1055" t="s">
        <v>13</v>
      </c>
      <c r="B21" s="1056"/>
      <c r="C21" s="1056"/>
      <c r="D21" s="1056"/>
      <c r="E21" s="1056"/>
      <c r="F21" s="1056"/>
      <c r="G21" s="1056">
        <v>1</v>
      </c>
      <c r="H21" s="1056"/>
      <c r="I21" s="1056"/>
      <c r="J21" s="1056"/>
      <c r="K21" s="1056"/>
      <c r="L21" s="1056"/>
      <c r="M21" s="1056"/>
      <c r="N21" s="1056"/>
      <c r="O21" s="1056"/>
      <c r="P21" s="1056">
        <v>1</v>
      </c>
      <c r="Q21" s="1056"/>
      <c r="R21" s="1056"/>
      <c r="S21" s="1056"/>
      <c r="T21" s="1056"/>
      <c r="U21" s="1056"/>
      <c r="V21" s="1056"/>
      <c r="W21" s="1056"/>
      <c r="X21" s="1056"/>
      <c r="Y21" s="1057">
        <v>2</v>
      </c>
      <c r="Z21" s="1056"/>
      <c r="AA21" s="1056"/>
      <c r="AB21" s="1056"/>
      <c r="AC21" s="1058"/>
      <c r="AD21" s="1037"/>
      <c r="AE21" s="1059">
        <v>2</v>
      </c>
      <c r="AF21" s="1036"/>
      <c r="AG21" s="1060">
        <v>9.0909090909090905E-3</v>
      </c>
    </row>
    <row r="22" spans="1:33">
      <c r="A22" s="1061" t="s">
        <v>102</v>
      </c>
      <c r="B22" s="1062"/>
      <c r="C22" s="1062"/>
      <c r="D22" s="1062"/>
      <c r="E22" s="1062"/>
      <c r="F22" s="1062"/>
      <c r="G22" s="1062">
        <v>2</v>
      </c>
      <c r="H22" s="1062"/>
      <c r="I22" s="1062"/>
      <c r="J22" s="1062"/>
      <c r="K22" s="1062"/>
      <c r="L22" s="1062"/>
      <c r="M22" s="1062"/>
      <c r="N22" s="1062"/>
      <c r="O22" s="1062"/>
      <c r="P22" s="1062">
        <v>1</v>
      </c>
      <c r="Q22" s="1062"/>
      <c r="R22" s="1062"/>
      <c r="S22" s="1062"/>
      <c r="T22" s="1062"/>
      <c r="U22" s="1062"/>
      <c r="V22" s="1062"/>
      <c r="W22" s="1062"/>
      <c r="X22" s="1062"/>
      <c r="Y22" s="1063">
        <v>3</v>
      </c>
      <c r="Z22" s="1062"/>
      <c r="AA22" s="1062"/>
      <c r="AB22" s="1062"/>
      <c r="AC22" s="1064"/>
      <c r="AD22" s="1065"/>
      <c r="AE22" s="1066">
        <v>3</v>
      </c>
      <c r="AF22" s="1036"/>
      <c r="AG22" s="1067">
        <v>1.3636363636363636E-2</v>
      </c>
    </row>
    <row r="23" spans="1:33">
      <c r="A23" s="1068" t="s">
        <v>16</v>
      </c>
      <c r="B23" s="1069"/>
      <c r="C23" s="1069"/>
      <c r="D23" s="1069"/>
      <c r="E23" s="1069"/>
      <c r="F23" s="1069"/>
      <c r="G23" s="1069"/>
      <c r="H23" s="1069">
        <v>1</v>
      </c>
      <c r="I23" s="1069"/>
      <c r="J23" s="1069"/>
      <c r="K23" s="1069"/>
      <c r="L23" s="1069"/>
      <c r="M23" s="1069"/>
      <c r="N23" s="1069"/>
      <c r="O23" s="1069"/>
      <c r="P23" s="1069"/>
      <c r="Q23" s="1069"/>
      <c r="R23" s="1069"/>
      <c r="S23" s="1069"/>
      <c r="T23" s="1069"/>
      <c r="U23" s="1069"/>
      <c r="V23" s="1069"/>
      <c r="W23" s="1069"/>
      <c r="X23" s="1069"/>
      <c r="Y23" s="1070">
        <v>1</v>
      </c>
      <c r="Z23" s="1069"/>
      <c r="AA23" s="1069"/>
      <c r="AB23" s="1069"/>
      <c r="AC23" s="1071"/>
      <c r="AD23" s="1037"/>
      <c r="AE23" s="1072">
        <v>1</v>
      </c>
      <c r="AF23" s="1036"/>
      <c r="AG23" s="1073">
        <v>4.5454545454545452E-3</v>
      </c>
    </row>
    <row r="24" spans="1:33">
      <c r="A24" s="1061" t="s">
        <v>103</v>
      </c>
      <c r="B24" s="1062"/>
      <c r="C24" s="1062"/>
      <c r="D24" s="1062"/>
      <c r="E24" s="1062"/>
      <c r="F24" s="1062"/>
      <c r="G24" s="1062"/>
      <c r="H24" s="1062">
        <v>1</v>
      </c>
      <c r="I24" s="1062"/>
      <c r="J24" s="1062"/>
      <c r="K24" s="1062"/>
      <c r="L24" s="1062"/>
      <c r="M24" s="1062"/>
      <c r="N24" s="1062"/>
      <c r="O24" s="1062"/>
      <c r="P24" s="1062"/>
      <c r="Q24" s="1062"/>
      <c r="R24" s="1062"/>
      <c r="S24" s="1062"/>
      <c r="T24" s="1062"/>
      <c r="U24" s="1062"/>
      <c r="V24" s="1062"/>
      <c r="W24" s="1062"/>
      <c r="X24" s="1062"/>
      <c r="Y24" s="1063">
        <v>1</v>
      </c>
      <c r="Z24" s="1062"/>
      <c r="AA24" s="1062"/>
      <c r="AB24" s="1062"/>
      <c r="AC24" s="1064"/>
      <c r="AD24" s="1065"/>
      <c r="AE24" s="1066">
        <v>1</v>
      </c>
      <c r="AF24" s="1036"/>
      <c r="AG24" s="1067">
        <v>4.5454545454545452E-3</v>
      </c>
    </row>
    <row r="25" spans="1:33">
      <c r="A25" s="1068" t="s">
        <v>23</v>
      </c>
      <c r="B25" s="1069"/>
      <c r="C25" s="1069"/>
      <c r="D25" s="1069"/>
      <c r="E25" s="1069"/>
      <c r="F25" s="1069"/>
      <c r="G25" s="1069"/>
      <c r="H25" s="1069"/>
      <c r="I25" s="1069"/>
      <c r="J25" s="1069"/>
      <c r="K25" s="1069"/>
      <c r="L25" s="1069"/>
      <c r="M25" s="1069"/>
      <c r="N25" s="1069"/>
      <c r="O25" s="1069">
        <v>1</v>
      </c>
      <c r="P25" s="1069"/>
      <c r="Q25" s="1069"/>
      <c r="R25" s="1069"/>
      <c r="S25" s="1069"/>
      <c r="T25" s="1069"/>
      <c r="U25" s="1069"/>
      <c r="V25" s="1069"/>
      <c r="W25" s="1069"/>
      <c r="X25" s="1069"/>
      <c r="Y25" s="1070">
        <v>1</v>
      </c>
      <c r="Z25" s="1069"/>
      <c r="AA25" s="1069">
        <v>1</v>
      </c>
      <c r="AB25" s="1069"/>
      <c r="AC25" s="1071">
        <v>1</v>
      </c>
      <c r="AD25" s="1037"/>
      <c r="AE25" s="1072">
        <v>2</v>
      </c>
      <c r="AF25" s="1036"/>
      <c r="AG25" s="1073">
        <v>9.0909090909090905E-3</v>
      </c>
    </row>
    <row r="26" spans="1:33">
      <c r="A26" s="1061" t="s">
        <v>105</v>
      </c>
      <c r="B26" s="1062"/>
      <c r="C26" s="1062"/>
      <c r="D26" s="1062"/>
      <c r="E26" s="1062"/>
      <c r="F26" s="1062"/>
      <c r="G26" s="1062"/>
      <c r="H26" s="1062"/>
      <c r="I26" s="1062"/>
      <c r="J26" s="1062"/>
      <c r="K26" s="1062"/>
      <c r="L26" s="1062"/>
      <c r="M26" s="1062"/>
      <c r="N26" s="1062"/>
      <c r="O26" s="1062">
        <v>1</v>
      </c>
      <c r="P26" s="1062"/>
      <c r="Q26" s="1062"/>
      <c r="R26" s="1062"/>
      <c r="S26" s="1062"/>
      <c r="T26" s="1062"/>
      <c r="U26" s="1062"/>
      <c r="V26" s="1062"/>
      <c r="W26" s="1062"/>
      <c r="X26" s="1062"/>
      <c r="Y26" s="1063">
        <v>1</v>
      </c>
      <c r="Z26" s="1062"/>
      <c r="AA26" s="1062">
        <v>1</v>
      </c>
      <c r="AB26" s="1062"/>
      <c r="AC26" s="1064">
        <v>1</v>
      </c>
      <c r="AD26" s="1065"/>
      <c r="AE26" s="1066">
        <v>2</v>
      </c>
      <c r="AF26" s="1036"/>
      <c r="AG26" s="1067">
        <v>9.0909090909090905E-3</v>
      </c>
    </row>
    <row r="27" spans="1:33">
      <c r="A27" s="1068" t="s">
        <v>27</v>
      </c>
      <c r="B27" s="1069"/>
      <c r="C27" s="1069"/>
      <c r="D27" s="1069"/>
      <c r="E27" s="1069"/>
      <c r="F27" s="1069"/>
      <c r="G27" s="1069"/>
      <c r="H27" s="1069"/>
      <c r="I27" s="1069"/>
      <c r="J27" s="1069">
        <v>6</v>
      </c>
      <c r="K27" s="1069"/>
      <c r="L27" s="1069"/>
      <c r="M27" s="1069">
        <v>2</v>
      </c>
      <c r="N27" s="1069"/>
      <c r="O27" s="1069"/>
      <c r="P27" s="1069"/>
      <c r="Q27" s="1069"/>
      <c r="R27" s="1069"/>
      <c r="S27" s="1069"/>
      <c r="T27" s="1069"/>
      <c r="U27" s="1069"/>
      <c r="V27" s="1069"/>
      <c r="W27" s="1069"/>
      <c r="X27" s="1069"/>
      <c r="Y27" s="1070">
        <v>8</v>
      </c>
      <c r="Z27" s="1069">
        <v>1</v>
      </c>
      <c r="AA27" s="1069"/>
      <c r="AB27" s="1069"/>
      <c r="AC27" s="1071">
        <v>1</v>
      </c>
      <c r="AD27" s="1037"/>
      <c r="AE27" s="1072">
        <v>9</v>
      </c>
      <c r="AF27" s="1036"/>
      <c r="AG27" s="1073">
        <v>4.0909090909090909E-2</v>
      </c>
    </row>
    <row r="28" spans="1:33">
      <c r="A28" s="1061" t="s">
        <v>106</v>
      </c>
      <c r="B28" s="1062"/>
      <c r="C28" s="1062"/>
      <c r="D28" s="1062"/>
      <c r="E28" s="1062"/>
      <c r="F28" s="1062"/>
      <c r="G28" s="1062"/>
      <c r="H28" s="1062"/>
      <c r="I28" s="1062"/>
      <c r="J28" s="1062">
        <v>6</v>
      </c>
      <c r="K28" s="1062"/>
      <c r="L28" s="1062"/>
      <c r="M28" s="1062">
        <v>2</v>
      </c>
      <c r="N28" s="1062"/>
      <c r="O28" s="1062"/>
      <c r="P28" s="1062"/>
      <c r="Q28" s="1062"/>
      <c r="R28" s="1062"/>
      <c r="S28" s="1062"/>
      <c r="T28" s="1062"/>
      <c r="U28" s="1062"/>
      <c r="V28" s="1062"/>
      <c r="W28" s="1062"/>
      <c r="X28" s="1062"/>
      <c r="Y28" s="1063">
        <v>8</v>
      </c>
      <c r="Z28" s="1062">
        <v>1</v>
      </c>
      <c r="AA28" s="1062"/>
      <c r="AB28" s="1062"/>
      <c r="AC28" s="1064">
        <v>1</v>
      </c>
      <c r="AD28" s="1065"/>
      <c r="AE28" s="1066">
        <v>9</v>
      </c>
      <c r="AF28" s="1036"/>
      <c r="AG28" s="1067">
        <v>4.0909090909090909E-2</v>
      </c>
    </row>
    <row r="29" spans="1:33">
      <c r="A29" s="1068" t="s">
        <v>281</v>
      </c>
      <c r="B29" s="1069"/>
      <c r="C29" s="1069"/>
      <c r="D29" s="1069"/>
      <c r="E29" s="1069"/>
      <c r="F29" s="1069"/>
      <c r="G29" s="1069">
        <v>1</v>
      </c>
      <c r="H29" s="1069"/>
      <c r="I29" s="1069"/>
      <c r="J29" s="1069"/>
      <c r="K29" s="1069"/>
      <c r="L29" s="1069"/>
      <c r="M29" s="1069"/>
      <c r="N29" s="1069"/>
      <c r="O29" s="1069"/>
      <c r="P29" s="1069"/>
      <c r="Q29" s="1069"/>
      <c r="R29" s="1069"/>
      <c r="S29" s="1069"/>
      <c r="T29" s="1069"/>
      <c r="U29" s="1069"/>
      <c r="V29" s="1069"/>
      <c r="W29" s="1069"/>
      <c r="X29" s="1069"/>
      <c r="Y29" s="1070">
        <v>1</v>
      </c>
      <c r="Z29" s="1069"/>
      <c r="AA29" s="1069"/>
      <c r="AB29" s="1069"/>
      <c r="AC29" s="1071"/>
      <c r="AD29" s="1037"/>
      <c r="AE29" s="1072">
        <v>1</v>
      </c>
      <c r="AF29" s="1036"/>
      <c r="AG29" s="1073">
        <v>4.5454545454545452E-3</v>
      </c>
    </row>
    <row r="30" spans="1:33">
      <c r="A30" s="1061" t="s">
        <v>30</v>
      </c>
      <c r="B30" s="1062"/>
      <c r="C30" s="1062"/>
      <c r="D30" s="1062"/>
      <c r="E30" s="1062"/>
      <c r="F30" s="1062"/>
      <c r="G30" s="1062">
        <v>1</v>
      </c>
      <c r="H30" s="1062"/>
      <c r="I30" s="1062"/>
      <c r="J30" s="1062"/>
      <c r="K30" s="1062"/>
      <c r="L30" s="1062"/>
      <c r="M30" s="1062"/>
      <c r="N30" s="1062"/>
      <c r="O30" s="1062"/>
      <c r="P30" s="1062"/>
      <c r="Q30" s="1062"/>
      <c r="R30" s="1062"/>
      <c r="S30" s="1062"/>
      <c r="T30" s="1062"/>
      <c r="U30" s="1062"/>
      <c r="V30" s="1062"/>
      <c r="W30" s="1062"/>
      <c r="X30" s="1062"/>
      <c r="Y30" s="1063">
        <v>1</v>
      </c>
      <c r="Z30" s="1062"/>
      <c r="AA30" s="1062"/>
      <c r="AB30" s="1062"/>
      <c r="AC30" s="1064"/>
      <c r="AD30" s="1065"/>
      <c r="AE30" s="1066">
        <v>1</v>
      </c>
      <c r="AF30" s="1036"/>
      <c r="AG30" s="1067">
        <v>4.5454545454545452E-3</v>
      </c>
    </row>
    <row r="31" spans="1:33">
      <c r="A31" s="1049" t="s">
        <v>35</v>
      </c>
      <c r="B31" s="1050"/>
      <c r="C31" s="1050"/>
      <c r="D31" s="1050"/>
      <c r="E31" s="1050"/>
      <c r="F31" s="1050"/>
      <c r="G31" s="1050"/>
      <c r="H31" s="1050"/>
      <c r="I31" s="1050"/>
      <c r="J31" s="1050"/>
      <c r="K31" s="1050">
        <v>2</v>
      </c>
      <c r="L31" s="1050"/>
      <c r="M31" s="1050"/>
      <c r="N31" s="1050"/>
      <c r="O31" s="1050"/>
      <c r="P31" s="1050"/>
      <c r="Q31" s="1050"/>
      <c r="R31" s="1050"/>
      <c r="S31" s="1050"/>
      <c r="T31" s="1050"/>
      <c r="U31" s="1050"/>
      <c r="V31" s="1050"/>
      <c r="W31" s="1050"/>
      <c r="X31" s="1050"/>
      <c r="Y31" s="1051">
        <v>2</v>
      </c>
      <c r="Z31" s="1050"/>
      <c r="AA31" s="1050"/>
      <c r="AB31" s="1050"/>
      <c r="AC31" s="1052"/>
      <c r="AD31" s="1037"/>
      <c r="AE31" s="1053">
        <v>2</v>
      </c>
      <c r="AF31" s="1036"/>
      <c r="AG31" s="1054">
        <v>9.0909090909090905E-3</v>
      </c>
    </row>
    <row r="32" spans="1:33">
      <c r="A32" s="1055" t="s">
        <v>36</v>
      </c>
      <c r="B32" s="1056"/>
      <c r="C32" s="1056"/>
      <c r="D32" s="1056"/>
      <c r="E32" s="1056"/>
      <c r="F32" s="1056"/>
      <c r="G32" s="1056"/>
      <c r="H32" s="1056"/>
      <c r="I32" s="1056"/>
      <c r="J32" s="1056"/>
      <c r="K32" s="1056">
        <v>3</v>
      </c>
      <c r="L32" s="1056"/>
      <c r="M32" s="1056"/>
      <c r="N32" s="1056"/>
      <c r="O32" s="1056"/>
      <c r="P32" s="1056"/>
      <c r="Q32" s="1056"/>
      <c r="R32" s="1056"/>
      <c r="S32" s="1056"/>
      <c r="T32" s="1056"/>
      <c r="U32" s="1056"/>
      <c r="V32" s="1056"/>
      <c r="W32" s="1056"/>
      <c r="X32" s="1056"/>
      <c r="Y32" s="1057">
        <v>3</v>
      </c>
      <c r="Z32" s="1056"/>
      <c r="AA32" s="1056">
        <v>1</v>
      </c>
      <c r="AB32" s="1056"/>
      <c r="AC32" s="1058">
        <v>1</v>
      </c>
      <c r="AD32" s="1037"/>
      <c r="AE32" s="1059">
        <v>4</v>
      </c>
      <c r="AF32" s="1036"/>
      <c r="AG32" s="1060">
        <v>1.8181818181818181E-2</v>
      </c>
    </row>
    <row r="33" spans="1:33">
      <c r="A33" s="1061" t="s">
        <v>108</v>
      </c>
      <c r="B33" s="1062"/>
      <c r="C33" s="1062"/>
      <c r="D33" s="1062"/>
      <c r="E33" s="1062"/>
      <c r="F33" s="1062"/>
      <c r="G33" s="1062"/>
      <c r="H33" s="1062"/>
      <c r="I33" s="1062"/>
      <c r="J33" s="1062"/>
      <c r="K33" s="1062">
        <v>5</v>
      </c>
      <c r="L33" s="1062"/>
      <c r="M33" s="1062"/>
      <c r="N33" s="1062"/>
      <c r="O33" s="1062"/>
      <c r="P33" s="1062"/>
      <c r="Q33" s="1062"/>
      <c r="R33" s="1062"/>
      <c r="S33" s="1062"/>
      <c r="T33" s="1062"/>
      <c r="U33" s="1062"/>
      <c r="V33" s="1062"/>
      <c r="W33" s="1062"/>
      <c r="X33" s="1062"/>
      <c r="Y33" s="1063">
        <v>5</v>
      </c>
      <c r="Z33" s="1062"/>
      <c r="AA33" s="1062">
        <v>1</v>
      </c>
      <c r="AB33" s="1062"/>
      <c r="AC33" s="1064">
        <v>1</v>
      </c>
      <c r="AD33" s="1065"/>
      <c r="AE33" s="1066">
        <v>6</v>
      </c>
      <c r="AF33" s="1036"/>
      <c r="AG33" s="1067">
        <v>2.7272727272727271E-2</v>
      </c>
    </row>
    <row r="34" spans="1:33">
      <c r="A34" s="1068" t="s">
        <v>40</v>
      </c>
      <c r="B34" s="1069"/>
      <c r="C34" s="1069"/>
      <c r="D34" s="1069"/>
      <c r="E34" s="1069"/>
      <c r="F34" s="1069"/>
      <c r="G34" s="1069"/>
      <c r="H34" s="1069"/>
      <c r="I34" s="1069"/>
      <c r="J34" s="1069"/>
      <c r="K34" s="1069"/>
      <c r="L34" s="1069">
        <v>1</v>
      </c>
      <c r="M34" s="1069"/>
      <c r="N34" s="1069"/>
      <c r="O34" s="1069"/>
      <c r="P34" s="1069"/>
      <c r="Q34" s="1069"/>
      <c r="R34" s="1069"/>
      <c r="S34" s="1069"/>
      <c r="T34" s="1069"/>
      <c r="U34" s="1069">
        <v>1</v>
      </c>
      <c r="V34" s="1069"/>
      <c r="W34" s="1069"/>
      <c r="X34" s="1069"/>
      <c r="Y34" s="1070">
        <v>2</v>
      </c>
      <c r="Z34" s="1069"/>
      <c r="AA34" s="1069"/>
      <c r="AB34" s="1069"/>
      <c r="AC34" s="1071"/>
      <c r="AD34" s="1037"/>
      <c r="AE34" s="1072">
        <v>2</v>
      </c>
      <c r="AF34" s="1036"/>
      <c r="AG34" s="1073">
        <v>9.0909090909090905E-3</v>
      </c>
    </row>
    <row r="35" spans="1:33">
      <c r="A35" s="1061" t="s">
        <v>109</v>
      </c>
      <c r="B35" s="1062"/>
      <c r="C35" s="1062"/>
      <c r="D35" s="1062"/>
      <c r="E35" s="1062"/>
      <c r="F35" s="1062"/>
      <c r="G35" s="1062"/>
      <c r="H35" s="1062"/>
      <c r="I35" s="1062"/>
      <c r="J35" s="1062"/>
      <c r="K35" s="1062"/>
      <c r="L35" s="1062">
        <v>1</v>
      </c>
      <c r="M35" s="1062"/>
      <c r="N35" s="1062"/>
      <c r="O35" s="1062"/>
      <c r="P35" s="1062"/>
      <c r="Q35" s="1062"/>
      <c r="R35" s="1062"/>
      <c r="S35" s="1062"/>
      <c r="T35" s="1062"/>
      <c r="U35" s="1062">
        <v>1</v>
      </c>
      <c r="V35" s="1062"/>
      <c r="W35" s="1062"/>
      <c r="X35" s="1062"/>
      <c r="Y35" s="1063">
        <v>2</v>
      </c>
      <c r="Z35" s="1062"/>
      <c r="AA35" s="1062"/>
      <c r="AB35" s="1062"/>
      <c r="AC35" s="1064"/>
      <c r="AD35" s="1065"/>
      <c r="AE35" s="1066">
        <v>2</v>
      </c>
      <c r="AF35" s="1036"/>
      <c r="AG35" s="1067">
        <v>9.0909090909090905E-3</v>
      </c>
    </row>
    <row r="36" spans="1:33">
      <c r="A36" s="1049" t="s">
        <v>42</v>
      </c>
      <c r="B36" s="1050"/>
      <c r="C36" s="1050"/>
      <c r="D36" s="1050"/>
      <c r="E36" s="1050"/>
      <c r="F36" s="1050"/>
      <c r="G36" s="1050"/>
      <c r="H36" s="1050"/>
      <c r="I36" s="1050"/>
      <c r="J36" s="1050"/>
      <c r="K36" s="1050"/>
      <c r="L36" s="1050"/>
      <c r="M36" s="1050">
        <v>1</v>
      </c>
      <c r="N36" s="1050"/>
      <c r="O36" s="1050"/>
      <c r="P36" s="1050"/>
      <c r="Q36" s="1050"/>
      <c r="R36" s="1050"/>
      <c r="S36" s="1050"/>
      <c r="T36" s="1050"/>
      <c r="U36" s="1050"/>
      <c r="V36" s="1050"/>
      <c r="W36" s="1050"/>
      <c r="X36" s="1050"/>
      <c r="Y36" s="1051">
        <v>1</v>
      </c>
      <c r="Z36" s="1050"/>
      <c r="AA36" s="1050"/>
      <c r="AB36" s="1050"/>
      <c r="AC36" s="1052"/>
      <c r="AD36" s="1037"/>
      <c r="AE36" s="1053">
        <v>1</v>
      </c>
      <c r="AF36" s="1036"/>
      <c r="AG36" s="1054">
        <v>4.5454545454545452E-3</v>
      </c>
    </row>
    <row r="37" spans="1:33">
      <c r="A37" s="1074" t="s">
        <v>43</v>
      </c>
      <c r="B37" s="1075"/>
      <c r="C37" s="1075"/>
      <c r="D37" s="1075">
        <v>1</v>
      </c>
      <c r="E37" s="1075"/>
      <c r="F37" s="1075"/>
      <c r="G37" s="1075">
        <v>1</v>
      </c>
      <c r="H37" s="1075"/>
      <c r="I37" s="1075">
        <v>1</v>
      </c>
      <c r="J37" s="1075"/>
      <c r="K37" s="1075"/>
      <c r="L37" s="1075"/>
      <c r="M37" s="1075">
        <v>5</v>
      </c>
      <c r="N37" s="1075"/>
      <c r="O37" s="1075"/>
      <c r="P37" s="1075"/>
      <c r="Q37" s="1075">
        <v>1</v>
      </c>
      <c r="R37" s="1075"/>
      <c r="S37" s="1075"/>
      <c r="T37" s="1075"/>
      <c r="U37" s="1075"/>
      <c r="V37" s="1075"/>
      <c r="W37" s="1075"/>
      <c r="X37" s="1075"/>
      <c r="Y37" s="1076">
        <v>9</v>
      </c>
      <c r="Z37" s="1075"/>
      <c r="AA37" s="1075"/>
      <c r="AB37" s="1075"/>
      <c r="AC37" s="1077"/>
      <c r="AD37" s="1037"/>
      <c r="AE37" s="1078">
        <v>9</v>
      </c>
      <c r="AF37" s="1036"/>
      <c r="AG37" s="1079">
        <v>4.0909090909090909E-2</v>
      </c>
    </row>
    <row r="38" spans="1:33">
      <c r="A38" s="1074" t="s">
        <v>863</v>
      </c>
      <c r="B38" s="1075"/>
      <c r="C38" s="1075"/>
      <c r="D38" s="1075"/>
      <c r="E38" s="1075"/>
      <c r="F38" s="1075"/>
      <c r="G38" s="1075"/>
      <c r="H38" s="1075"/>
      <c r="I38" s="1075"/>
      <c r="J38" s="1075"/>
      <c r="K38" s="1075"/>
      <c r="L38" s="1075"/>
      <c r="M38" s="1075">
        <v>1</v>
      </c>
      <c r="N38" s="1075"/>
      <c r="O38" s="1075"/>
      <c r="P38" s="1075"/>
      <c r="Q38" s="1075"/>
      <c r="R38" s="1075"/>
      <c r="S38" s="1075"/>
      <c r="T38" s="1075"/>
      <c r="U38" s="1075"/>
      <c r="V38" s="1075"/>
      <c r="W38" s="1075"/>
      <c r="X38" s="1075"/>
      <c r="Y38" s="1076">
        <v>1</v>
      </c>
      <c r="Z38" s="1075"/>
      <c r="AA38" s="1075"/>
      <c r="AB38" s="1075"/>
      <c r="AC38" s="1077"/>
      <c r="AD38" s="1037"/>
      <c r="AE38" s="1078">
        <v>1</v>
      </c>
      <c r="AF38" s="1036"/>
      <c r="AG38" s="1079">
        <v>4.5454545454545452E-3</v>
      </c>
    </row>
    <row r="39" spans="1:33">
      <c r="A39" s="1074" t="s">
        <v>44</v>
      </c>
      <c r="B39" s="1075">
        <v>1</v>
      </c>
      <c r="C39" s="1075"/>
      <c r="D39" s="1075"/>
      <c r="E39" s="1075"/>
      <c r="F39" s="1075"/>
      <c r="G39" s="1075"/>
      <c r="H39" s="1075"/>
      <c r="I39" s="1075"/>
      <c r="J39" s="1075"/>
      <c r="K39" s="1075"/>
      <c r="L39" s="1075"/>
      <c r="M39" s="1075"/>
      <c r="N39" s="1075"/>
      <c r="O39" s="1075"/>
      <c r="P39" s="1075"/>
      <c r="Q39" s="1075"/>
      <c r="R39" s="1075"/>
      <c r="S39" s="1075"/>
      <c r="T39" s="1075"/>
      <c r="U39" s="1075"/>
      <c r="V39" s="1075"/>
      <c r="W39" s="1075"/>
      <c r="X39" s="1075"/>
      <c r="Y39" s="1076">
        <v>1</v>
      </c>
      <c r="Z39" s="1075"/>
      <c r="AA39" s="1075"/>
      <c r="AB39" s="1075"/>
      <c r="AC39" s="1077"/>
      <c r="AD39" s="1037"/>
      <c r="AE39" s="1078">
        <v>1</v>
      </c>
      <c r="AF39" s="1036"/>
      <c r="AG39" s="1079">
        <v>4.5454545454545452E-3</v>
      </c>
    </row>
    <row r="40" spans="1:33">
      <c r="A40" s="1055" t="s">
        <v>45</v>
      </c>
      <c r="B40" s="1056"/>
      <c r="C40" s="1056"/>
      <c r="D40" s="1056"/>
      <c r="E40" s="1056"/>
      <c r="F40" s="1056"/>
      <c r="G40" s="1056"/>
      <c r="H40" s="1056"/>
      <c r="I40" s="1056"/>
      <c r="J40" s="1056"/>
      <c r="K40" s="1056"/>
      <c r="L40" s="1056"/>
      <c r="M40" s="1056"/>
      <c r="N40" s="1056"/>
      <c r="O40" s="1056"/>
      <c r="P40" s="1056"/>
      <c r="Q40" s="1056">
        <v>1</v>
      </c>
      <c r="R40" s="1056"/>
      <c r="S40" s="1056"/>
      <c r="T40" s="1056"/>
      <c r="U40" s="1056"/>
      <c r="V40" s="1056"/>
      <c r="W40" s="1056"/>
      <c r="X40" s="1056"/>
      <c r="Y40" s="1057">
        <v>1</v>
      </c>
      <c r="Z40" s="1056"/>
      <c r="AA40" s="1056"/>
      <c r="AB40" s="1056"/>
      <c r="AC40" s="1058"/>
      <c r="AD40" s="1037"/>
      <c r="AE40" s="1059">
        <v>1</v>
      </c>
      <c r="AF40" s="1036"/>
      <c r="AG40" s="1060">
        <v>4.5454545454545452E-3</v>
      </c>
    </row>
    <row r="41" spans="1:33">
      <c r="A41" s="1061" t="s">
        <v>110</v>
      </c>
      <c r="B41" s="1062">
        <v>1</v>
      </c>
      <c r="C41" s="1062"/>
      <c r="D41" s="1062">
        <v>1</v>
      </c>
      <c r="E41" s="1062"/>
      <c r="F41" s="1062"/>
      <c r="G41" s="1062">
        <v>1</v>
      </c>
      <c r="H41" s="1062"/>
      <c r="I41" s="1062">
        <v>1</v>
      </c>
      <c r="J41" s="1062"/>
      <c r="K41" s="1062"/>
      <c r="L41" s="1062"/>
      <c r="M41" s="1062">
        <v>7</v>
      </c>
      <c r="N41" s="1062"/>
      <c r="O41" s="1062"/>
      <c r="P41" s="1062"/>
      <c r="Q41" s="1062">
        <v>2</v>
      </c>
      <c r="R41" s="1062"/>
      <c r="S41" s="1062"/>
      <c r="T41" s="1062"/>
      <c r="U41" s="1062"/>
      <c r="V41" s="1062"/>
      <c r="W41" s="1062"/>
      <c r="X41" s="1062"/>
      <c r="Y41" s="1063">
        <v>13</v>
      </c>
      <c r="Z41" s="1062"/>
      <c r="AA41" s="1062"/>
      <c r="AB41" s="1062"/>
      <c r="AC41" s="1064"/>
      <c r="AD41" s="1065"/>
      <c r="AE41" s="1066">
        <v>13</v>
      </c>
      <c r="AF41" s="1036"/>
      <c r="AG41" s="1067">
        <v>5.909090909090909E-2</v>
      </c>
    </row>
    <row r="42" spans="1:33">
      <c r="A42" s="1049" t="s">
        <v>48</v>
      </c>
      <c r="B42" s="1050">
        <v>1</v>
      </c>
      <c r="C42" s="1050"/>
      <c r="D42" s="1050"/>
      <c r="E42" s="1050"/>
      <c r="F42" s="1050"/>
      <c r="G42" s="1050"/>
      <c r="H42" s="1050"/>
      <c r="I42" s="1050"/>
      <c r="J42" s="1050">
        <v>1</v>
      </c>
      <c r="K42" s="1050"/>
      <c r="L42" s="1050"/>
      <c r="M42" s="1050">
        <v>1</v>
      </c>
      <c r="N42" s="1050">
        <v>3</v>
      </c>
      <c r="O42" s="1050"/>
      <c r="P42" s="1050"/>
      <c r="Q42" s="1050">
        <v>1</v>
      </c>
      <c r="R42" s="1050">
        <v>1</v>
      </c>
      <c r="S42" s="1050"/>
      <c r="T42" s="1050"/>
      <c r="U42" s="1050"/>
      <c r="V42" s="1050"/>
      <c r="W42" s="1050"/>
      <c r="X42" s="1050"/>
      <c r="Y42" s="1051">
        <v>8</v>
      </c>
      <c r="Z42" s="1050"/>
      <c r="AA42" s="1050"/>
      <c r="AB42" s="1050"/>
      <c r="AC42" s="1052"/>
      <c r="AD42" s="1037"/>
      <c r="AE42" s="1053">
        <v>8</v>
      </c>
      <c r="AF42" s="1036"/>
      <c r="AG42" s="1054">
        <v>3.6363636363636362E-2</v>
      </c>
    </row>
    <row r="43" spans="1:33">
      <c r="A43" s="1074" t="s">
        <v>49</v>
      </c>
      <c r="B43" s="1075">
        <v>1</v>
      </c>
      <c r="C43" s="1075"/>
      <c r="D43" s="1075">
        <v>1</v>
      </c>
      <c r="E43" s="1075"/>
      <c r="F43" s="1075"/>
      <c r="G43" s="1075"/>
      <c r="H43" s="1075"/>
      <c r="I43" s="1075"/>
      <c r="J43" s="1075"/>
      <c r="K43" s="1075"/>
      <c r="L43" s="1075"/>
      <c r="M43" s="1075"/>
      <c r="N43" s="1075">
        <v>2</v>
      </c>
      <c r="O43" s="1075"/>
      <c r="P43" s="1075"/>
      <c r="Q43" s="1075"/>
      <c r="R43" s="1075"/>
      <c r="S43" s="1075"/>
      <c r="T43" s="1075"/>
      <c r="U43" s="1075"/>
      <c r="V43" s="1075"/>
      <c r="W43" s="1075"/>
      <c r="X43" s="1075"/>
      <c r="Y43" s="1076">
        <v>4</v>
      </c>
      <c r="Z43" s="1075"/>
      <c r="AA43" s="1075"/>
      <c r="AB43" s="1075"/>
      <c r="AC43" s="1077"/>
      <c r="AD43" s="1037"/>
      <c r="AE43" s="1078">
        <v>4</v>
      </c>
      <c r="AF43" s="1036"/>
      <c r="AG43" s="1079">
        <v>1.8181818181818181E-2</v>
      </c>
    </row>
    <row r="44" spans="1:33">
      <c r="A44" s="1074" t="s">
        <v>50</v>
      </c>
      <c r="B44" s="1075"/>
      <c r="C44" s="1075"/>
      <c r="D44" s="1075"/>
      <c r="E44" s="1075"/>
      <c r="F44" s="1075"/>
      <c r="G44" s="1075"/>
      <c r="H44" s="1075"/>
      <c r="I44" s="1075"/>
      <c r="J44" s="1075"/>
      <c r="K44" s="1075"/>
      <c r="L44" s="1075"/>
      <c r="M44" s="1075"/>
      <c r="N44" s="1075">
        <v>1</v>
      </c>
      <c r="O44" s="1075"/>
      <c r="P44" s="1075"/>
      <c r="Q44" s="1075"/>
      <c r="R44" s="1075"/>
      <c r="S44" s="1075"/>
      <c r="T44" s="1075"/>
      <c r="U44" s="1075"/>
      <c r="V44" s="1075"/>
      <c r="W44" s="1075"/>
      <c r="X44" s="1075"/>
      <c r="Y44" s="1076">
        <v>1</v>
      </c>
      <c r="Z44" s="1075"/>
      <c r="AA44" s="1075"/>
      <c r="AB44" s="1075"/>
      <c r="AC44" s="1077"/>
      <c r="AD44" s="1037"/>
      <c r="AE44" s="1078">
        <v>1</v>
      </c>
      <c r="AF44" s="1036"/>
      <c r="AG44" s="1079">
        <v>4.5454545454545452E-3</v>
      </c>
    </row>
    <row r="45" spans="1:33">
      <c r="A45" s="1055" t="s">
        <v>51</v>
      </c>
      <c r="B45" s="1056"/>
      <c r="C45" s="1056"/>
      <c r="D45" s="1056"/>
      <c r="E45" s="1056"/>
      <c r="F45" s="1056"/>
      <c r="G45" s="1056"/>
      <c r="H45" s="1056"/>
      <c r="I45" s="1056"/>
      <c r="J45" s="1056"/>
      <c r="K45" s="1056"/>
      <c r="L45" s="1056"/>
      <c r="M45" s="1056"/>
      <c r="N45" s="1056">
        <v>2</v>
      </c>
      <c r="O45" s="1056"/>
      <c r="P45" s="1056"/>
      <c r="Q45" s="1056"/>
      <c r="R45" s="1056"/>
      <c r="S45" s="1056"/>
      <c r="T45" s="1056"/>
      <c r="U45" s="1056"/>
      <c r="V45" s="1056"/>
      <c r="W45" s="1056"/>
      <c r="X45" s="1056"/>
      <c r="Y45" s="1057">
        <v>2</v>
      </c>
      <c r="Z45" s="1056"/>
      <c r="AA45" s="1056"/>
      <c r="AB45" s="1056"/>
      <c r="AC45" s="1058"/>
      <c r="AD45" s="1037"/>
      <c r="AE45" s="1059">
        <v>2</v>
      </c>
      <c r="AF45" s="1036"/>
      <c r="AG45" s="1060">
        <v>9.0909090909090905E-3</v>
      </c>
    </row>
    <row r="46" spans="1:33">
      <c r="A46" s="1061" t="s">
        <v>111</v>
      </c>
      <c r="B46" s="1062">
        <v>2</v>
      </c>
      <c r="C46" s="1062"/>
      <c r="D46" s="1062">
        <v>1</v>
      </c>
      <c r="E46" s="1062"/>
      <c r="F46" s="1062"/>
      <c r="G46" s="1062"/>
      <c r="H46" s="1062"/>
      <c r="I46" s="1062"/>
      <c r="J46" s="1062">
        <v>1</v>
      </c>
      <c r="K46" s="1062"/>
      <c r="L46" s="1062"/>
      <c r="M46" s="1062">
        <v>1</v>
      </c>
      <c r="N46" s="1062">
        <v>8</v>
      </c>
      <c r="O46" s="1062"/>
      <c r="P46" s="1062"/>
      <c r="Q46" s="1062">
        <v>1</v>
      </c>
      <c r="R46" s="1062">
        <v>1</v>
      </c>
      <c r="S46" s="1062"/>
      <c r="T46" s="1062"/>
      <c r="U46" s="1062"/>
      <c r="V46" s="1062"/>
      <c r="W46" s="1062"/>
      <c r="X46" s="1062"/>
      <c r="Y46" s="1063">
        <v>15</v>
      </c>
      <c r="Z46" s="1062"/>
      <c r="AA46" s="1062"/>
      <c r="AB46" s="1062"/>
      <c r="AC46" s="1064"/>
      <c r="AD46" s="1065"/>
      <c r="AE46" s="1066">
        <v>15</v>
      </c>
      <c r="AF46" s="1036"/>
      <c r="AG46" s="1067">
        <v>6.8181818181818177E-2</v>
      </c>
    </row>
    <row r="47" spans="1:33">
      <c r="A47" s="1068" t="s">
        <v>53</v>
      </c>
      <c r="B47" s="1069"/>
      <c r="C47" s="1069"/>
      <c r="D47" s="1069"/>
      <c r="E47" s="1069"/>
      <c r="F47" s="1069"/>
      <c r="G47" s="1069"/>
      <c r="H47" s="1069"/>
      <c r="I47" s="1069"/>
      <c r="J47" s="1069"/>
      <c r="K47" s="1069"/>
      <c r="L47" s="1069"/>
      <c r="M47" s="1069"/>
      <c r="N47" s="1069"/>
      <c r="O47" s="1069"/>
      <c r="P47" s="1069"/>
      <c r="Q47" s="1069"/>
      <c r="R47" s="1069"/>
      <c r="S47" s="1069"/>
      <c r="T47" s="1069"/>
      <c r="U47" s="1069"/>
      <c r="V47" s="1069"/>
      <c r="W47" s="1069">
        <v>1</v>
      </c>
      <c r="X47" s="1069"/>
      <c r="Y47" s="1070">
        <v>1</v>
      </c>
      <c r="Z47" s="1069">
        <v>1</v>
      </c>
      <c r="AA47" s="1069"/>
      <c r="AB47" s="1069">
        <v>1</v>
      </c>
      <c r="AC47" s="1071">
        <v>2</v>
      </c>
      <c r="AD47" s="1037"/>
      <c r="AE47" s="1072">
        <v>3</v>
      </c>
      <c r="AF47" s="1036"/>
      <c r="AG47" s="1073">
        <v>1.3636363636363636E-2</v>
      </c>
    </row>
    <row r="48" spans="1:33">
      <c r="A48" s="1061" t="s">
        <v>112</v>
      </c>
      <c r="B48" s="1062"/>
      <c r="C48" s="1062"/>
      <c r="D48" s="1062"/>
      <c r="E48" s="1062"/>
      <c r="F48" s="1062"/>
      <c r="G48" s="1062"/>
      <c r="H48" s="1062"/>
      <c r="I48" s="1062"/>
      <c r="J48" s="1062"/>
      <c r="K48" s="1062"/>
      <c r="L48" s="1062"/>
      <c r="M48" s="1062"/>
      <c r="N48" s="1062"/>
      <c r="O48" s="1062"/>
      <c r="P48" s="1062"/>
      <c r="Q48" s="1062"/>
      <c r="R48" s="1062"/>
      <c r="S48" s="1062"/>
      <c r="T48" s="1062"/>
      <c r="U48" s="1062"/>
      <c r="V48" s="1062"/>
      <c r="W48" s="1062">
        <v>1</v>
      </c>
      <c r="X48" s="1062"/>
      <c r="Y48" s="1063">
        <v>1</v>
      </c>
      <c r="Z48" s="1062">
        <v>1</v>
      </c>
      <c r="AA48" s="1062"/>
      <c r="AB48" s="1062">
        <v>1</v>
      </c>
      <c r="AC48" s="1064">
        <v>2</v>
      </c>
      <c r="AD48" s="1065"/>
      <c r="AE48" s="1066">
        <v>3</v>
      </c>
      <c r="AF48" s="1036"/>
      <c r="AG48" s="1067">
        <v>1.3636363636363636E-2</v>
      </c>
    </row>
    <row r="49" spans="1:33">
      <c r="A49" s="1049" t="s">
        <v>56</v>
      </c>
      <c r="B49" s="1050"/>
      <c r="C49" s="1050"/>
      <c r="D49" s="1050"/>
      <c r="E49" s="1050"/>
      <c r="F49" s="1050"/>
      <c r="G49" s="1050"/>
      <c r="H49" s="1050"/>
      <c r="I49" s="1050"/>
      <c r="J49" s="1050"/>
      <c r="K49" s="1050"/>
      <c r="L49" s="1050"/>
      <c r="M49" s="1050"/>
      <c r="N49" s="1050"/>
      <c r="O49" s="1050"/>
      <c r="P49" s="1050">
        <v>1</v>
      </c>
      <c r="Q49" s="1050"/>
      <c r="R49" s="1050"/>
      <c r="S49" s="1050"/>
      <c r="T49" s="1050"/>
      <c r="U49" s="1050"/>
      <c r="V49" s="1050"/>
      <c r="W49" s="1050"/>
      <c r="X49" s="1050"/>
      <c r="Y49" s="1051">
        <v>1</v>
      </c>
      <c r="Z49" s="1050"/>
      <c r="AA49" s="1050"/>
      <c r="AB49" s="1050"/>
      <c r="AC49" s="1052"/>
      <c r="AD49" s="1037"/>
      <c r="AE49" s="1053">
        <v>1</v>
      </c>
      <c r="AF49" s="1036"/>
      <c r="AG49" s="1054">
        <v>4.5454545454545452E-3</v>
      </c>
    </row>
    <row r="50" spans="1:33">
      <c r="A50" s="1055" t="s">
        <v>54</v>
      </c>
      <c r="B50" s="1056"/>
      <c r="C50" s="1056"/>
      <c r="D50" s="1056"/>
      <c r="E50" s="1056"/>
      <c r="F50" s="1056"/>
      <c r="G50" s="1056"/>
      <c r="H50" s="1056"/>
      <c r="I50" s="1056"/>
      <c r="J50" s="1056"/>
      <c r="K50" s="1056"/>
      <c r="L50" s="1056"/>
      <c r="M50" s="1056"/>
      <c r="N50" s="1056"/>
      <c r="O50" s="1056">
        <v>1</v>
      </c>
      <c r="P50" s="1056">
        <v>2</v>
      </c>
      <c r="Q50" s="1056"/>
      <c r="R50" s="1056"/>
      <c r="S50" s="1056">
        <v>1</v>
      </c>
      <c r="T50" s="1056"/>
      <c r="U50" s="1056"/>
      <c r="V50" s="1056"/>
      <c r="W50" s="1056"/>
      <c r="X50" s="1056"/>
      <c r="Y50" s="1057">
        <v>4</v>
      </c>
      <c r="Z50" s="1056"/>
      <c r="AA50" s="1056"/>
      <c r="AB50" s="1056"/>
      <c r="AC50" s="1058"/>
      <c r="AD50" s="1037"/>
      <c r="AE50" s="1059">
        <v>4</v>
      </c>
      <c r="AF50" s="1036"/>
      <c r="AG50" s="1060">
        <v>1.8181818181818181E-2</v>
      </c>
    </row>
    <row r="51" spans="1:33">
      <c r="A51" s="1061" t="s">
        <v>113</v>
      </c>
      <c r="B51" s="1062"/>
      <c r="C51" s="1062"/>
      <c r="D51" s="1062"/>
      <c r="E51" s="1062"/>
      <c r="F51" s="1062"/>
      <c r="G51" s="1062"/>
      <c r="H51" s="1062"/>
      <c r="I51" s="1062"/>
      <c r="J51" s="1062"/>
      <c r="K51" s="1062"/>
      <c r="L51" s="1062"/>
      <c r="M51" s="1062"/>
      <c r="N51" s="1062"/>
      <c r="O51" s="1062">
        <v>1</v>
      </c>
      <c r="P51" s="1062">
        <v>3</v>
      </c>
      <c r="Q51" s="1062"/>
      <c r="R51" s="1062"/>
      <c r="S51" s="1062">
        <v>1</v>
      </c>
      <c r="T51" s="1062"/>
      <c r="U51" s="1062"/>
      <c r="V51" s="1062"/>
      <c r="W51" s="1062"/>
      <c r="X51" s="1062"/>
      <c r="Y51" s="1063">
        <v>5</v>
      </c>
      <c r="Z51" s="1062"/>
      <c r="AA51" s="1062"/>
      <c r="AB51" s="1062"/>
      <c r="AC51" s="1064"/>
      <c r="AD51" s="1065"/>
      <c r="AE51" s="1066">
        <v>5</v>
      </c>
      <c r="AF51" s="1036"/>
      <c r="AG51" s="1067">
        <v>2.2727272727272728E-2</v>
      </c>
    </row>
    <row r="52" spans="1:33">
      <c r="A52" s="1049" t="s">
        <v>58</v>
      </c>
      <c r="B52" s="1050"/>
      <c r="C52" s="1050"/>
      <c r="D52" s="1050"/>
      <c r="E52" s="1050"/>
      <c r="F52" s="1050"/>
      <c r="G52" s="1050"/>
      <c r="H52" s="1050"/>
      <c r="I52" s="1050"/>
      <c r="J52" s="1050">
        <v>1</v>
      </c>
      <c r="K52" s="1050">
        <v>1</v>
      </c>
      <c r="L52" s="1050"/>
      <c r="M52" s="1050"/>
      <c r="N52" s="1050"/>
      <c r="O52" s="1050"/>
      <c r="P52" s="1050"/>
      <c r="Q52" s="1050">
        <v>4</v>
      </c>
      <c r="R52" s="1050"/>
      <c r="S52" s="1050"/>
      <c r="T52" s="1050"/>
      <c r="U52" s="1050"/>
      <c r="V52" s="1050">
        <v>1</v>
      </c>
      <c r="W52" s="1050"/>
      <c r="X52" s="1050"/>
      <c r="Y52" s="1051">
        <v>7</v>
      </c>
      <c r="Z52" s="1050"/>
      <c r="AA52" s="1050"/>
      <c r="AB52" s="1050"/>
      <c r="AC52" s="1052"/>
      <c r="AD52" s="1037"/>
      <c r="AE52" s="1053">
        <v>7</v>
      </c>
      <c r="AF52" s="1036"/>
      <c r="AG52" s="1054">
        <v>3.1818181818181815E-2</v>
      </c>
    </row>
    <row r="53" spans="1:33">
      <c r="A53" s="1055" t="s">
        <v>59</v>
      </c>
      <c r="B53" s="1056"/>
      <c r="C53" s="1056"/>
      <c r="D53" s="1056"/>
      <c r="E53" s="1056"/>
      <c r="F53" s="1056"/>
      <c r="G53" s="1056"/>
      <c r="H53" s="1056"/>
      <c r="I53" s="1056"/>
      <c r="J53" s="1056"/>
      <c r="K53" s="1056"/>
      <c r="L53" s="1056"/>
      <c r="M53" s="1056">
        <v>1</v>
      </c>
      <c r="N53" s="1056"/>
      <c r="O53" s="1056"/>
      <c r="P53" s="1056"/>
      <c r="Q53" s="1056"/>
      <c r="R53" s="1056"/>
      <c r="S53" s="1056"/>
      <c r="T53" s="1056"/>
      <c r="U53" s="1056">
        <v>1</v>
      </c>
      <c r="V53" s="1056"/>
      <c r="W53" s="1056"/>
      <c r="X53" s="1056"/>
      <c r="Y53" s="1057">
        <v>2</v>
      </c>
      <c r="Z53" s="1056"/>
      <c r="AA53" s="1056"/>
      <c r="AB53" s="1056"/>
      <c r="AC53" s="1058"/>
      <c r="AD53" s="1037"/>
      <c r="AE53" s="1059">
        <v>2</v>
      </c>
      <c r="AF53" s="1036"/>
      <c r="AG53" s="1060">
        <v>9.0909090909090905E-3</v>
      </c>
    </row>
    <row r="54" spans="1:33">
      <c r="A54" s="1061" t="s">
        <v>114</v>
      </c>
      <c r="B54" s="1062"/>
      <c r="C54" s="1062"/>
      <c r="D54" s="1062"/>
      <c r="E54" s="1062"/>
      <c r="F54" s="1062"/>
      <c r="G54" s="1062"/>
      <c r="H54" s="1062"/>
      <c r="I54" s="1062"/>
      <c r="J54" s="1062">
        <v>1</v>
      </c>
      <c r="K54" s="1062">
        <v>1</v>
      </c>
      <c r="L54" s="1062"/>
      <c r="M54" s="1062">
        <v>1</v>
      </c>
      <c r="N54" s="1062"/>
      <c r="O54" s="1062"/>
      <c r="P54" s="1062"/>
      <c r="Q54" s="1062">
        <v>4</v>
      </c>
      <c r="R54" s="1062"/>
      <c r="S54" s="1062"/>
      <c r="T54" s="1062"/>
      <c r="U54" s="1062">
        <v>1</v>
      </c>
      <c r="V54" s="1062">
        <v>1</v>
      </c>
      <c r="W54" s="1062"/>
      <c r="X54" s="1062"/>
      <c r="Y54" s="1063">
        <v>9</v>
      </c>
      <c r="Z54" s="1062"/>
      <c r="AA54" s="1062"/>
      <c r="AB54" s="1062"/>
      <c r="AC54" s="1064"/>
      <c r="AD54" s="1065"/>
      <c r="AE54" s="1066">
        <v>9</v>
      </c>
      <c r="AF54" s="1036"/>
      <c r="AG54" s="1067">
        <v>4.0909090909090909E-2</v>
      </c>
    </row>
    <row r="55" spans="1:33">
      <c r="A55" s="1068" t="s">
        <v>62</v>
      </c>
      <c r="B55" s="1069"/>
      <c r="C55" s="1069"/>
      <c r="D55" s="1069"/>
      <c r="E55" s="1069"/>
      <c r="F55" s="1069"/>
      <c r="G55" s="1069"/>
      <c r="H55" s="1069"/>
      <c r="I55" s="1069"/>
      <c r="J55" s="1069"/>
      <c r="K55" s="1069"/>
      <c r="L55" s="1069"/>
      <c r="M55" s="1069"/>
      <c r="N55" s="1069"/>
      <c r="O55" s="1069"/>
      <c r="P55" s="1069"/>
      <c r="Q55" s="1069"/>
      <c r="R55" s="1069">
        <v>1</v>
      </c>
      <c r="S55" s="1069"/>
      <c r="T55" s="1069"/>
      <c r="U55" s="1069"/>
      <c r="V55" s="1069"/>
      <c r="W55" s="1069"/>
      <c r="X55" s="1069"/>
      <c r="Y55" s="1070">
        <v>1</v>
      </c>
      <c r="Z55" s="1069"/>
      <c r="AA55" s="1069"/>
      <c r="AB55" s="1069"/>
      <c r="AC55" s="1071"/>
      <c r="AD55" s="1037"/>
      <c r="AE55" s="1072">
        <v>1</v>
      </c>
      <c r="AF55" s="1036"/>
      <c r="AG55" s="1073">
        <v>4.5454545454545452E-3</v>
      </c>
    </row>
    <row r="56" spans="1:33">
      <c r="A56" s="1061" t="s">
        <v>125</v>
      </c>
      <c r="B56" s="1062"/>
      <c r="C56" s="1062"/>
      <c r="D56" s="1062"/>
      <c r="E56" s="1062"/>
      <c r="F56" s="1062"/>
      <c r="G56" s="1062"/>
      <c r="H56" s="1062"/>
      <c r="I56" s="1062"/>
      <c r="J56" s="1062"/>
      <c r="K56" s="1062"/>
      <c r="L56" s="1062"/>
      <c r="M56" s="1062"/>
      <c r="N56" s="1062"/>
      <c r="O56" s="1062"/>
      <c r="P56" s="1062"/>
      <c r="Q56" s="1062"/>
      <c r="R56" s="1062">
        <v>1</v>
      </c>
      <c r="S56" s="1062"/>
      <c r="T56" s="1062"/>
      <c r="U56" s="1062"/>
      <c r="V56" s="1062"/>
      <c r="W56" s="1062"/>
      <c r="X56" s="1062"/>
      <c r="Y56" s="1063">
        <v>1</v>
      </c>
      <c r="Z56" s="1062"/>
      <c r="AA56" s="1062"/>
      <c r="AB56" s="1062"/>
      <c r="AC56" s="1064"/>
      <c r="AD56" s="1065"/>
      <c r="AE56" s="1066">
        <v>1</v>
      </c>
      <c r="AF56" s="1036"/>
      <c r="AG56" s="1067">
        <v>4.5454545454545452E-3</v>
      </c>
    </row>
    <row r="57" spans="1:33">
      <c r="A57" s="1068" t="s">
        <v>73</v>
      </c>
      <c r="B57" s="1069"/>
      <c r="C57" s="1069"/>
      <c r="D57" s="1069"/>
      <c r="E57" s="1069"/>
      <c r="F57" s="1069"/>
      <c r="G57" s="1069">
        <v>1</v>
      </c>
      <c r="H57" s="1069"/>
      <c r="I57" s="1069"/>
      <c r="J57" s="1069"/>
      <c r="K57" s="1069"/>
      <c r="L57" s="1069"/>
      <c r="M57" s="1069"/>
      <c r="N57" s="1069"/>
      <c r="O57" s="1069"/>
      <c r="P57" s="1069"/>
      <c r="Q57" s="1069"/>
      <c r="R57" s="1069"/>
      <c r="S57" s="1069">
        <v>1</v>
      </c>
      <c r="T57" s="1069"/>
      <c r="U57" s="1069">
        <v>1</v>
      </c>
      <c r="V57" s="1069"/>
      <c r="W57" s="1069"/>
      <c r="X57" s="1069"/>
      <c r="Y57" s="1070">
        <v>3</v>
      </c>
      <c r="Z57" s="1069"/>
      <c r="AA57" s="1069"/>
      <c r="AB57" s="1069">
        <v>1</v>
      </c>
      <c r="AC57" s="1071">
        <v>1</v>
      </c>
      <c r="AD57" s="1037"/>
      <c r="AE57" s="1072">
        <v>4</v>
      </c>
      <c r="AF57" s="1036"/>
      <c r="AG57" s="1073">
        <v>1.8181818181818181E-2</v>
      </c>
    </row>
    <row r="58" spans="1:33">
      <c r="A58" s="1061" t="s">
        <v>116</v>
      </c>
      <c r="B58" s="1062"/>
      <c r="C58" s="1062"/>
      <c r="D58" s="1062"/>
      <c r="E58" s="1062"/>
      <c r="F58" s="1062"/>
      <c r="G58" s="1062">
        <v>1</v>
      </c>
      <c r="H58" s="1062"/>
      <c r="I58" s="1062"/>
      <c r="J58" s="1062"/>
      <c r="K58" s="1062"/>
      <c r="L58" s="1062"/>
      <c r="M58" s="1062"/>
      <c r="N58" s="1062"/>
      <c r="O58" s="1062"/>
      <c r="P58" s="1062"/>
      <c r="Q58" s="1062"/>
      <c r="R58" s="1062"/>
      <c r="S58" s="1062">
        <v>1</v>
      </c>
      <c r="T58" s="1062"/>
      <c r="U58" s="1062">
        <v>1</v>
      </c>
      <c r="V58" s="1062"/>
      <c r="W58" s="1062"/>
      <c r="X58" s="1062"/>
      <c r="Y58" s="1063">
        <v>3</v>
      </c>
      <c r="Z58" s="1062"/>
      <c r="AA58" s="1062"/>
      <c r="AB58" s="1062">
        <v>1</v>
      </c>
      <c r="AC58" s="1064">
        <v>1</v>
      </c>
      <c r="AD58" s="1065"/>
      <c r="AE58" s="1066">
        <v>4</v>
      </c>
      <c r="AF58" s="1036"/>
      <c r="AG58" s="1067">
        <v>1.8181818181818181E-2</v>
      </c>
    </row>
    <row r="59" spans="1:33">
      <c r="A59" s="1068" t="s">
        <v>76</v>
      </c>
      <c r="B59" s="1069"/>
      <c r="C59" s="1069"/>
      <c r="D59" s="1069"/>
      <c r="E59" s="1069"/>
      <c r="F59" s="1069"/>
      <c r="G59" s="1069"/>
      <c r="H59" s="1069"/>
      <c r="I59" s="1069"/>
      <c r="J59" s="1069"/>
      <c r="K59" s="1069"/>
      <c r="L59" s="1069"/>
      <c r="M59" s="1069"/>
      <c r="N59" s="1069"/>
      <c r="O59" s="1069"/>
      <c r="P59" s="1069"/>
      <c r="Q59" s="1069"/>
      <c r="R59" s="1069"/>
      <c r="S59" s="1069"/>
      <c r="T59" s="1069">
        <v>2</v>
      </c>
      <c r="U59" s="1069"/>
      <c r="V59" s="1069"/>
      <c r="W59" s="1069"/>
      <c r="X59" s="1069"/>
      <c r="Y59" s="1070">
        <v>2</v>
      </c>
      <c r="Z59" s="1069"/>
      <c r="AA59" s="1069"/>
      <c r="AB59" s="1069"/>
      <c r="AC59" s="1071"/>
      <c r="AD59" s="1037"/>
      <c r="AE59" s="1072">
        <v>2</v>
      </c>
      <c r="AF59" s="1036"/>
      <c r="AG59" s="1073">
        <v>9.0909090909090905E-3</v>
      </c>
    </row>
    <row r="60" spans="1:33">
      <c r="A60" s="1061" t="s">
        <v>117</v>
      </c>
      <c r="B60" s="1062"/>
      <c r="C60" s="1062"/>
      <c r="D60" s="1062"/>
      <c r="E60" s="1062"/>
      <c r="F60" s="1062"/>
      <c r="G60" s="1062"/>
      <c r="H60" s="1062"/>
      <c r="I60" s="1062"/>
      <c r="J60" s="1062"/>
      <c r="K60" s="1062"/>
      <c r="L60" s="1062"/>
      <c r="M60" s="1062"/>
      <c r="N60" s="1062"/>
      <c r="O60" s="1062"/>
      <c r="P60" s="1062"/>
      <c r="Q60" s="1062"/>
      <c r="R60" s="1062"/>
      <c r="S60" s="1062"/>
      <c r="T60" s="1062">
        <v>2</v>
      </c>
      <c r="U60" s="1062"/>
      <c r="V60" s="1062"/>
      <c r="W60" s="1062"/>
      <c r="X60" s="1062"/>
      <c r="Y60" s="1063">
        <v>2</v>
      </c>
      <c r="Z60" s="1062"/>
      <c r="AA60" s="1062"/>
      <c r="AB60" s="1062"/>
      <c r="AC60" s="1064"/>
      <c r="AD60" s="1065"/>
      <c r="AE60" s="1066">
        <v>2</v>
      </c>
      <c r="AF60" s="1036"/>
      <c r="AG60" s="1067">
        <v>9.0909090909090905E-3</v>
      </c>
    </row>
    <row r="61" spans="1:33">
      <c r="A61" s="1049" t="s">
        <v>79</v>
      </c>
      <c r="B61" s="1050"/>
      <c r="C61" s="1050"/>
      <c r="D61" s="1050"/>
      <c r="E61" s="1050"/>
      <c r="F61" s="1050"/>
      <c r="G61" s="1050"/>
      <c r="H61" s="1050"/>
      <c r="I61" s="1050"/>
      <c r="J61" s="1050"/>
      <c r="K61" s="1050"/>
      <c r="L61" s="1050"/>
      <c r="M61" s="1050">
        <v>1</v>
      </c>
      <c r="N61" s="1050">
        <v>1</v>
      </c>
      <c r="O61" s="1050"/>
      <c r="P61" s="1050"/>
      <c r="Q61" s="1050"/>
      <c r="R61" s="1050"/>
      <c r="S61" s="1050"/>
      <c r="T61" s="1050"/>
      <c r="U61" s="1050"/>
      <c r="V61" s="1050"/>
      <c r="W61" s="1050"/>
      <c r="X61" s="1050"/>
      <c r="Y61" s="1051">
        <v>2</v>
      </c>
      <c r="Z61" s="1050"/>
      <c r="AA61" s="1050">
        <v>1</v>
      </c>
      <c r="AB61" s="1050"/>
      <c r="AC61" s="1052">
        <v>1</v>
      </c>
      <c r="AD61" s="1037"/>
      <c r="AE61" s="1053">
        <v>3</v>
      </c>
      <c r="AF61" s="1036"/>
      <c r="AG61" s="1054">
        <v>1.3636363636363636E-2</v>
      </c>
    </row>
    <row r="62" spans="1:33">
      <c r="A62" s="1055" t="s">
        <v>81</v>
      </c>
      <c r="B62" s="1056"/>
      <c r="C62" s="1056"/>
      <c r="D62" s="1056"/>
      <c r="E62" s="1056"/>
      <c r="F62" s="1056"/>
      <c r="G62" s="1056"/>
      <c r="H62" s="1056"/>
      <c r="I62" s="1056"/>
      <c r="J62" s="1056"/>
      <c r="K62" s="1056"/>
      <c r="L62" s="1056"/>
      <c r="M62" s="1056"/>
      <c r="N62" s="1056"/>
      <c r="O62" s="1056">
        <v>1</v>
      </c>
      <c r="P62" s="1056">
        <v>2</v>
      </c>
      <c r="Q62" s="1056"/>
      <c r="R62" s="1056"/>
      <c r="S62" s="1056"/>
      <c r="T62" s="1056"/>
      <c r="U62" s="1056">
        <v>5</v>
      </c>
      <c r="V62" s="1056"/>
      <c r="W62" s="1056"/>
      <c r="X62" s="1056"/>
      <c r="Y62" s="1057">
        <v>8</v>
      </c>
      <c r="Z62" s="1056"/>
      <c r="AA62" s="1056"/>
      <c r="AB62" s="1056"/>
      <c r="AC62" s="1058"/>
      <c r="AD62" s="1037"/>
      <c r="AE62" s="1059">
        <v>8</v>
      </c>
      <c r="AF62" s="1036"/>
      <c r="AG62" s="1060">
        <v>3.6363636363636362E-2</v>
      </c>
    </row>
    <row r="63" spans="1:33">
      <c r="A63" s="1061" t="s">
        <v>118</v>
      </c>
      <c r="B63" s="1062"/>
      <c r="C63" s="1062"/>
      <c r="D63" s="1062"/>
      <c r="E63" s="1062"/>
      <c r="F63" s="1062"/>
      <c r="G63" s="1062"/>
      <c r="H63" s="1062"/>
      <c r="I63" s="1062"/>
      <c r="J63" s="1062"/>
      <c r="K63" s="1062"/>
      <c r="L63" s="1062"/>
      <c r="M63" s="1062">
        <v>1</v>
      </c>
      <c r="N63" s="1062">
        <v>1</v>
      </c>
      <c r="O63" s="1062">
        <v>1</v>
      </c>
      <c r="P63" s="1062">
        <v>2</v>
      </c>
      <c r="Q63" s="1062"/>
      <c r="R63" s="1062"/>
      <c r="S63" s="1062"/>
      <c r="T63" s="1062"/>
      <c r="U63" s="1062">
        <v>5</v>
      </c>
      <c r="V63" s="1062"/>
      <c r="W63" s="1062"/>
      <c r="X63" s="1062"/>
      <c r="Y63" s="1063">
        <v>10</v>
      </c>
      <c r="Z63" s="1062"/>
      <c r="AA63" s="1062">
        <v>1</v>
      </c>
      <c r="AB63" s="1062"/>
      <c r="AC63" s="1064">
        <v>1</v>
      </c>
      <c r="AD63" s="1065"/>
      <c r="AE63" s="1066">
        <v>11</v>
      </c>
      <c r="AF63" s="1036"/>
      <c r="AG63" s="1067">
        <v>0.05</v>
      </c>
    </row>
    <row r="64" spans="1:33">
      <c r="A64" s="1068" t="s">
        <v>84</v>
      </c>
      <c r="B64" s="1069"/>
      <c r="C64" s="1069"/>
      <c r="D64" s="1069"/>
      <c r="E64" s="1069"/>
      <c r="F64" s="1069"/>
      <c r="G64" s="1069"/>
      <c r="H64" s="1069"/>
      <c r="I64" s="1069"/>
      <c r="J64" s="1069"/>
      <c r="K64" s="1069"/>
      <c r="L64" s="1069"/>
      <c r="M64" s="1069"/>
      <c r="N64" s="1069"/>
      <c r="O64" s="1069"/>
      <c r="P64" s="1069"/>
      <c r="Q64" s="1069"/>
      <c r="R64" s="1069"/>
      <c r="S64" s="1069"/>
      <c r="T64" s="1069">
        <v>2</v>
      </c>
      <c r="U64" s="1069"/>
      <c r="V64" s="1069"/>
      <c r="W64" s="1069"/>
      <c r="X64" s="1069"/>
      <c r="Y64" s="1070">
        <v>2</v>
      </c>
      <c r="Z64" s="1069"/>
      <c r="AA64" s="1069"/>
      <c r="AB64" s="1069"/>
      <c r="AC64" s="1071"/>
      <c r="AD64" s="1037"/>
      <c r="AE64" s="1072">
        <v>2</v>
      </c>
      <c r="AF64" s="1036"/>
      <c r="AG64" s="1073">
        <v>9.0909090909090905E-3</v>
      </c>
    </row>
    <row r="65" spans="1:33">
      <c r="A65" s="1061" t="s">
        <v>119</v>
      </c>
      <c r="B65" s="1062"/>
      <c r="C65" s="1062"/>
      <c r="D65" s="1062"/>
      <c r="E65" s="1062"/>
      <c r="F65" s="1062"/>
      <c r="G65" s="1062"/>
      <c r="H65" s="1062"/>
      <c r="I65" s="1062"/>
      <c r="J65" s="1062"/>
      <c r="K65" s="1062"/>
      <c r="L65" s="1062"/>
      <c r="M65" s="1062"/>
      <c r="N65" s="1062"/>
      <c r="O65" s="1062"/>
      <c r="P65" s="1062"/>
      <c r="Q65" s="1062"/>
      <c r="R65" s="1062"/>
      <c r="S65" s="1062"/>
      <c r="T65" s="1062">
        <v>2</v>
      </c>
      <c r="U65" s="1062"/>
      <c r="V65" s="1062"/>
      <c r="W65" s="1062"/>
      <c r="X65" s="1062"/>
      <c r="Y65" s="1063">
        <v>2</v>
      </c>
      <c r="Z65" s="1062"/>
      <c r="AA65" s="1062"/>
      <c r="AB65" s="1062"/>
      <c r="AC65" s="1064"/>
      <c r="AD65" s="1065"/>
      <c r="AE65" s="1066">
        <v>2</v>
      </c>
      <c r="AF65" s="1036"/>
      <c r="AG65" s="1067">
        <v>9.0909090909090905E-3</v>
      </c>
    </row>
    <row r="66" spans="1:33">
      <c r="A66" s="1068" t="s">
        <v>86</v>
      </c>
      <c r="B66" s="1069"/>
      <c r="C66" s="1069"/>
      <c r="D66" s="1069"/>
      <c r="E66" s="1069"/>
      <c r="F66" s="1069"/>
      <c r="G66" s="1069"/>
      <c r="H66" s="1069"/>
      <c r="I66" s="1069"/>
      <c r="J66" s="1069"/>
      <c r="K66" s="1069"/>
      <c r="L66" s="1069"/>
      <c r="M66" s="1069"/>
      <c r="N66" s="1069"/>
      <c r="O66" s="1069">
        <v>1</v>
      </c>
      <c r="P66" s="1069"/>
      <c r="Q66" s="1069"/>
      <c r="R66" s="1069"/>
      <c r="S66" s="1069"/>
      <c r="T66" s="1069"/>
      <c r="U66" s="1069"/>
      <c r="V66" s="1069"/>
      <c r="W66" s="1069">
        <v>2</v>
      </c>
      <c r="X66" s="1069"/>
      <c r="Y66" s="1070">
        <v>3</v>
      </c>
      <c r="Z66" s="1069">
        <v>1</v>
      </c>
      <c r="AA66" s="1069">
        <v>1</v>
      </c>
      <c r="AB66" s="1069"/>
      <c r="AC66" s="1071">
        <v>2</v>
      </c>
      <c r="AD66" s="1037"/>
      <c r="AE66" s="1072">
        <v>5</v>
      </c>
      <c r="AF66" s="1036"/>
      <c r="AG66" s="1073">
        <v>2.2727272727272728E-2</v>
      </c>
    </row>
    <row r="67" spans="1:33">
      <c r="A67" s="1061" t="s">
        <v>120</v>
      </c>
      <c r="B67" s="1062"/>
      <c r="C67" s="1062"/>
      <c r="D67" s="1062"/>
      <c r="E67" s="1062"/>
      <c r="F67" s="1062"/>
      <c r="G67" s="1062"/>
      <c r="H67" s="1062"/>
      <c r="I67" s="1062"/>
      <c r="J67" s="1062"/>
      <c r="K67" s="1062"/>
      <c r="L67" s="1062"/>
      <c r="M67" s="1062"/>
      <c r="N67" s="1062"/>
      <c r="O67" s="1062">
        <v>1</v>
      </c>
      <c r="P67" s="1062"/>
      <c r="Q67" s="1062"/>
      <c r="R67" s="1062"/>
      <c r="S67" s="1062"/>
      <c r="T67" s="1062"/>
      <c r="U67" s="1062"/>
      <c r="V67" s="1062"/>
      <c r="W67" s="1062">
        <v>2</v>
      </c>
      <c r="X67" s="1062"/>
      <c r="Y67" s="1063">
        <v>3</v>
      </c>
      <c r="Z67" s="1062">
        <v>1</v>
      </c>
      <c r="AA67" s="1062">
        <v>1</v>
      </c>
      <c r="AB67" s="1062"/>
      <c r="AC67" s="1064">
        <v>2</v>
      </c>
      <c r="AD67" s="1065"/>
      <c r="AE67" s="1066">
        <v>5</v>
      </c>
      <c r="AF67" s="1036"/>
      <c r="AG67" s="1067">
        <v>2.2727272727272728E-2</v>
      </c>
    </row>
    <row r="68" spans="1:33">
      <c r="A68" s="1068" t="s">
        <v>132</v>
      </c>
      <c r="B68" s="1069"/>
      <c r="C68" s="1069"/>
      <c r="D68" s="1069"/>
      <c r="E68" s="1069"/>
      <c r="F68" s="1069"/>
      <c r="G68" s="1069"/>
      <c r="H68" s="1069"/>
      <c r="I68" s="1069"/>
      <c r="J68" s="1069">
        <v>1</v>
      </c>
      <c r="K68" s="1069">
        <v>2</v>
      </c>
      <c r="L68" s="1069"/>
      <c r="M68" s="1069">
        <v>2</v>
      </c>
      <c r="N68" s="1069"/>
      <c r="O68" s="1069"/>
      <c r="P68" s="1069"/>
      <c r="Q68" s="1069">
        <v>1</v>
      </c>
      <c r="R68" s="1069"/>
      <c r="S68" s="1069">
        <v>2</v>
      </c>
      <c r="T68" s="1069"/>
      <c r="U68" s="1069"/>
      <c r="V68" s="1069"/>
      <c r="W68" s="1069"/>
      <c r="X68" s="1069"/>
      <c r="Y68" s="1070">
        <v>8</v>
      </c>
      <c r="Z68" s="1069"/>
      <c r="AA68" s="1069">
        <v>1</v>
      </c>
      <c r="AB68" s="1069"/>
      <c r="AC68" s="1071">
        <v>1</v>
      </c>
      <c r="AD68" s="1037"/>
      <c r="AE68" s="1072">
        <v>9</v>
      </c>
      <c r="AF68" s="1036"/>
      <c r="AG68" s="1073">
        <v>4.0909090909090909E-2</v>
      </c>
    </row>
    <row r="69" spans="1:33">
      <c r="A69" s="1061" t="s">
        <v>121</v>
      </c>
      <c r="B69" s="1062"/>
      <c r="C69" s="1062"/>
      <c r="D69" s="1062"/>
      <c r="E69" s="1062"/>
      <c r="F69" s="1062"/>
      <c r="G69" s="1062"/>
      <c r="H69" s="1062"/>
      <c r="I69" s="1062"/>
      <c r="J69" s="1062">
        <v>1</v>
      </c>
      <c r="K69" s="1062">
        <v>2</v>
      </c>
      <c r="L69" s="1062"/>
      <c r="M69" s="1062">
        <v>2</v>
      </c>
      <c r="N69" s="1062"/>
      <c r="O69" s="1062"/>
      <c r="P69" s="1062"/>
      <c r="Q69" s="1062">
        <v>1</v>
      </c>
      <c r="R69" s="1062"/>
      <c r="S69" s="1062">
        <v>2</v>
      </c>
      <c r="T69" s="1062"/>
      <c r="U69" s="1062"/>
      <c r="V69" s="1062"/>
      <c r="W69" s="1062"/>
      <c r="X69" s="1062"/>
      <c r="Y69" s="1063">
        <v>8</v>
      </c>
      <c r="Z69" s="1062"/>
      <c r="AA69" s="1062">
        <v>1</v>
      </c>
      <c r="AB69" s="1062"/>
      <c r="AC69" s="1064">
        <v>1</v>
      </c>
      <c r="AD69" s="1065"/>
      <c r="AE69" s="1066">
        <v>9</v>
      </c>
      <c r="AF69" s="1036"/>
      <c r="AG69" s="1067">
        <v>4.0909090909090909E-2</v>
      </c>
    </row>
    <row r="70" spans="1:33">
      <c r="A70" s="1080" t="s">
        <v>296</v>
      </c>
      <c r="B70" s="1081">
        <v>10</v>
      </c>
      <c r="C70" s="1081">
        <v>1</v>
      </c>
      <c r="D70" s="1081">
        <v>2</v>
      </c>
      <c r="E70" s="1081">
        <v>3</v>
      </c>
      <c r="F70" s="1081">
        <v>1</v>
      </c>
      <c r="G70" s="1081">
        <v>6</v>
      </c>
      <c r="H70" s="1081">
        <v>1</v>
      </c>
      <c r="I70" s="1081">
        <v>1</v>
      </c>
      <c r="J70" s="1081">
        <v>10</v>
      </c>
      <c r="K70" s="1081">
        <v>9</v>
      </c>
      <c r="L70" s="1081">
        <v>1</v>
      </c>
      <c r="M70" s="1081">
        <v>15</v>
      </c>
      <c r="N70" s="1081">
        <v>11</v>
      </c>
      <c r="O70" s="1081">
        <v>5</v>
      </c>
      <c r="P70" s="1081">
        <v>7</v>
      </c>
      <c r="Q70" s="1081">
        <v>9</v>
      </c>
      <c r="R70" s="1081">
        <v>3</v>
      </c>
      <c r="S70" s="1081">
        <v>4</v>
      </c>
      <c r="T70" s="1081">
        <v>4</v>
      </c>
      <c r="U70" s="1081">
        <v>8</v>
      </c>
      <c r="V70" s="1081">
        <v>1</v>
      </c>
      <c r="W70" s="1081">
        <v>3</v>
      </c>
      <c r="X70" s="1081">
        <v>1</v>
      </c>
      <c r="Y70" s="1081">
        <v>116</v>
      </c>
      <c r="Z70" s="1081">
        <v>6</v>
      </c>
      <c r="AA70" s="1081">
        <v>5</v>
      </c>
      <c r="AB70" s="1081">
        <v>4</v>
      </c>
      <c r="AC70" s="1082">
        <v>15</v>
      </c>
      <c r="AD70" s="1065"/>
      <c r="AE70" s="1083">
        <v>131</v>
      </c>
      <c r="AF70" s="1036"/>
      <c r="AG70" s="1084">
        <v>0.59545454545454546</v>
      </c>
    </row>
    <row r="71" spans="1:33">
      <c r="A71" s="1049" t="s">
        <v>64</v>
      </c>
      <c r="B71" s="1050"/>
      <c r="C71" s="1050"/>
      <c r="D71" s="1050"/>
      <c r="E71" s="1050"/>
      <c r="F71" s="1050"/>
      <c r="G71" s="1050"/>
      <c r="H71" s="1050"/>
      <c r="I71" s="1050"/>
      <c r="J71" s="1050">
        <v>1</v>
      </c>
      <c r="K71" s="1050"/>
      <c r="L71" s="1050"/>
      <c r="M71" s="1050">
        <v>2</v>
      </c>
      <c r="N71" s="1050">
        <v>1</v>
      </c>
      <c r="O71" s="1050">
        <v>1</v>
      </c>
      <c r="P71" s="1050"/>
      <c r="Q71" s="1050">
        <v>1</v>
      </c>
      <c r="R71" s="1050">
        <v>1</v>
      </c>
      <c r="S71" s="1050">
        <v>1</v>
      </c>
      <c r="T71" s="1050"/>
      <c r="U71" s="1050">
        <v>1</v>
      </c>
      <c r="V71" s="1050"/>
      <c r="W71" s="1050"/>
      <c r="X71" s="1050"/>
      <c r="Y71" s="1051">
        <v>9</v>
      </c>
      <c r="Z71" s="1050">
        <v>10</v>
      </c>
      <c r="AA71" s="1050">
        <v>1</v>
      </c>
      <c r="AB71" s="1050"/>
      <c r="AC71" s="1052">
        <v>11</v>
      </c>
      <c r="AD71" s="1037"/>
      <c r="AE71" s="1053">
        <v>20</v>
      </c>
      <c r="AF71" s="1036"/>
      <c r="AG71" s="1054">
        <v>9.0909090909090912E-2</v>
      </c>
    </row>
    <row r="72" spans="1:33">
      <c r="A72" s="1074" t="s">
        <v>129</v>
      </c>
      <c r="B72" s="1075"/>
      <c r="C72" s="1075">
        <v>1</v>
      </c>
      <c r="D72" s="1075"/>
      <c r="E72" s="1075"/>
      <c r="F72" s="1075"/>
      <c r="G72" s="1075"/>
      <c r="H72" s="1075"/>
      <c r="I72" s="1075">
        <v>1</v>
      </c>
      <c r="J72" s="1075"/>
      <c r="K72" s="1075"/>
      <c r="L72" s="1075"/>
      <c r="M72" s="1075">
        <v>1</v>
      </c>
      <c r="N72" s="1075">
        <v>1</v>
      </c>
      <c r="O72" s="1075"/>
      <c r="P72" s="1075">
        <v>1</v>
      </c>
      <c r="Q72" s="1075"/>
      <c r="R72" s="1075">
        <v>1</v>
      </c>
      <c r="S72" s="1075"/>
      <c r="T72" s="1075">
        <v>2</v>
      </c>
      <c r="U72" s="1075"/>
      <c r="V72" s="1075"/>
      <c r="W72" s="1075"/>
      <c r="X72" s="1075"/>
      <c r="Y72" s="1076">
        <v>8</v>
      </c>
      <c r="Z72" s="1075">
        <v>6</v>
      </c>
      <c r="AA72" s="1075"/>
      <c r="AB72" s="1075">
        <v>1</v>
      </c>
      <c r="AC72" s="1077">
        <v>7</v>
      </c>
      <c r="AD72" s="1037"/>
      <c r="AE72" s="1078">
        <v>15</v>
      </c>
      <c r="AF72" s="1036"/>
      <c r="AG72" s="1079">
        <v>6.8181818181818177E-2</v>
      </c>
    </row>
    <row r="73" spans="1:33">
      <c r="A73" s="1074" t="s">
        <v>66</v>
      </c>
      <c r="B73" s="1075"/>
      <c r="C73" s="1075"/>
      <c r="D73" s="1075"/>
      <c r="E73" s="1075"/>
      <c r="F73" s="1075"/>
      <c r="G73" s="1075"/>
      <c r="H73" s="1075"/>
      <c r="I73" s="1075"/>
      <c r="J73" s="1075"/>
      <c r="K73" s="1075"/>
      <c r="L73" s="1075"/>
      <c r="M73" s="1075">
        <v>1</v>
      </c>
      <c r="N73" s="1075"/>
      <c r="O73" s="1075"/>
      <c r="P73" s="1075"/>
      <c r="Q73" s="1075"/>
      <c r="R73" s="1075"/>
      <c r="S73" s="1075"/>
      <c r="T73" s="1075"/>
      <c r="U73" s="1075"/>
      <c r="V73" s="1075"/>
      <c r="W73" s="1075"/>
      <c r="X73" s="1075"/>
      <c r="Y73" s="1076">
        <v>1</v>
      </c>
      <c r="Z73" s="1075"/>
      <c r="AA73" s="1075"/>
      <c r="AB73" s="1075"/>
      <c r="AC73" s="1077"/>
      <c r="AD73" s="1037"/>
      <c r="AE73" s="1078">
        <v>1</v>
      </c>
      <c r="AF73" s="1036"/>
      <c r="AG73" s="1079">
        <v>4.5454545454545452E-3</v>
      </c>
    </row>
    <row r="74" spans="1:33">
      <c r="A74" s="1074" t="s">
        <v>70</v>
      </c>
      <c r="B74" s="1075"/>
      <c r="C74" s="1075"/>
      <c r="D74" s="1075"/>
      <c r="E74" s="1075"/>
      <c r="F74" s="1075"/>
      <c r="G74" s="1075"/>
      <c r="H74" s="1075"/>
      <c r="I74" s="1075"/>
      <c r="J74" s="1075"/>
      <c r="K74" s="1075"/>
      <c r="L74" s="1075"/>
      <c r="M74" s="1075"/>
      <c r="N74" s="1075"/>
      <c r="O74" s="1075"/>
      <c r="P74" s="1075"/>
      <c r="Q74" s="1075"/>
      <c r="R74" s="1075"/>
      <c r="S74" s="1075"/>
      <c r="T74" s="1075"/>
      <c r="U74" s="1075"/>
      <c r="V74" s="1075"/>
      <c r="W74" s="1075"/>
      <c r="X74" s="1075"/>
      <c r="Y74" s="1076"/>
      <c r="Z74" s="1075"/>
      <c r="AA74" s="1075">
        <v>2</v>
      </c>
      <c r="AB74" s="1075"/>
      <c r="AC74" s="1077">
        <v>2</v>
      </c>
      <c r="AD74" s="1037"/>
      <c r="AE74" s="1078">
        <v>2</v>
      </c>
      <c r="AF74" s="1036"/>
      <c r="AG74" s="1079">
        <v>9.0909090909090905E-3</v>
      </c>
    </row>
    <row r="75" spans="1:33">
      <c r="A75" s="1074" t="s">
        <v>71</v>
      </c>
      <c r="B75" s="1075"/>
      <c r="C75" s="1075"/>
      <c r="D75" s="1075"/>
      <c r="E75" s="1075"/>
      <c r="F75" s="1075"/>
      <c r="G75" s="1075"/>
      <c r="H75" s="1075"/>
      <c r="I75" s="1075">
        <v>1</v>
      </c>
      <c r="J75" s="1075"/>
      <c r="K75" s="1075">
        <v>1</v>
      </c>
      <c r="L75" s="1075"/>
      <c r="M75" s="1075"/>
      <c r="N75" s="1075">
        <v>1</v>
      </c>
      <c r="O75" s="1075"/>
      <c r="P75" s="1075"/>
      <c r="Q75" s="1075"/>
      <c r="R75" s="1075"/>
      <c r="S75" s="1075"/>
      <c r="T75" s="1075"/>
      <c r="U75" s="1075"/>
      <c r="V75" s="1075"/>
      <c r="W75" s="1075"/>
      <c r="X75" s="1075"/>
      <c r="Y75" s="1076">
        <v>3</v>
      </c>
      <c r="Z75" s="1075"/>
      <c r="AA75" s="1075"/>
      <c r="AB75" s="1075">
        <v>1</v>
      </c>
      <c r="AC75" s="1077">
        <v>1</v>
      </c>
      <c r="AD75" s="1037"/>
      <c r="AE75" s="1078">
        <v>4</v>
      </c>
      <c r="AF75" s="1036"/>
      <c r="AG75" s="1079">
        <v>1.8181818181818181E-2</v>
      </c>
    </row>
    <row r="76" spans="1:33">
      <c r="A76" s="1074" t="s">
        <v>283</v>
      </c>
      <c r="B76" s="1075"/>
      <c r="C76" s="1075"/>
      <c r="D76" s="1075"/>
      <c r="E76" s="1075"/>
      <c r="F76" s="1075"/>
      <c r="G76" s="1075"/>
      <c r="H76" s="1075"/>
      <c r="I76" s="1075"/>
      <c r="J76" s="1075"/>
      <c r="K76" s="1075"/>
      <c r="L76" s="1075"/>
      <c r="M76" s="1075">
        <v>1</v>
      </c>
      <c r="N76" s="1075"/>
      <c r="O76" s="1075"/>
      <c r="P76" s="1075"/>
      <c r="Q76" s="1075"/>
      <c r="R76" s="1075"/>
      <c r="S76" s="1075"/>
      <c r="T76" s="1075"/>
      <c r="U76" s="1075">
        <v>2</v>
      </c>
      <c r="V76" s="1075"/>
      <c r="W76" s="1075"/>
      <c r="X76" s="1075"/>
      <c r="Y76" s="1076">
        <v>3</v>
      </c>
      <c r="Z76" s="1075"/>
      <c r="AA76" s="1075"/>
      <c r="AB76" s="1075"/>
      <c r="AC76" s="1077"/>
      <c r="AD76" s="1037"/>
      <c r="AE76" s="1078">
        <v>3</v>
      </c>
      <c r="AF76" s="1036"/>
      <c r="AG76" s="1079">
        <v>1.3636363636363636E-2</v>
      </c>
    </row>
    <row r="77" spans="1:33">
      <c r="A77" s="1074" t="s">
        <v>284</v>
      </c>
      <c r="B77" s="1075"/>
      <c r="C77" s="1075"/>
      <c r="D77" s="1075"/>
      <c r="E77" s="1075"/>
      <c r="F77" s="1075"/>
      <c r="G77" s="1075"/>
      <c r="H77" s="1075"/>
      <c r="I77" s="1075"/>
      <c r="J77" s="1075"/>
      <c r="K77" s="1075"/>
      <c r="L77" s="1075"/>
      <c r="M77" s="1075"/>
      <c r="N77" s="1075"/>
      <c r="O77" s="1075"/>
      <c r="P77" s="1075"/>
      <c r="Q77" s="1075"/>
      <c r="R77" s="1075"/>
      <c r="S77" s="1075"/>
      <c r="T77" s="1075"/>
      <c r="U77" s="1075">
        <v>1</v>
      </c>
      <c r="V77" s="1075"/>
      <c r="W77" s="1075"/>
      <c r="X77" s="1075"/>
      <c r="Y77" s="1076">
        <v>1</v>
      </c>
      <c r="Z77" s="1075">
        <v>2</v>
      </c>
      <c r="AA77" s="1075">
        <v>1</v>
      </c>
      <c r="AB77" s="1075">
        <v>1</v>
      </c>
      <c r="AC77" s="1077">
        <v>4</v>
      </c>
      <c r="AD77" s="1037"/>
      <c r="AE77" s="1078">
        <v>5</v>
      </c>
      <c r="AF77" s="1036"/>
      <c r="AG77" s="1079">
        <v>2.2727272727272728E-2</v>
      </c>
    </row>
    <row r="78" spans="1:33">
      <c r="A78" s="1055" t="s">
        <v>287</v>
      </c>
      <c r="B78" s="1056"/>
      <c r="C78" s="1056"/>
      <c r="D78" s="1056"/>
      <c r="E78" s="1056"/>
      <c r="F78" s="1056"/>
      <c r="G78" s="1056"/>
      <c r="H78" s="1056"/>
      <c r="I78" s="1056"/>
      <c r="J78" s="1056"/>
      <c r="K78" s="1056"/>
      <c r="L78" s="1056"/>
      <c r="M78" s="1056">
        <v>2</v>
      </c>
      <c r="N78" s="1056">
        <v>1</v>
      </c>
      <c r="O78" s="1056"/>
      <c r="P78" s="1056"/>
      <c r="Q78" s="1056"/>
      <c r="R78" s="1056"/>
      <c r="S78" s="1056"/>
      <c r="T78" s="1056"/>
      <c r="U78" s="1056"/>
      <c r="V78" s="1056"/>
      <c r="W78" s="1056"/>
      <c r="X78" s="1056">
        <v>1</v>
      </c>
      <c r="Y78" s="1057">
        <v>4</v>
      </c>
      <c r="Z78" s="1056"/>
      <c r="AA78" s="1056"/>
      <c r="AB78" s="1056"/>
      <c r="AC78" s="1058"/>
      <c r="AD78" s="1037"/>
      <c r="AE78" s="1059">
        <v>4</v>
      </c>
      <c r="AF78" s="1036"/>
      <c r="AG78" s="1060">
        <v>1.8181818181818181E-2</v>
      </c>
    </row>
    <row r="79" spans="1:33">
      <c r="A79" s="1061" t="s">
        <v>115</v>
      </c>
      <c r="B79" s="1062"/>
      <c r="C79" s="1062">
        <v>1</v>
      </c>
      <c r="D79" s="1062"/>
      <c r="E79" s="1062"/>
      <c r="F79" s="1062"/>
      <c r="G79" s="1062"/>
      <c r="H79" s="1062"/>
      <c r="I79" s="1062">
        <v>2</v>
      </c>
      <c r="J79" s="1062">
        <v>1</v>
      </c>
      <c r="K79" s="1062">
        <v>1</v>
      </c>
      <c r="L79" s="1062"/>
      <c r="M79" s="1062">
        <v>7</v>
      </c>
      <c r="N79" s="1062">
        <v>4</v>
      </c>
      <c r="O79" s="1062">
        <v>1</v>
      </c>
      <c r="P79" s="1062">
        <v>1</v>
      </c>
      <c r="Q79" s="1062">
        <v>1</v>
      </c>
      <c r="R79" s="1062">
        <v>2</v>
      </c>
      <c r="S79" s="1062">
        <v>1</v>
      </c>
      <c r="T79" s="1062">
        <v>2</v>
      </c>
      <c r="U79" s="1062">
        <v>4</v>
      </c>
      <c r="V79" s="1062"/>
      <c r="W79" s="1062"/>
      <c r="X79" s="1062">
        <v>1</v>
      </c>
      <c r="Y79" s="1063">
        <v>29</v>
      </c>
      <c r="Z79" s="1062">
        <v>18</v>
      </c>
      <c r="AA79" s="1062">
        <v>4</v>
      </c>
      <c r="AB79" s="1062">
        <v>3</v>
      </c>
      <c r="AC79" s="1064">
        <v>25</v>
      </c>
      <c r="AD79" s="1065"/>
      <c r="AE79" s="1066">
        <v>54</v>
      </c>
      <c r="AF79" s="1036"/>
      <c r="AG79" s="1067">
        <v>0.24545454545454545</v>
      </c>
    </row>
    <row r="80" spans="1:33">
      <c r="A80" s="1049" t="s">
        <v>18</v>
      </c>
      <c r="B80" s="1050"/>
      <c r="C80" s="1050"/>
      <c r="D80" s="1050"/>
      <c r="E80" s="1050"/>
      <c r="F80" s="1050"/>
      <c r="G80" s="1050"/>
      <c r="H80" s="1050"/>
      <c r="I80" s="1050">
        <v>1</v>
      </c>
      <c r="J80" s="1050"/>
      <c r="K80" s="1050"/>
      <c r="L80" s="1050"/>
      <c r="M80" s="1050"/>
      <c r="N80" s="1050"/>
      <c r="O80" s="1050"/>
      <c r="P80" s="1050"/>
      <c r="Q80" s="1050"/>
      <c r="R80" s="1050"/>
      <c r="S80" s="1050"/>
      <c r="T80" s="1050"/>
      <c r="U80" s="1050"/>
      <c r="V80" s="1050"/>
      <c r="W80" s="1050"/>
      <c r="X80" s="1050"/>
      <c r="Y80" s="1051">
        <v>1</v>
      </c>
      <c r="Z80" s="1050">
        <v>1</v>
      </c>
      <c r="AA80" s="1050"/>
      <c r="AB80" s="1050"/>
      <c r="AC80" s="1052">
        <v>1</v>
      </c>
      <c r="AD80" s="1037"/>
      <c r="AE80" s="1053">
        <v>2</v>
      </c>
      <c r="AF80" s="1036"/>
      <c r="AG80" s="1054">
        <v>9.0909090909090905E-3</v>
      </c>
    </row>
    <row r="81" spans="1:33">
      <c r="A81" s="1074" t="s">
        <v>19</v>
      </c>
      <c r="B81" s="1075"/>
      <c r="C81" s="1075"/>
      <c r="D81" s="1075"/>
      <c r="E81" s="1075"/>
      <c r="F81" s="1075"/>
      <c r="G81" s="1075"/>
      <c r="H81" s="1075"/>
      <c r="I81" s="1075"/>
      <c r="J81" s="1075"/>
      <c r="K81" s="1075"/>
      <c r="L81" s="1075"/>
      <c r="M81" s="1075"/>
      <c r="N81" s="1075"/>
      <c r="O81" s="1075"/>
      <c r="P81" s="1075"/>
      <c r="Q81" s="1075"/>
      <c r="R81" s="1075"/>
      <c r="S81" s="1075"/>
      <c r="T81" s="1075"/>
      <c r="U81" s="1075"/>
      <c r="V81" s="1075"/>
      <c r="W81" s="1075"/>
      <c r="X81" s="1075"/>
      <c r="Y81" s="1076"/>
      <c r="Z81" s="1075"/>
      <c r="AA81" s="1075">
        <v>1</v>
      </c>
      <c r="AB81" s="1075"/>
      <c r="AC81" s="1077">
        <v>1</v>
      </c>
      <c r="AD81" s="1037"/>
      <c r="AE81" s="1078">
        <v>1</v>
      </c>
      <c r="AF81" s="1036"/>
      <c r="AG81" s="1079">
        <v>4.5454545454545452E-3</v>
      </c>
    </row>
    <row r="82" spans="1:33">
      <c r="A82" s="1074" t="s">
        <v>20</v>
      </c>
      <c r="B82" s="1075"/>
      <c r="C82" s="1075"/>
      <c r="D82" s="1075"/>
      <c r="E82" s="1075"/>
      <c r="F82" s="1075"/>
      <c r="G82" s="1075"/>
      <c r="H82" s="1075"/>
      <c r="I82" s="1075"/>
      <c r="J82" s="1075"/>
      <c r="K82" s="1075"/>
      <c r="L82" s="1075"/>
      <c r="M82" s="1075"/>
      <c r="N82" s="1075"/>
      <c r="O82" s="1075"/>
      <c r="P82" s="1075"/>
      <c r="Q82" s="1075"/>
      <c r="R82" s="1075"/>
      <c r="S82" s="1075"/>
      <c r="T82" s="1075">
        <v>1</v>
      </c>
      <c r="U82" s="1075"/>
      <c r="V82" s="1075"/>
      <c r="W82" s="1075"/>
      <c r="X82" s="1075"/>
      <c r="Y82" s="1076">
        <v>1</v>
      </c>
      <c r="Z82" s="1075">
        <v>1</v>
      </c>
      <c r="AA82" s="1075">
        <v>1</v>
      </c>
      <c r="AB82" s="1075"/>
      <c r="AC82" s="1077">
        <v>2</v>
      </c>
      <c r="AD82" s="1037"/>
      <c r="AE82" s="1078">
        <v>3</v>
      </c>
      <c r="AF82" s="1036"/>
      <c r="AG82" s="1079">
        <v>1.3636363636363636E-2</v>
      </c>
    </row>
    <row r="83" spans="1:33">
      <c r="A83" s="1055" t="s">
        <v>21</v>
      </c>
      <c r="B83" s="1056"/>
      <c r="C83" s="1056"/>
      <c r="D83" s="1056"/>
      <c r="E83" s="1056"/>
      <c r="F83" s="1056"/>
      <c r="G83" s="1056"/>
      <c r="H83" s="1056"/>
      <c r="I83" s="1056"/>
      <c r="J83" s="1056"/>
      <c r="K83" s="1056"/>
      <c r="L83" s="1056"/>
      <c r="M83" s="1056"/>
      <c r="N83" s="1056"/>
      <c r="O83" s="1056"/>
      <c r="P83" s="1056"/>
      <c r="Q83" s="1056"/>
      <c r="R83" s="1056"/>
      <c r="S83" s="1056"/>
      <c r="T83" s="1056">
        <v>2</v>
      </c>
      <c r="U83" s="1056"/>
      <c r="V83" s="1056"/>
      <c r="W83" s="1056"/>
      <c r="X83" s="1056"/>
      <c r="Y83" s="1057">
        <v>2</v>
      </c>
      <c r="Z83" s="1056"/>
      <c r="AA83" s="1056"/>
      <c r="AB83" s="1056"/>
      <c r="AC83" s="1058"/>
      <c r="AD83" s="1037"/>
      <c r="AE83" s="1059">
        <v>2</v>
      </c>
      <c r="AF83" s="1036"/>
      <c r="AG83" s="1060">
        <v>9.0909090909090905E-3</v>
      </c>
    </row>
    <row r="84" spans="1:33">
      <c r="A84" s="1061" t="s">
        <v>104</v>
      </c>
      <c r="B84" s="1062"/>
      <c r="C84" s="1062"/>
      <c r="D84" s="1062"/>
      <c r="E84" s="1062"/>
      <c r="F84" s="1062"/>
      <c r="G84" s="1062"/>
      <c r="H84" s="1062"/>
      <c r="I84" s="1062">
        <v>1</v>
      </c>
      <c r="J84" s="1062"/>
      <c r="K84" s="1062"/>
      <c r="L84" s="1062"/>
      <c r="M84" s="1062"/>
      <c r="N84" s="1062"/>
      <c r="O84" s="1062"/>
      <c r="P84" s="1062"/>
      <c r="Q84" s="1062"/>
      <c r="R84" s="1062"/>
      <c r="S84" s="1062"/>
      <c r="T84" s="1062">
        <v>3</v>
      </c>
      <c r="U84" s="1062"/>
      <c r="V84" s="1062"/>
      <c r="W84" s="1062"/>
      <c r="X84" s="1062"/>
      <c r="Y84" s="1063">
        <v>4</v>
      </c>
      <c r="Z84" s="1062">
        <v>2</v>
      </c>
      <c r="AA84" s="1062">
        <v>2</v>
      </c>
      <c r="AB84" s="1062"/>
      <c r="AC84" s="1064">
        <v>4</v>
      </c>
      <c r="AD84" s="1065"/>
      <c r="AE84" s="1066">
        <v>8</v>
      </c>
      <c r="AF84" s="1036"/>
      <c r="AG84" s="1067">
        <v>3.6363636363636362E-2</v>
      </c>
    </row>
    <row r="85" spans="1:33">
      <c r="A85" s="1049" t="s">
        <v>95</v>
      </c>
      <c r="B85" s="1050"/>
      <c r="C85" s="1050"/>
      <c r="D85" s="1050"/>
      <c r="E85" s="1050"/>
      <c r="F85" s="1050"/>
      <c r="G85" s="1050"/>
      <c r="H85" s="1050"/>
      <c r="I85" s="1050"/>
      <c r="J85" s="1050"/>
      <c r="K85" s="1050"/>
      <c r="L85" s="1050"/>
      <c r="M85" s="1050"/>
      <c r="N85" s="1050"/>
      <c r="O85" s="1050"/>
      <c r="P85" s="1050">
        <v>1</v>
      </c>
      <c r="Q85" s="1050"/>
      <c r="R85" s="1050"/>
      <c r="S85" s="1050"/>
      <c r="T85" s="1050"/>
      <c r="U85" s="1050"/>
      <c r="V85" s="1050"/>
      <c r="W85" s="1050"/>
      <c r="X85" s="1050"/>
      <c r="Y85" s="1051">
        <v>1</v>
      </c>
      <c r="Z85" s="1050"/>
      <c r="AA85" s="1050"/>
      <c r="AB85" s="1050"/>
      <c r="AC85" s="1052"/>
      <c r="AD85" s="1037"/>
      <c r="AE85" s="1053">
        <v>1</v>
      </c>
      <c r="AF85" s="1036"/>
      <c r="AG85" s="1054">
        <v>4.5454545454545452E-3</v>
      </c>
    </row>
    <row r="86" spans="1:33">
      <c r="A86" s="1074" t="s">
        <v>96</v>
      </c>
      <c r="B86" s="1075"/>
      <c r="C86" s="1075">
        <v>1</v>
      </c>
      <c r="D86" s="1075"/>
      <c r="E86" s="1075">
        <v>1</v>
      </c>
      <c r="F86" s="1075"/>
      <c r="G86" s="1075">
        <v>1</v>
      </c>
      <c r="H86" s="1075"/>
      <c r="I86" s="1075"/>
      <c r="J86" s="1075">
        <v>1</v>
      </c>
      <c r="K86" s="1075"/>
      <c r="L86" s="1075"/>
      <c r="M86" s="1075">
        <v>1</v>
      </c>
      <c r="N86" s="1075">
        <v>1</v>
      </c>
      <c r="O86" s="1075">
        <v>1</v>
      </c>
      <c r="P86" s="1075"/>
      <c r="Q86" s="1075"/>
      <c r="R86" s="1075">
        <v>2</v>
      </c>
      <c r="S86" s="1075"/>
      <c r="T86" s="1075"/>
      <c r="U86" s="1075">
        <v>1</v>
      </c>
      <c r="V86" s="1075"/>
      <c r="W86" s="1075"/>
      <c r="X86" s="1075"/>
      <c r="Y86" s="1076">
        <v>10</v>
      </c>
      <c r="Z86" s="1075"/>
      <c r="AA86" s="1075"/>
      <c r="AB86" s="1075">
        <v>4</v>
      </c>
      <c r="AC86" s="1077">
        <v>4</v>
      </c>
      <c r="AD86" s="1037"/>
      <c r="AE86" s="1078">
        <v>14</v>
      </c>
      <c r="AF86" s="1036"/>
      <c r="AG86" s="1079">
        <v>6.363636363636363E-2</v>
      </c>
    </row>
    <row r="87" spans="1:33">
      <c r="A87" s="1074" t="s">
        <v>97</v>
      </c>
      <c r="B87" s="1075"/>
      <c r="C87" s="1075"/>
      <c r="D87" s="1075"/>
      <c r="E87" s="1075"/>
      <c r="F87" s="1075"/>
      <c r="G87" s="1075"/>
      <c r="H87" s="1075"/>
      <c r="I87" s="1075"/>
      <c r="J87" s="1075"/>
      <c r="K87" s="1075"/>
      <c r="L87" s="1075"/>
      <c r="M87" s="1075"/>
      <c r="N87" s="1075"/>
      <c r="O87" s="1075"/>
      <c r="P87" s="1075"/>
      <c r="Q87" s="1075"/>
      <c r="R87" s="1075"/>
      <c r="S87" s="1075"/>
      <c r="T87" s="1075"/>
      <c r="U87" s="1075"/>
      <c r="V87" s="1075"/>
      <c r="W87" s="1075"/>
      <c r="X87" s="1075"/>
      <c r="Y87" s="1076"/>
      <c r="Z87" s="1075"/>
      <c r="AA87" s="1075"/>
      <c r="AB87" s="1075">
        <v>1</v>
      </c>
      <c r="AC87" s="1077">
        <v>1</v>
      </c>
      <c r="AD87" s="1037"/>
      <c r="AE87" s="1078">
        <v>1</v>
      </c>
      <c r="AF87" s="1036"/>
      <c r="AG87" s="1079">
        <v>4.5454545454545452E-3</v>
      </c>
    </row>
    <row r="88" spans="1:33">
      <c r="A88" s="1074" t="s">
        <v>292</v>
      </c>
      <c r="B88" s="1075"/>
      <c r="C88" s="1075">
        <v>1</v>
      </c>
      <c r="D88" s="1075"/>
      <c r="E88" s="1075"/>
      <c r="F88" s="1075"/>
      <c r="G88" s="1075"/>
      <c r="H88" s="1075"/>
      <c r="I88" s="1075"/>
      <c r="J88" s="1075"/>
      <c r="K88" s="1075"/>
      <c r="L88" s="1075"/>
      <c r="M88" s="1075"/>
      <c r="N88" s="1075"/>
      <c r="O88" s="1075"/>
      <c r="P88" s="1075"/>
      <c r="Q88" s="1075"/>
      <c r="R88" s="1075"/>
      <c r="S88" s="1075"/>
      <c r="T88" s="1075"/>
      <c r="U88" s="1075"/>
      <c r="V88" s="1075"/>
      <c r="W88" s="1075"/>
      <c r="X88" s="1075"/>
      <c r="Y88" s="1076">
        <v>1</v>
      </c>
      <c r="Z88" s="1075"/>
      <c r="AA88" s="1075"/>
      <c r="AB88" s="1075"/>
      <c r="AC88" s="1077"/>
      <c r="AD88" s="1037"/>
      <c r="AE88" s="1078">
        <v>1</v>
      </c>
      <c r="AF88" s="1036"/>
      <c r="AG88" s="1079">
        <v>4.5454545454545452E-3</v>
      </c>
    </row>
    <row r="89" spans="1:33">
      <c r="A89" s="1055" t="s">
        <v>98</v>
      </c>
      <c r="B89" s="1056"/>
      <c r="C89" s="1056"/>
      <c r="D89" s="1056"/>
      <c r="E89" s="1056"/>
      <c r="F89" s="1056"/>
      <c r="G89" s="1056"/>
      <c r="H89" s="1056"/>
      <c r="I89" s="1056"/>
      <c r="J89" s="1056"/>
      <c r="K89" s="1056"/>
      <c r="L89" s="1056"/>
      <c r="M89" s="1056"/>
      <c r="N89" s="1056"/>
      <c r="O89" s="1056"/>
      <c r="P89" s="1056"/>
      <c r="Q89" s="1056"/>
      <c r="R89" s="1056"/>
      <c r="S89" s="1056"/>
      <c r="T89" s="1056"/>
      <c r="U89" s="1056"/>
      <c r="V89" s="1056"/>
      <c r="W89" s="1056"/>
      <c r="X89" s="1056"/>
      <c r="Y89" s="1057"/>
      <c r="Z89" s="1056"/>
      <c r="AA89" s="1056">
        <v>1</v>
      </c>
      <c r="AB89" s="1056"/>
      <c r="AC89" s="1058">
        <v>1</v>
      </c>
      <c r="AD89" s="1037"/>
      <c r="AE89" s="1059">
        <v>1</v>
      </c>
      <c r="AF89" s="1036"/>
      <c r="AG89" s="1060">
        <v>4.5454545454545452E-3</v>
      </c>
    </row>
    <row r="90" spans="1:33">
      <c r="A90" s="1061" t="s">
        <v>122</v>
      </c>
      <c r="B90" s="1062"/>
      <c r="C90" s="1062">
        <v>2</v>
      </c>
      <c r="D90" s="1062"/>
      <c r="E90" s="1062">
        <v>1</v>
      </c>
      <c r="F90" s="1062"/>
      <c r="G90" s="1062">
        <v>1</v>
      </c>
      <c r="H90" s="1062"/>
      <c r="I90" s="1062"/>
      <c r="J90" s="1062">
        <v>1</v>
      </c>
      <c r="K90" s="1062"/>
      <c r="L90" s="1062"/>
      <c r="M90" s="1062">
        <v>1</v>
      </c>
      <c r="N90" s="1062">
        <v>1</v>
      </c>
      <c r="O90" s="1062">
        <v>1</v>
      </c>
      <c r="P90" s="1062">
        <v>1</v>
      </c>
      <c r="Q90" s="1062"/>
      <c r="R90" s="1062">
        <v>2</v>
      </c>
      <c r="S90" s="1062"/>
      <c r="T90" s="1062"/>
      <c r="U90" s="1062">
        <v>1</v>
      </c>
      <c r="V90" s="1062"/>
      <c r="W90" s="1062"/>
      <c r="X90" s="1062"/>
      <c r="Y90" s="1063">
        <v>12</v>
      </c>
      <c r="Z90" s="1062"/>
      <c r="AA90" s="1062">
        <v>1</v>
      </c>
      <c r="AB90" s="1062">
        <v>5</v>
      </c>
      <c r="AC90" s="1064">
        <v>6</v>
      </c>
      <c r="AD90" s="1065"/>
      <c r="AE90" s="1066">
        <v>18</v>
      </c>
      <c r="AF90" s="1036"/>
      <c r="AG90" s="1067">
        <v>8.1818181818181818E-2</v>
      </c>
    </row>
    <row r="91" spans="1:33">
      <c r="A91" s="1085" t="s">
        <v>295</v>
      </c>
      <c r="B91" s="1086"/>
      <c r="C91" s="1086">
        <v>3</v>
      </c>
      <c r="D91" s="1086"/>
      <c r="E91" s="1086">
        <v>1</v>
      </c>
      <c r="F91" s="1086"/>
      <c r="G91" s="1086">
        <v>1</v>
      </c>
      <c r="H91" s="1086"/>
      <c r="I91" s="1086">
        <v>3</v>
      </c>
      <c r="J91" s="1086">
        <v>2</v>
      </c>
      <c r="K91" s="1086">
        <v>1</v>
      </c>
      <c r="L91" s="1086"/>
      <c r="M91" s="1086">
        <v>8</v>
      </c>
      <c r="N91" s="1086">
        <v>5</v>
      </c>
      <c r="O91" s="1086">
        <v>2</v>
      </c>
      <c r="P91" s="1086">
        <v>2</v>
      </c>
      <c r="Q91" s="1086">
        <v>1</v>
      </c>
      <c r="R91" s="1086">
        <v>4</v>
      </c>
      <c r="S91" s="1086">
        <v>1</v>
      </c>
      <c r="T91" s="1086">
        <v>5</v>
      </c>
      <c r="U91" s="1086">
        <v>5</v>
      </c>
      <c r="V91" s="1086"/>
      <c r="W91" s="1086"/>
      <c r="X91" s="1086">
        <v>1</v>
      </c>
      <c r="Y91" s="1086">
        <v>45</v>
      </c>
      <c r="Z91" s="1086">
        <v>20</v>
      </c>
      <c r="AA91" s="1086">
        <v>7</v>
      </c>
      <c r="AB91" s="1086">
        <v>8</v>
      </c>
      <c r="AC91" s="1087">
        <v>35</v>
      </c>
      <c r="AD91" s="1065"/>
      <c r="AE91" s="1088">
        <v>80</v>
      </c>
      <c r="AF91" s="1036"/>
      <c r="AG91" s="1089">
        <v>0.36363636363636365</v>
      </c>
    </row>
    <row r="92" spans="1:33">
      <c r="A92" s="1090"/>
      <c r="B92" s="1091"/>
      <c r="C92" s="1091"/>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c r="Z92" s="1091"/>
      <c r="AA92" s="1091"/>
      <c r="AB92" s="1091"/>
      <c r="AC92" s="1092"/>
      <c r="AD92" s="1065"/>
      <c r="AE92" s="1065"/>
      <c r="AF92" s="1036"/>
      <c r="AG92" s="1093"/>
    </row>
    <row r="93" spans="1:33">
      <c r="A93" s="1061" t="s">
        <v>0</v>
      </c>
      <c r="B93" s="1062"/>
      <c r="C93" s="1062"/>
      <c r="D93" s="1062">
        <v>1</v>
      </c>
      <c r="E93" s="1062"/>
      <c r="F93" s="1062"/>
      <c r="G93" s="1062"/>
      <c r="H93" s="1062"/>
      <c r="I93" s="1062"/>
      <c r="J93" s="1062"/>
      <c r="K93" s="1062">
        <v>1</v>
      </c>
      <c r="L93" s="1062"/>
      <c r="M93" s="1062"/>
      <c r="N93" s="1062"/>
      <c r="O93" s="1062"/>
      <c r="P93" s="1062"/>
      <c r="Q93" s="1062">
        <v>1</v>
      </c>
      <c r="R93" s="1062">
        <v>1</v>
      </c>
      <c r="S93" s="1062"/>
      <c r="T93" s="1062">
        <v>1</v>
      </c>
      <c r="U93" s="1062"/>
      <c r="V93" s="1062"/>
      <c r="W93" s="1062"/>
      <c r="X93" s="1062"/>
      <c r="Y93" s="1062">
        <v>5</v>
      </c>
      <c r="Z93" s="1062">
        <v>2</v>
      </c>
      <c r="AA93" s="1062">
        <v>1</v>
      </c>
      <c r="AB93" s="1062">
        <v>1</v>
      </c>
      <c r="AC93" s="1094">
        <v>4</v>
      </c>
      <c r="AD93" s="1065"/>
      <c r="AE93" s="1095">
        <v>9</v>
      </c>
      <c r="AF93" s="1036"/>
      <c r="AG93" s="1096">
        <v>4.0909090909090909E-2</v>
      </c>
    </row>
    <row r="94" spans="1:33">
      <c r="A94" s="1036"/>
      <c r="B94" s="1036"/>
      <c r="C94" s="1036"/>
      <c r="D94" s="1036"/>
      <c r="E94" s="1036"/>
      <c r="F94" s="1036"/>
      <c r="G94" s="1036"/>
      <c r="H94" s="1036"/>
      <c r="I94" s="1036"/>
      <c r="J94" s="1036"/>
      <c r="K94" s="1036"/>
      <c r="L94" s="1036"/>
      <c r="M94" s="1036"/>
      <c r="N94" s="1036"/>
      <c r="O94" s="1036"/>
      <c r="P94" s="1036"/>
      <c r="Q94" s="1036"/>
      <c r="R94" s="1036"/>
      <c r="S94" s="1036"/>
      <c r="T94" s="1036"/>
      <c r="U94" s="1036"/>
      <c r="V94" s="1036"/>
      <c r="W94" s="1036"/>
      <c r="X94" s="1036"/>
      <c r="Y94" s="1097"/>
      <c r="Z94" s="1036"/>
      <c r="AA94" s="1036"/>
      <c r="AB94" s="1036"/>
      <c r="AC94" s="1097"/>
      <c r="AD94" s="1037"/>
      <c r="AE94" s="1097"/>
      <c r="AF94" s="1036"/>
      <c r="AG94" s="1098"/>
    </row>
    <row r="95" spans="1:33">
      <c r="A95" s="1099" t="s">
        <v>1</v>
      </c>
      <c r="B95" s="1100">
        <v>10</v>
      </c>
      <c r="C95" s="1100">
        <v>4</v>
      </c>
      <c r="D95" s="1100">
        <v>3</v>
      </c>
      <c r="E95" s="1100">
        <v>4</v>
      </c>
      <c r="F95" s="1100">
        <v>1</v>
      </c>
      <c r="G95" s="1100">
        <v>7</v>
      </c>
      <c r="H95" s="1100">
        <v>1</v>
      </c>
      <c r="I95" s="1100">
        <v>4</v>
      </c>
      <c r="J95" s="1100">
        <v>12</v>
      </c>
      <c r="K95" s="1100">
        <v>11</v>
      </c>
      <c r="L95" s="1100">
        <v>1</v>
      </c>
      <c r="M95" s="1100">
        <v>23</v>
      </c>
      <c r="N95" s="1100">
        <v>16</v>
      </c>
      <c r="O95" s="1100">
        <v>7</v>
      </c>
      <c r="P95" s="1100">
        <v>9</v>
      </c>
      <c r="Q95" s="1100">
        <v>11</v>
      </c>
      <c r="R95" s="1100">
        <v>8</v>
      </c>
      <c r="S95" s="1100">
        <v>5</v>
      </c>
      <c r="T95" s="1100">
        <v>10</v>
      </c>
      <c r="U95" s="1100">
        <v>13</v>
      </c>
      <c r="V95" s="1100">
        <v>1</v>
      </c>
      <c r="W95" s="1100">
        <v>3</v>
      </c>
      <c r="X95" s="1100">
        <v>2</v>
      </c>
      <c r="Y95" s="1063">
        <v>166</v>
      </c>
      <c r="Z95" s="1100">
        <v>28</v>
      </c>
      <c r="AA95" s="1100">
        <v>13</v>
      </c>
      <c r="AB95" s="1100">
        <v>13</v>
      </c>
      <c r="AC95" s="1064">
        <v>54</v>
      </c>
      <c r="AD95" s="1065"/>
      <c r="AE95" s="1066">
        <v>220</v>
      </c>
      <c r="AF95" s="1036"/>
      <c r="AG95" s="1067">
        <v>1</v>
      </c>
    </row>
  </sheetData>
  <mergeCells count="3">
    <mergeCell ref="A2:AF2"/>
    <mergeCell ref="B7:AC7"/>
    <mergeCell ref="A5:AG5"/>
  </mergeCells>
  <printOptions horizontalCentered="1"/>
  <pageMargins left="0.39370078740157483" right="0.39370078740157483" top="0.59055118110236227" bottom="0.59055118110236227" header="0.39370078740157483" footer="0.39370078740157483"/>
  <pageSetup paperSize="9" scale="95" fitToHeight="0"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22.xml><?xml version="1.0" encoding="utf-8"?>
<worksheet xmlns="http://schemas.openxmlformats.org/spreadsheetml/2006/main" xmlns:r="http://schemas.openxmlformats.org/officeDocument/2006/relationships">
  <sheetPr>
    <tabColor rgb="FF92D050"/>
    <pageSetUpPr fitToPage="1"/>
  </sheetPr>
  <dimension ref="A2:AI112"/>
  <sheetViews>
    <sheetView showGridLines="0" topLeftCell="A84" workbookViewId="0">
      <selection activeCell="K101" sqref="K100:K101"/>
    </sheetView>
  </sheetViews>
  <sheetFormatPr baseColWidth="10" defaultRowHeight="12.75"/>
  <cols>
    <col min="1" max="1" width="36" bestFit="1" customWidth="1"/>
    <col min="2" max="24" width="3.83203125" bestFit="1" customWidth="1"/>
    <col min="25" max="25" width="4.6640625" bestFit="1" customWidth="1"/>
    <col min="26" max="26" width="3.83203125" bestFit="1" customWidth="1"/>
    <col min="27" max="27" width="5.5" customWidth="1"/>
    <col min="28" max="28" width="3.83203125" bestFit="1" customWidth="1"/>
    <col min="29" max="29" width="4.6640625" bestFit="1" customWidth="1"/>
    <col min="30" max="30" width="3.83203125" bestFit="1" customWidth="1"/>
    <col min="31" max="31" width="5.5" customWidth="1"/>
    <col min="32" max="32" width="3.83203125" customWidth="1"/>
    <col min="33" max="33" width="10" bestFit="1" customWidth="1"/>
    <col min="34" max="34" width="3.1640625" customWidth="1"/>
    <col min="35" max="35" width="9" customWidth="1"/>
  </cols>
  <sheetData>
    <row r="2" spans="1:35" ht="36.75" customHeight="1">
      <c r="A2" s="1219" t="s">
        <v>853</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row>
    <row r="3" spans="1:35">
      <c r="A3" s="65"/>
    </row>
    <row r="5" spans="1:35" ht="27.75" customHeight="1">
      <c r="A5" s="1242" t="s">
        <v>734</v>
      </c>
      <c r="B5" s="1242"/>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c r="AG5" s="1242"/>
      <c r="AH5" s="308"/>
      <c r="AI5" s="308"/>
    </row>
    <row r="6" spans="1:35" s="4" customFormat="1">
      <c r="A6" s="39"/>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row>
    <row r="7" spans="1:35">
      <c r="A7" s="994"/>
      <c r="B7" s="1221" t="s">
        <v>733</v>
      </c>
      <c r="C7" s="1221"/>
      <c r="D7" s="1221"/>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105"/>
      <c r="AE7" s="1105"/>
      <c r="AF7" s="994"/>
      <c r="AG7" s="994"/>
      <c r="AH7" s="207"/>
      <c r="AI7" s="207"/>
    </row>
    <row r="8" spans="1:35" ht="110.25" customHeight="1">
      <c r="A8" s="46" t="s">
        <v>713</v>
      </c>
      <c r="B8" s="1106" t="s">
        <v>2</v>
      </c>
      <c r="C8" s="1107" t="s">
        <v>3</v>
      </c>
      <c r="D8" s="1107" t="s">
        <v>5</v>
      </c>
      <c r="E8" s="1107" t="s">
        <v>7</v>
      </c>
      <c r="F8" s="1107" t="s">
        <v>11</v>
      </c>
      <c r="G8" s="1107" t="s">
        <v>12</v>
      </c>
      <c r="H8" s="1107" t="s">
        <v>23</v>
      </c>
      <c r="I8" s="1107" t="s">
        <v>24</v>
      </c>
      <c r="J8" s="1107" t="s">
        <v>32</v>
      </c>
      <c r="K8" s="1107" t="s">
        <v>33</v>
      </c>
      <c r="L8" s="1107" t="s">
        <v>40</v>
      </c>
      <c r="M8" s="1107" t="s">
        <v>41</v>
      </c>
      <c r="N8" s="1107" t="s">
        <v>47</v>
      </c>
      <c r="O8" s="1107" t="s">
        <v>52</v>
      </c>
      <c r="P8" s="1107" t="s">
        <v>54</v>
      </c>
      <c r="Q8" s="1107" t="s">
        <v>58</v>
      </c>
      <c r="R8" s="1107" t="s">
        <v>60</v>
      </c>
      <c r="S8" s="1107" t="s">
        <v>73</v>
      </c>
      <c r="T8" s="1107" t="s">
        <v>76</v>
      </c>
      <c r="U8" s="1107" t="s">
        <v>78</v>
      </c>
      <c r="V8" s="1107" t="s">
        <v>84</v>
      </c>
      <c r="W8" s="1107" t="s">
        <v>86</v>
      </c>
      <c r="X8" s="1107" t="s">
        <v>89</v>
      </c>
      <c r="Y8" s="998" t="s">
        <v>293</v>
      </c>
      <c r="Z8" s="1107" t="s">
        <v>63</v>
      </c>
      <c r="AA8" s="1107" t="s">
        <v>17</v>
      </c>
      <c r="AB8" s="1107" t="s">
        <v>94</v>
      </c>
      <c r="AC8" s="999" t="s">
        <v>294</v>
      </c>
      <c r="AD8" s="804"/>
      <c r="AE8" s="1000" t="s">
        <v>1</v>
      </c>
      <c r="AF8" s="994"/>
      <c r="AG8" s="1000" t="s">
        <v>297</v>
      </c>
      <c r="AH8" s="1037"/>
      <c r="AI8" s="1102"/>
    </row>
    <row r="9" spans="1:35" s="4" customFormat="1">
      <c r="A9" s="850"/>
      <c r="B9" s="804"/>
      <c r="C9" s="804"/>
      <c r="D9" s="804"/>
      <c r="E9" s="804"/>
      <c r="F9" s="804"/>
      <c r="G9" s="804"/>
      <c r="H9" s="804"/>
      <c r="I9" s="804"/>
      <c r="J9" s="804"/>
      <c r="K9" s="804"/>
      <c r="L9" s="804"/>
      <c r="M9" s="804"/>
      <c r="N9" s="804"/>
      <c r="O9" s="804"/>
      <c r="P9" s="804"/>
      <c r="Q9" s="804"/>
      <c r="R9" s="804"/>
      <c r="S9" s="804"/>
      <c r="T9" s="804"/>
      <c r="U9" s="804"/>
      <c r="V9" s="804"/>
      <c r="W9" s="804"/>
      <c r="X9" s="804"/>
      <c r="Y9" s="804"/>
      <c r="Z9" s="804"/>
      <c r="AA9" s="804"/>
      <c r="AB9" s="804"/>
      <c r="AC9" s="804"/>
      <c r="AD9" s="804"/>
      <c r="AE9" s="804"/>
      <c r="AF9" s="995"/>
      <c r="AG9" s="804"/>
      <c r="AH9" s="207"/>
      <c r="AI9" s="1102"/>
    </row>
    <row r="10" spans="1:35">
      <c r="A10" s="1002" t="s">
        <v>2</v>
      </c>
      <c r="B10" s="1003">
        <v>8</v>
      </c>
      <c r="C10" s="1003"/>
      <c r="D10" s="1003"/>
      <c r="E10" s="1003">
        <v>1</v>
      </c>
      <c r="F10" s="1003"/>
      <c r="G10" s="1003"/>
      <c r="H10" s="1003"/>
      <c r="I10" s="1003">
        <v>2</v>
      </c>
      <c r="J10" s="1003"/>
      <c r="K10" s="1003">
        <v>3</v>
      </c>
      <c r="L10" s="1003"/>
      <c r="M10" s="1003">
        <v>1</v>
      </c>
      <c r="N10" s="1003">
        <v>1</v>
      </c>
      <c r="O10" s="1003">
        <v>1</v>
      </c>
      <c r="P10" s="1003"/>
      <c r="Q10" s="1003">
        <v>1</v>
      </c>
      <c r="R10" s="1003"/>
      <c r="S10" s="1003">
        <v>1</v>
      </c>
      <c r="T10" s="1003"/>
      <c r="U10" s="1003"/>
      <c r="V10" s="1003">
        <v>1</v>
      </c>
      <c r="W10" s="1003"/>
      <c r="X10" s="1003">
        <v>2</v>
      </c>
      <c r="Y10" s="1004">
        <f t="shared" ref="Y10:Y73" si="0">SUM(B10:X10)</f>
        <v>22</v>
      </c>
      <c r="Z10" s="1003">
        <v>2</v>
      </c>
      <c r="AA10" s="1003"/>
      <c r="AB10" s="1003"/>
      <c r="AC10" s="1005">
        <f>AB10+AA10+Z10</f>
        <v>2</v>
      </c>
      <c r="AD10" s="995"/>
      <c r="AE10" s="1006">
        <v>24</v>
      </c>
      <c r="AF10" s="994"/>
      <c r="AG10" s="1007">
        <f>AE10/$AE$108</f>
        <v>5.3932584269662923E-2</v>
      </c>
      <c r="AH10" s="1103"/>
      <c r="AI10" s="1104"/>
    </row>
    <row r="11" spans="1:35">
      <c r="A11" s="1008" t="s">
        <v>280</v>
      </c>
      <c r="B11" s="1009">
        <v>1</v>
      </c>
      <c r="C11" s="1009"/>
      <c r="D11" s="1009"/>
      <c r="E11" s="1009"/>
      <c r="F11" s="1009"/>
      <c r="G11" s="1009"/>
      <c r="H11" s="1009"/>
      <c r="I11" s="1009"/>
      <c r="J11" s="1009"/>
      <c r="K11" s="1009"/>
      <c r="L11" s="1009"/>
      <c r="M11" s="1009">
        <v>2</v>
      </c>
      <c r="N11" s="1009"/>
      <c r="O11" s="1009"/>
      <c r="P11" s="1009"/>
      <c r="Q11" s="1009"/>
      <c r="R11" s="1009"/>
      <c r="S11" s="1009"/>
      <c r="T11" s="1009">
        <v>1</v>
      </c>
      <c r="U11" s="1009"/>
      <c r="V11" s="1009"/>
      <c r="W11" s="1009"/>
      <c r="X11" s="1009"/>
      <c r="Y11" s="1010">
        <f t="shared" si="0"/>
        <v>4</v>
      </c>
      <c r="Z11" s="1009"/>
      <c r="AA11" s="1009"/>
      <c r="AB11" s="1009"/>
      <c r="AC11" s="1011">
        <f t="shared" ref="AC11:AC74" si="1">AB11+AA11+Z11</f>
        <v>0</v>
      </c>
      <c r="AD11" s="995"/>
      <c r="AE11" s="1012">
        <v>4</v>
      </c>
      <c r="AF11" s="994"/>
      <c r="AG11" s="1013">
        <f t="shared" ref="AG11:AG74" si="2">AE11/$AE$108</f>
        <v>8.988764044943821E-3</v>
      </c>
      <c r="AH11" s="1103"/>
      <c r="AI11" s="1104"/>
    </row>
    <row r="12" spans="1:35">
      <c r="A12" s="505" t="s">
        <v>123</v>
      </c>
      <c r="B12" s="505">
        <v>9</v>
      </c>
      <c r="C12" s="505"/>
      <c r="D12" s="505"/>
      <c r="E12" s="505">
        <v>1</v>
      </c>
      <c r="F12" s="505"/>
      <c r="G12" s="505"/>
      <c r="H12" s="505"/>
      <c r="I12" s="505">
        <v>2</v>
      </c>
      <c r="J12" s="505"/>
      <c r="K12" s="505">
        <v>3</v>
      </c>
      <c r="L12" s="505"/>
      <c r="M12" s="505">
        <v>3</v>
      </c>
      <c r="N12" s="505">
        <v>1</v>
      </c>
      <c r="O12" s="505">
        <v>1</v>
      </c>
      <c r="P12" s="505"/>
      <c r="Q12" s="505">
        <v>1</v>
      </c>
      <c r="R12" s="505"/>
      <c r="S12" s="505">
        <v>1</v>
      </c>
      <c r="T12" s="505">
        <v>1</v>
      </c>
      <c r="U12" s="505"/>
      <c r="V12" s="505">
        <v>1</v>
      </c>
      <c r="W12" s="505"/>
      <c r="X12" s="505">
        <v>2</v>
      </c>
      <c r="Y12" s="507">
        <f t="shared" si="0"/>
        <v>26</v>
      </c>
      <c r="Z12" s="505">
        <v>2</v>
      </c>
      <c r="AA12" s="505"/>
      <c r="AB12" s="505"/>
      <c r="AC12" s="510">
        <f t="shared" si="1"/>
        <v>2</v>
      </c>
      <c r="AD12" s="995"/>
      <c r="AE12" s="1108">
        <v>28</v>
      </c>
      <c r="AF12" s="994"/>
      <c r="AG12" s="1109">
        <f t="shared" si="2"/>
        <v>6.2921348314606745E-2</v>
      </c>
      <c r="AH12" s="1103"/>
      <c r="AI12" s="1104"/>
    </row>
    <row r="13" spans="1:35">
      <c r="A13" s="1002" t="s">
        <v>3</v>
      </c>
      <c r="B13" s="1003"/>
      <c r="C13" s="1003"/>
      <c r="D13" s="1003"/>
      <c r="E13" s="1003"/>
      <c r="F13" s="1003"/>
      <c r="G13" s="1003"/>
      <c r="H13" s="1003"/>
      <c r="I13" s="1003"/>
      <c r="J13" s="1003"/>
      <c r="K13" s="1003"/>
      <c r="L13" s="1003"/>
      <c r="M13" s="1003"/>
      <c r="N13" s="1003"/>
      <c r="O13" s="1003"/>
      <c r="P13" s="1003">
        <v>1</v>
      </c>
      <c r="Q13" s="1003"/>
      <c r="R13" s="1003"/>
      <c r="S13" s="1003"/>
      <c r="T13" s="1003"/>
      <c r="U13" s="1003"/>
      <c r="V13" s="1003"/>
      <c r="W13" s="1003"/>
      <c r="X13" s="1003">
        <v>1</v>
      </c>
      <c r="Y13" s="1004">
        <f t="shared" si="0"/>
        <v>2</v>
      </c>
      <c r="Z13" s="1003">
        <v>1</v>
      </c>
      <c r="AA13" s="1003"/>
      <c r="AB13" s="1003"/>
      <c r="AC13" s="1005">
        <f t="shared" si="1"/>
        <v>1</v>
      </c>
      <c r="AD13" s="995"/>
      <c r="AE13" s="1006">
        <v>3</v>
      </c>
      <c r="AF13" s="994"/>
      <c r="AG13" s="1007">
        <f t="shared" si="2"/>
        <v>6.7415730337078653E-3</v>
      </c>
      <c r="AH13" s="1103"/>
      <c r="AI13" s="1104"/>
    </row>
    <row r="14" spans="1:35">
      <c r="A14" s="1008" t="s">
        <v>4</v>
      </c>
      <c r="B14" s="1009">
        <v>1</v>
      </c>
      <c r="C14" s="1009">
        <v>1</v>
      </c>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10">
        <f t="shared" si="0"/>
        <v>2</v>
      </c>
      <c r="Z14" s="1009"/>
      <c r="AA14" s="1009"/>
      <c r="AB14" s="1009"/>
      <c r="AC14" s="1011">
        <f t="shared" si="1"/>
        <v>0</v>
      </c>
      <c r="AD14" s="995"/>
      <c r="AE14" s="1012">
        <v>2</v>
      </c>
      <c r="AF14" s="994"/>
      <c r="AG14" s="1013">
        <f t="shared" si="2"/>
        <v>4.4943820224719105E-3</v>
      </c>
      <c r="AH14" s="1103"/>
      <c r="AI14" s="1104"/>
    </row>
    <row r="15" spans="1:35">
      <c r="A15" s="505" t="s">
        <v>124</v>
      </c>
      <c r="B15" s="505">
        <v>1</v>
      </c>
      <c r="C15" s="505">
        <v>1</v>
      </c>
      <c r="D15" s="505"/>
      <c r="E15" s="505"/>
      <c r="F15" s="505"/>
      <c r="G15" s="505"/>
      <c r="H15" s="505"/>
      <c r="I15" s="505"/>
      <c r="J15" s="505"/>
      <c r="K15" s="505"/>
      <c r="L15" s="505"/>
      <c r="M15" s="505"/>
      <c r="N15" s="505"/>
      <c r="O15" s="505"/>
      <c r="P15" s="505">
        <v>1</v>
      </c>
      <c r="Q15" s="505"/>
      <c r="R15" s="505"/>
      <c r="S15" s="505"/>
      <c r="T15" s="505"/>
      <c r="U15" s="505"/>
      <c r="V15" s="505"/>
      <c r="W15" s="505"/>
      <c r="X15" s="505">
        <v>1</v>
      </c>
      <c r="Y15" s="507">
        <f t="shared" si="0"/>
        <v>4</v>
      </c>
      <c r="Z15" s="505">
        <v>1</v>
      </c>
      <c r="AA15" s="505"/>
      <c r="AB15" s="505"/>
      <c r="AC15" s="510">
        <f t="shared" si="1"/>
        <v>1</v>
      </c>
      <c r="AD15" s="995"/>
      <c r="AE15" s="1108">
        <v>5</v>
      </c>
      <c r="AF15" s="994"/>
      <c r="AG15" s="1109">
        <f t="shared" si="2"/>
        <v>1.1235955056179775E-2</v>
      </c>
      <c r="AH15" s="1103"/>
      <c r="AI15" s="1104"/>
    </row>
    <row r="16" spans="1:35">
      <c r="A16" s="1014" t="s">
        <v>5</v>
      </c>
      <c r="B16" s="1015"/>
      <c r="C16" s="1015"/>
      <c r="D16" s="1015">
        <v>4</v>
      </c>
      <c r="E16" s="1015"/>
      <c r="F16" s="1015"/>
      <c r="G16" s="1015"/>
      <c r="H16" s="1015"/>
      <c r="I16" s="1015">
        <v>1</v>
      </c>
      <c r="J16" s="1015"/>
      <c r="K16" s="1015"/>
      <c r="L16" s="1015"/>
      <c r="M16" s="1015"/>
      <c r="N16" s="1015"/>
      <c r="O16" s="1015"/>
      <c r="P16" s="1015"/>
      <c r="Q16" s="1015"/>
      <c r="R16" s="1015"/>
      <c r="S16" s="1015"/>
      <c r="T16" s="1015"/>
      <c r="U16" s="1015"/>
      <c r="V16" s="1015"/>
      <c r="W16" s="1015">
        <v>1</v>
      </c>
      <c r="X16" s="1015"/>
      <c r="Y16" s="1016">
        <f t="shared" si="0"/>
        <v>6</v>
      </c>
      <c r="Z16" s="1015"/>
      <c r="AA16" s="1015"/>
      <c r="AB16" s="1015"/>
      <c r="AC16" s="1017">
        <f t="shared" si="1"/>
        <v>0</v>
      </c>
      <c r="AD16" s="995"/>
      <c r="AE16" s="1018">
        <v>6</v>
      </c>
      <c r="AF16" s="994"/>
      <c r="AG16" s="1019">
        <f t="shared" si="2"/>
        <v>1.3483146067415731E-2</v>
      </c>
      <c r="AH16" s="1103"/>
      <c r="AI16" s="1104"/>
    </row>
    <row r="17" spans="1:35">
      <c r="A17" s="505" t="s">
        <v>99</v>
      </c>
      <c r="B17" s="505"/>
      <c r="C17" s="505"/>
      <c r="D17" s="505">
        <v>4</v>
      </c>
      <c r="E17" s="505"/>
      <c r="F17" s="505"/>
      <c r="G17" s="505"/>
      <c r="H17" s="505"/>
      <c r="I17" s="505">
        <v>1</v>
      </c>
      <c r="J17" s="505"/>
      <c r="K17" s="505"/>
      <c r="L17" s="505"/>
      <c r="M17" s="505"/>
      <c r="N17" s="505"/>
      <c r="O17" s="505"/>
      <c r="P17" s="505"/>
      <c r="Q17" s="505"/>
      <c r="R17" s="505"/>
      <c r="S17" s="505"/>
      <c r="T17" s="505"/>
      <c r="U17" s="505"/>
      <c r="V17" s="505"/>
      <c r="W17" s="505">
        <v>1</v>
      </c>
      <c r="X17" s="505"/>
      <c r="Y17" s="507">
        <f t="shared" si="0"/>
        <v>6</v>
      </c>
      <c r="Z17" s="505"/>
      <c r="AA17" s="505"/>
      <c r="AB17" s="505"/>
      <c r="AC17" s="510">
        <f t="shared" si="1"/>
        <v>0</v>
      </c>
      <c r="AD17" s="995"/>
      <c r="AE17" s="1108">
        <v>6</v>
      </c>
      <c r="AF17" s="994"/>
      <c r="AG17" s="1109">
        <f t="shared" si="2"/>
        <v>1.3483146067415731E-2</v>
      </c>
      <c r="AH17" s="1103"/>
      <c r="AI17" s="1104"/>
    </row>
    <row r="18" spans="1:35">
      <c r="A18" s="1002" t="s">
        <v>7</v>
      </c>
      <c r="B18" s="1003"/>
      <c r="C18" s="1003"/>
      <c r="D18" s="1003">
        <v>1</v>
      </c>
      <c r="E18" s="1003">
        <v>2</v>
      </c>
      <c r="F18" s="1003"/>
      <c r="G18" s="1003"/>
      <c r="H18" s="1003"/>
      <c r="I18" s="1003"/>
      <c r="J18" s="1003"/>
      <c r="K18" s="1003"/>
      <c r="L18" s="1003"/>
      <c r="M18" s="1003"/>
      <c r="N18" s="1003"/>
      <c r="O18" s="1003"/>
      <c r="P18" s="1003">
        <v>1</v>
      </c>
      <c r="Q18" s="1003"/>
      <c r="R18" s="1003"/>
      <c r="S18" s="1003"/>
      <c r="T18" s="1003">
        <v>1</v>
      </c>
      <c r="U18" s="1003">
        <v>1</v>
      </c>
      <c r="V18" s="1003"/>
      <c r="W18" s="1003"/>
      <c r="X18" s="1003"/>
      <c r="Y18" s="1004">
        <f t="shared" si="0"/>
        <v>6</v>
      </c>
      <c r="Z18" s="1003"/>
      <c r="AA18" s="1003"/>
      <c r="AB18" s="1003">
        <v>1</v>
      </c>
      <c r="AC18" s="1005">
        <f t="shared" si="1"/>
        <v>1</v>
      </c>
      <c r="AD18" s="995"/>
      <c r="AE18" s="1006">
        <v>7</v>
      </c>
      <c r="AF18" s="994"/>
      <c r="AG18" s="1007">
        <f t="shared" si="2"/>
        <v>1.5730337078651686E-2</v>
      </c>
      <c r="AH18" s="1103"/>
      <c r="AI18" s="1104"/>
    </row>
    <row r="19" spans="1:35">
      <c r="A19" s="1020" t="s">
        <v>8</v>
      </c>
      <c r="B19" s="1021"/>
      <c r="C19" s="1021"/>
      <c r="D19" s="1021"/>
      <c r="E19" s="1021">
        <v>3</v>
      </c>
      <c r="F19" s="1021"/>
      <c r="G19" s="1021"/>
      <c r="H19" s="1021"/>
      <c r="I19" s="1021"/>
      <c r="J19" s="1021"/>
      <c r="K19" s="1021"/>
      <c r="L19" s="1021"/>
      <c r="M19" s="1021"/>
      <c r="N19" s="1021"/>
      <c r="O19" s="1021"/>
      <c r="P19" s="1021"/>
      <c r="Q19" s="1021"/>
      <c r="R19" s="1021"/>
      <c r="S19" s="1021"/>
      <c r="T19" s="1021">
        <v>1</v>
      </c>
      <c r="U19" s="1021">
        <v>1</v>
      </c>
      <c r="V19" s="1021"/>
      <c r="W19" s="1021"/>
      <c r="X19" s="1021"/>
      <c r="Y19" s="1022">
        <f t="shared" si="0"/>
        <v>5</v>
      </c>
      <c r="Z19" s="1021"/>
      <c r="AA19" s="1021">
        <v>1</v>
      </c>
      <c r="AB19" s="1021"/>
      <c r="AC19" s="1023">
        <f t="shared" si="1"/>
        <v>1</v>
      </c>
      <c r="AD19" s="995"/>
      <c r="AE19" s="1024">
        <v>6</v>
      </c>
      <c r="AF19" s="994"/>
      <c r="AG19" s="1025">
        <f t="shared" si="2"/>
        <v>1.3483146067415731E-2</v>
      </c>
      <c r="AH19" s="1103"/>
      <c r="AI19" s="1104"/>
    </row>
    <row r="20" spans="1:35">
      <c r="A20" s="1008" t="s">
        <v>10</v>
      </c>
      <c r="B20" s="1009"/>
      <c r="C20" s="1009"/>
      <c r="D20" s="1009"/>
      <c r="E20" s="1009"/>
      <c r="F20" s="1009"/>
      <c r="G20" s="1009"/>
      <c r="H20" s="1009"/>
      <c r="I20" s="1009"/>
      <c r="J20" s="1009"/>
      <c r="K20" s="1009">
        <v>1</v>
      </c>
      <c r="L20" s="1009"/>
      <c r="M20" s="1009"/>
      <c r="N20" s="1009"/>
      <c r="O20" s="1009"/>
      <c r="P20" s="1009"/>
      <c r="Q20" s="1009"/>
      <c r="R20" s="1009"/>
      <c r="S20" s="1009"/>
      <c r="T20" s="1009"/>
      <c r="U20" s="1009"/>
      <c r="V20" s="1009"/>
      <c r="W20" s="1009"/>
      <c r="X20" s="1009"/>
      <c r="Y20" s="1010">
        <f t="shared" si="0"/>
        <v>1</v>
      </c>
      <c r="Z20" s="1009"/>
      <c r="AA20" s="1009">
        <v>1</v>
      </c>
      <c r="AB20" s="1009"/>
      <c r="AC20" s="1011">
        <f t="shared" si="1"/>
        <v>1</v>
      </c>
      <c r="AD20" s="995"/>
      <c r="AE20" s="1012">
        <v>2</v>
      </c>
      <c r="AF20" s="994"/>
      <c r="AG20" s="1013">
        <f t="shared" si="2"/>
        <v>4.4943820224719105E-3</v>
      </c>
      <c r="AH20" s="1103"/>
      <c r="AI20" s="1104"/>
    </row>
    <row r="21" spans="1:35">
      <c r="A21" s="505" t="s">
        <v>100</v>
      </c>
      <c r="B21" s="505"/>
      <c r="C21" s="505"/>
      <c r="D21" s="505">
        <v>1</v>
      </c>
      <c r="E21" s="505">
        <v>5</v>
      </c>
      <c r="F21" s="505"/>
      <c r="G21" s="505"/>
      <c r="H21" s="505"/>
      <c r="I21" s="505"/>
      <c r="J21" s="505"/>
      <c r="K21" s="505">
        <v>1</v>
      </c>
      <c r="L21" s="505"/>
      <c r="M21" s="505"/>
      <c r="N21" s="505"/>
      <c r="O21" s="505"/>
      <c r="P21" s="505">
        <v>1</v>
      </c>
      <c r="Q21" s="505"/>
      <c r="R21" s="505"/>
      <c r="S21" s="505"/>
      <c r="T21" s="505">
        <v>2</v>
      </c>
      <c r="U21" s="505">
        <v>2</v>
      </c>
      <c r="V21" s="505"/>
      <c r="W21" s="505"/>
      <c r="X21" s="505"/>
      <c r="Y21" s="507">
        <f t="shared" si="0"/>
        <v>12</v>
      </c>
      <c r="Z21" s="505"/>
      <c r="AA21" s="505">
        <v>2</v>
      </c>
      <c r="AB21" s="505">
        <v>1</v>
      </c>
      <c r="AC21" s="510">
        <f t="shared" si="1"/>
        <v>3</v>
      </c>
      <c r="AD21" s="995"/>
      <c r="AE21" s="1108">
        <v>15</v>
      </c>
      <c r="AF21" s="994"/>
      <c r="AG21" s="1109">
        <f t="shared" si="2"/>
        <v>3.3707865168539325E-2</v>
      </c>
      <c r="AH21" s="1103"/>
      <c r="AI21" s="1104"/>
    </row>
    <row r="22" spans="1:35">
      <c r="A22" s="1014" t="s">
        <v>11</v>
      </c>
      <c r="B22" s="1015"/>
      <c r="C22" s="1015"/>
      <c r="D22" s="1015"/>
      <c r="E22" s="1015"/>
      <c r="F22" s="1015">
        <v>1</v>
      </c>
      <c r="G22" s="1015"/>
      <c r="H22" s="1015"/>
      <c r="I22" s="1015"/>
      <c r="J22" s="1015"/>
      <c r="K22" s="1015"/>
      <c r="L22" s="1015"/>
      <c r="M22" s="1015"/>
      <c r="N22" s="1015">
        <v>1</v>
      </c>
      <c r="O22" s="1015"/>
      <c r="P22" s="1015"/>
      <c r="Q22" s="1015"/>
      <c r="R22" s="1015"/>
      <c r="S22" s="1015"/>
      <c r="T22" s="1015"/>
      <c r="U22" s="1015">
        <v>1</v>
      </c>
      <c r="V22" s="1015"/>
      <c r="W22" s="1015"/>
      <c r="X22" s="1015"/>
      <c r="Y22" s="1016">
        <f t="shared" si="0"/>
        <v>3</v>
      </c>
      <c r="Z22" s="1015"/>
      <c r="AA22" s="1015">
        <v>1</v>
      </c>
      <c r="AB22" s="1015"/>
      <c r="AC22" s="1017">
        <f t="shared" si="1"/>
        <v>1</v>
      </c>
      <c r="AD22" s="995"/>
      <c r="AE22" s="1018">
        <v>4</v>
      </c>
      <c r="AF22" s="994"/>
      <c r="AG22" s="1019">
        <f t="shared" si="2"/>
        <v>8.988764044943821E-3</v>
      </c>
      <c r="AH22" s="1103"/>
      <c r="AI22" s="1104"/>
    </row>
    <row r="23" spans="1:35">
      <c r="A23" s="505" t="s">
        <v>101</v>
      </c>
      <c r="B23" s="505"/>
      <c r="C23" s="505"/>
      <c r="D23" s="505"/>
      <c r="E23" s="505"/>
      <c r="F23" s="505">
        <v>1</v>
      </c>
      <c r="G23" s="505"/>
      <c r="H23" s="505"/>
      <c r="I23" s="505"/>
      <c r="J23" s="505"/>
      <c r="K23" s="505"/>
      <c r="L23" s="505"/>
      <c r="M23" s="505"/>
      <c r="N23" s="505">
        <v>1</v>
      </c>
      <c r="O23" s="505"/>
      <c r="P23" s="505"/>
      <c r="Q23" s="505"/>
      <c r="R23" s="505"/>
      <c r="S23" s="505"/>
      <c r="T23" s="505"/>
      <c r="U23" s="505">
        <v>1</v>
      </c>
      <c r="V23" s="505"/>
      <c r="W23" s="505"/>
      <c r="X23" s="505"/>
      <c r="Y23" s="507">
        <f t="shared" si="0"/>
        <v>3</v>
      </c>
      <c r="Z23" s="505"/>
      <c r="AA23" s="505">
        <v>1</v>
      </c>
      <c r="AB23" s="505"/>
      <c r="AC23" s="510">
        <f t="shared" si="1"/>
        <v>1</v>
      </c>
      <c r="AD23" s="995"/>
      <c r="AE23" s="1108">
        <v>4</v>
      </c>
      <c r="AF23" s="994"/>
      <c r="AG23" s="1109">
        <f t="shared" si="2"/>
        <v>8.988764044943821E-3</v>
      </c>
      <c r="AH23" s="1103"/>
      <c r="AI23" s="1104"/>
    </row>
    <row r="24" spans="1:35">
      <c r="A24" s="1014" t="s">
        <v>13</v>
      </c>
      <c r="B24" s="1015"/>
      <c r="C24" s="1015"/>
      <c r="D24" s="1015"/>
      <c r="E24" s="1015"/>
      <c r="F24" s="1015"/>
      <c r="G24" s="1015">
        <v>1</v>
      </c>
      <c r="H24" s="1015"/>
      <c r="I24" s="1015"/>
      <c r="J24" s="1015"/>
      <c r="K24" s="1015"/>
      <c r="L24" s="1015"/>
      <c r="M24" s="1015"/>
      <c r="N24" s="1015"/>
      <c r="O24" s="1015"/>
      <c r="P24" s="1015"/>
      <c r="Q24" s="1015"/>
      <c r="R24" s="1015"/>
      <c r="S24" s="1015"/>
      <c r="T24" s="1015"/>
      <c r="U24" s="1015"/>
      <c r="V24" s="1015"/>
      <c r="W24" s="1015"/>
      <c r="X24" s="1015"/>
      <c r="Y24" s="1016">
        <f t="shared" si="0"/>
        <v>1</v>
      </c>
      <c r="Z24" s="1015"/>
      <c r="AA24" s="1015"/>
      <c r="AB24" s="1015"/>
      <c r="AC24" s="1017">
        <f t="shared" si="1"/>
        <v>0</v>
      </c>
      <c r="AD24" s="995"/>
      <c r="AE24" s="1018">
        <v>1</v>
      </c>
      <c r="AF24" s="994"/>
      <c r="AG24" s="1019">
        <f t="shared" si="2"/>
        <v>2.2471910112359553E-3</v>
      </c>
      <c r="AH24" s="1103"/>
      <c r="AI24" s="1104"/>
    </row>
    <row r="25" spans="1:35">
      <c r="A25" s="505" t="s">
        <v>102</v>
      </c>
      <c r="B25" s="505"/>
      <c r="C25" s="505"/>
      <c r="D25" s="505"/>
      <c r="E25" s="505"/>
      <c r="F25" s="505"/>
      <c r="G25" s="505">
        <v>1</v>
      </c>
      <c r="H25" s="505"/>
      <c r="I25" s="505"/>
      <c r="J25" s="505"/>
      <c r="K25" s="505"/>
      <c r="L25" s="505"/>
      <c r="M25" s="505"/>
      <c r="N25" s="505"/>
      <c r="O25" s="505"/>
      <c r="P25" s="505"/>
      <c r="Q25" s="505"/>
      <c r="R25" s="505"/>
      <c r="S25" s="505"/>
      <c r="T25" s="505"/>
      <c r="U25" s="505"/>
      <c r="V25" s="505"/>
      <c r="W25" s="505"/>
      <c r="X25" s="505"/>
      <c r="Y25" s="507">
        <f t="shared" si="0"/>
        <v>1</v>
      </c>
      <c r="Z25" s="505"/>
      <c r="AA25" s="505"/>
      <c r="AB25" s="505"/>
      <c r="AC25" s="510">
        <f t="shared" si="1"/>
        <v>0</v>
      </c>
      <c r="AD25" s="995"/>
      <c r="AE25" s="1108">
        <v>1</v>
      </c>
      <c r="AF25" s="994"/>
      <c r="AG25" s="1109">
        <f t="shared" si="2"/>
        <v>2.2471910112359553E-3</v>
      </c>
      <c r="AH25" s="1103"/>
      <c r="AI25" s="1104"/>
    </row>
    <row r="26" spans="1:35">
      <c r="A26" s="1014" t="s">
        <v>23</v>
      </c>
      <c r="B26" s="1015"/>
      <c r="C26" s="1015"/>
      <c r="D26" s="1015"/>
      <c r="E26" s="1015"/>
      <c r="F26" s="1015"/>
      <c r="G26" s="1015"/>
      <c r="H26" s="1015">
        <v>1</v>
      </c>
      <c r="I26" s="1015"/>
      <c r="J26" s="1015"/>
      <c r="K26" s="1015"/>
      <c r="L26" s="1015"/>
      <c r="M26" s="1015"/>
      <c r="N26" s="1015"/>
      <c r="O26" s="1015">
        <v>2</v>
      </c>
      <c r="P26" s="1015"/>
      <c r="Q26" s="1015"/>
      <c r="R26" s="1015"/>
      <c r="S26" s="1015">
        <v>1</v>
      </c>
      <c r="T26" s="1015"/>
      <c r="U26" s="1015"/>
      <c r="V26" s="1015"/>
      <c r="W26" s="1015"/>
      <c r="X26" s="1015"/>
      <c r="Y26" s="1016">
        <f t="shared" si="0"/>
        <v>4</v>
      </c>
      <c r="Z26" s="1015"/>
      <c r="AA26" s="1015"/>
      <c r="AB26" s="1015">
        <v>1</v>
      </c>
      <c r="AC26" s="1017">
        <f t="shared" si="1"/>
        <v>1</v>
      </c>
      <c r="AD26" s="995"/>
      <c r="AE26" s="1018">
        <v>5</v>
      </c>
      <c r="AF26" s="994"/>
      <c r="AG26" s="1019">
        <f t="shared" si="2"/>
        <v>1.1235955056179775E-2</v>
      </c>
      <c r="AH26" s="1103"/>
      <c r="AI26" s="1104"/>
    </row>
    <row r="27" spans="1:35">
      <c r="A27" s="505" t="s">
        <v>105</v>
      </c>
      <c r="B27" s="505"/>
      <c r="C27" s="505"/>
      <c r="D27" s="505"/>
      <c r="E27" s="505"/>
      <c r="F27" s="505"/>
      <c r="G27" s="505"/>
      <c r="H27" s="505">
        <v>1</v>
      </c>
      <c r="I27" s="505"/>
      <c r="J27" s="505"/>
      <c r="K27" s="505"/>
      <c r="L27" s="505"/>
      <c r="M27" s="505"/>
      <c r="N27" s="505"/>
      <c r="O27" s="505">
        <v>2</v>
      </c>
      <c r="P27" s="505"/>
      <c r="Q27" s="505"/>
      <c r="R27" s="505"/>
      <c r="S27" s="505">
        <v>1</v>
      </c>
      <c r="T27" s="505"/>
      <c r="U27" s="505"/>
      <c r="V27" s="505"/>
      <c r="W27" s="505"/>
      <c r="X27" s="505"/>
      <c r="Y27" s="507">
        <f t="shared" si="0"/>
        <v>4</v>
      </c>
      <c r="Z27" s="505"/>
      <c r="AA27" s="505"/>
      <c r="AB27" s="505">
        <v>1</v>
      </c>
      <c r="AC27" s="510">
        <f t="shared" si="1"/>
        <v>1</v>
      </c>
      <c r="AD27" s="995"/>
      <c r="AE27" s="1108">
        <v>5</v>
      </c>
      <c r="AF27" s="994"/>
      <c r="AG27" s="1109">
        <f t="shared" si="2"/>
        <v>1.1235955056179775E-2</v>
      </c>
      <c r="AH27" s="1103"/>
      <c r="AI27" s="1104"/>
    </row>
    <row r="28" spans="1:35">
      <c r="A28" s="1002" t="s">
        <v>25</v>
      </c>
      <c r="B28" s="1003"/>
      <c r="C28" s="1003"/>
      <c r="D28" s="1003"/>
      <c r="E28" s="1003"/>
      <c r="F28" s="1003"/>
      <c r="G28" s="1003"/>
      <c r="H28" s="1003"/>
      <c r="I28" s="1003">
        <v>1</v>
      </c>
      <c r="J28" s="1003"/>
      <c r="K28" s="1003"/>
      <c r="L28" s="1003"/>
      <c r="M28" s="1003"/>
      <c r="N28" s="1003"/>
      <c r="O28" s="1003"/>
      <c r="P28" s="1003"/>
      <c r="Q28" s="1003"/>
      <c r="R28" s="1003"/>
      <c r="S28" s="1003"/>
      <c r="T28" s="1003"/>
      <c r="U28" s="1003"/>
      <c r="V28" s="1003"/>
      <c r="W28" s="1003"/>
      <c r="X28" s="1003"/>
      <c r="Y28" s="1004">
        <f t="shared" si="0"/>
        <v>1</v>
      </c>
      <c r="Z28" s="1003"/>
      <c r="AA28" s="1003"/>
      <c r="AB28" s="1003"/>
      <c r="AC28" s="1005">
        <f t="shared" si="1"/>
        <v>0</v>
      </c>
      <c r="AD28" s="995"/>
      <c r="AE28" s="1006">
        <v>1</v>
      </c>
      <c r="AF28" s="994"/>
      <c r="AG28" s="1007">
        <f t="shared" si="2"/>
        <v>2.2471910112359553E-3</v>
      </c>
      <c r="AH28" s="1103"/>
      <c r="AI28" s="1104"/>
    </row>
    <row r="29" spans="1:35">
      <c r="A29" s="1020" t="s">
        <v>26</v>
      </c>
      <c r="B29" s="1021">
        <v>1</v>
      </c>
      <c r="C29" s="1021"/>
      <c r="D29" s="1021"/>
      <c r="E29" s="1021"/>
      <c r="F29" s="1021"/>
      <c r="G29" s="1021"/>
      <c r="H29" s="1021"/>
      <c r="I29" s="1021"/>
      <c r="J29" s="1021"/>
      <c r="K29" s="1021">
        <v>1</v>
      </c>
      <c r="L29" s="1021"/>
      <c r="M29" s="1021"/>
      <c r="N29" s="1021"/>
      <c r="O29" s="1021"/>
      <c r="P29" s="1021"/>
      <c r="Q29" s="1021"/>
      <c r="R29" s="1021">
        <v>1</v>
      </c>
      <c r="S29" s="1021"/>
      <c r="T29" s="1021"/>
      <c r="U29" s="1021"/>
      <c r="V29" s="1021"/>
      <c r="W29" s="1021"/>
      <c r="X29" s="1021"/>
      <c r="Y29" s="1022">
        <f t="shared" si="0"/>
        <v>3</v>
      </c>
      <c r="Z29" s="1021"/>
      <c r="AA29" s="1021"/>
      <c r="AB29" s="1021"/>
      <c r="AC29" s="1023">
        <f t="shared" si="1"/>
        <v>0</v>
      </c>
      <c r="AD29" s="995"/>
      <c r="AE29" s="1024">
        <v>3</v>
      </c>
      <c r="AF29" s="994"/>
      <c r="AG29" s="1025">
        <f t="shared" si="2"/>
        <v>6.7415730337078653E-3</v>
      </c>
      <c r="AH29" s="1103"/>
      <c r="AI29" s="1104"/>
    </row>
    <row r="30" spans="1:35">
      <c r="A30" s="1020" t="s">
        <v>27</v>
      </c>
      <c r="B30" s="1021"/>
      <c r="C30" s="1021"/>
      <c r="D30" s="1021"/>
      <c r="E30" s="1021"/>
      <c r="F30" s="1021"/>
      <c r="G30" s="1021"/>
      <c r="H30" s="1021"/>
      <c r="I30" s="1021">
        <v>1</v>
      </c>
      <c r="J30" s="1021"/>
      <c r="K30" s="1021"/>
      <c r="L30" s="1021"/>
      <c r="M30" s="1021"/>
      <c r="N30" s="1021"/>
      <c r="O30" s="1021"/>
      <c r="P30" s="1021"/>
      <c r="Q30" s="1021"/>
      <c r="R30" s="1021"/>
      <c r="S30" s="1021"/>
      <c r="T30" s="1021"/>
      <c r="U30" s="1021"/>
      <c r="V30" s="1021"/>
      <c r="W30" s="1021"/>
      <c r="X30" s="1021"/>
      <c r="Y30" s="1022">
        <f t="shared" si="0"/>
        <v>1</v>
      </c>
      <c r="Z30" s="1021"/>
      <c r="AA30" s="1021"/>
      <c r="AB30" s="1021"/>
      <c r="AC30" s="1023">
        <f t="shared" si="1"/>
        <v>0</v>
      </c>
      <c r="AD30" s="995"/>
      <c r="AE30" s="1024">
        <v>1</v>
      </c>
      <c r="AF30" s="994"/>
      <c r="AG30" s="1025">
        <f t="shared" si="2"/>
        <v>2.2471910112359553E-3</v>
      </c>
      <c r="AH30" s="1103"/>
      <c r="AI30" s="1104"/>
    </row>
    <row r="31" spans="1:35">
      <c r="A31" s="1020" t="s">
        <v>28</v>
      </c>
      <c r="B31" s="1021">
        <v>1</v>
      </c>
      <c r="C31" s="1021"/>
      <c r="D31" s="1021"/>
      <c r="E31" s="1021"/>
      <c r="F31" s="1021"/>
      <c r="G31" s="1021"/>
      <c r="H31" s="1021"/>
      <c r="I31" s="1021">
        <v>3</v>
      </c>
      <c r="J31" s="1021"/>
      <c r="K31" s="1021"/>
      <c r="L31" s="1021"/>
      <c r="M31" s="1021">
        <v>1</v>
      </c>
      <c r="N31" s="1021">
        <v>1</v>
      </c>
      <c r="O31" s="1021"/>
      <c r="P31" s="1021"/>
      <c r="Q31" s="1021"/>
      <c r="R31" s="1021"/>
      <c r="S31" s="1021"/>
      <c r="T31" s="1021"/>
      <c r="U31" s="1021"/>
      <c r="V31" s="1021"/>
      <c r="W31" s="1021"/>
      <c r="X31" s="1021">
        <v>1</v>
      </c>
      <c r="Y31" s="1022">
        <f t="shared" si="0"/>
        <v>7</v>
      </c>
      <c r="Z31" s="1021">
        <v>2</v>
      </c>
      <c r="AA31" s="1021"/>
      <c r="AB31" s="1021"/>
      <c r="AC31" s="1023">
        <f t="shared" si="1"/>
        <v>2</v>
      </c>
      <c r="AD31" s="995"/>
      <c r="AE31" s="1024">
        <v>9</v>
      </c>
      <c r="AF31" s="994"/>
      <c r="AG31" s="1025">
        <f t="shared" si="2"/>
        <v>2.0224719101123594E-2</v>
      </c>
      <c r="AH31" s="1103"/>
      <c r="AI31" s="1104"/>
    </row>
    <row r="32" spans="1:35">
      <c r="A32" s="1008" t="s">
        <v>29</v>
      </c>
      <c r="B32" s="1009"/>
      <c r="C32" s="1009"/>
      <c r="D32" s="1009"/>
      <c r="E32" s="1009">
        <v>1</v>
      </c>
      <c r="F32" s="1009"/>
      <c r="G32" s="1009"/>
      <c r="H32" s="1009"/>
      <c r="I32" s="1009"/>
      <c r="J32" s="1009"/>
      <c r="K32" s="1009"/>
      <c r="L32" s="1009"/>
      <c r="M32" s="1009"/>
      <c r="N32" s="1009"/>
      <c r="O32" s="1009"/>
      <c r="P32" s="1009"/>
      <c r="Q32" s="1009"/>
      <c r="R32" s="1009"/>
      <c r="S32" s="1009"/>
      <c r="T32" s="1009"/>
      <c r="U32" s="1009"/>
      <c r="V32" s="1009"/>
      <c r="W32" s="1009"/>
      <c r="X32" s="1009"/>
      <c r="Y32" s="1010">
        <f t="shared" si="0"/>
        <v>1</v>
      </c>
      <c r="Z32" s="1009"/>
      <c r="AA32" s="1009"/>
      <c r="AB32" s="1009"/>
      <c r="AC32" s="1011">
        <f t="shared" si="1"/>
        <v>0</v>
      </c>
      <c r="AD32" s="995"/>
      <c r="AE32" s="1012">
        <v>1</v>
      </c>
      <c r="AF32" s="994"/>
      <c r="AG32" s="1013">
        <f t="shared" si="2"/>
        <v>2.2471910112359553E-3</v>
      </c>
      <c r="AH32" s="1103"/>
      <c r="AI32" s="1104"/>
    </row>
    <row r="33" spans="1:35">
      <c r="A33" s="505" t="s">
        <v>106</v>
      </c>
      <c r="B33" s="505">
        <v>2</v>
      </c>
      <c r="C33" s="505"/>
      <c r="D33" s="505"/>
      <c r="E33" s="505">
        <v>1</v>
      </c>
      <c r="F33" s="505"/>
      <c r="G33" s="505"/>
      <c r="H33" s="505"/>
      <c r="I33" s="505">
        <v>5</v>
      </c>
      <c r="J33" s="505"/>
      <c r="K33" s="505">
        <v>1</v>
      </c>
      <c r="L33" s="505"/>
      <c r="M33" s="505">
        <v>1</v>
      </c>
      <c r="N33" s="505">
        <v>1</v>
      </c>
      <c r="O33" s="505"/>
      <c r="P33" s="505"/>
      <c r="Q33" s="505"/>
      <c r="R33" s="505">
        <v>1</v>
      </c>
      <c r="S33" s="505"/>
      <c r="T33" s="505"/>
      <c r="U33" s="505"/>
      <c r="V33" s="505"/>
      <c r="W33" s="505"/>
      <c r="X33" s="505">
        <v>1</v>
      </c>
      <c r="Y33" s="507">
        <f t="shared" si="0"/>
        <v>13</v>
      </c>
      <c r="Z33" s="505">
        <v>2</v>
      </c>
      <c r="AA33" s="505"/>
      <c r="AB33" s="505"/>
      <c r="AC33" s="510">
        <f t="shared" si="1"/>
        <v>2</v>
      </c>
      <c r="AD33" s="995"/>
      <c r="AE33" s="1108">
        <v>15</v>
      </c>
      <c r="AF33" s="994"/>
      <c r="AG33" s="1109">
        <f t="shared" si="2"/>
        <v>3.3707865168539325E-2</v>
      </c>
      <c r="AH33" s="1103"/>
      <c r="AI33" s="1104"/>
    </row>
    <row r="34" spans="1:35">
      <c r="A34" s="1014" t="s">
        <v>32</v>
      </c>
      <c r="B34" s="1015"/>
      <c r="C34" s="1015"/>
      <c r="D34" s="1015"/>
      <c r="E34" s="1015"/>
      <c r="F34" s="1015"/>
      <c r="G34" s="1015"/>
      <c r="H34" s="1015"/>
      <c r="I34" s="1015"/>
      <c r="J34" s="1015">
        <v>2</v>
      </c>
      <c r="K34" s="1015"/>
      <c r="L34" s="1015"/>
      <c r="M34" s="1015"/>
      <c r="N34" s="1015"/>
      <c r="O34" s="1015"/>
      <c r="P34" s="1015"/>
      <c r="Q34" s="1015"/>
      <c r="R34" s="1015"/>
      <c r="S34" s="1015"/>
      <c r="T34" s="1015"/>
      <c r="U34" s="1015"/>
      <c r="V34" s="1015"/>
      <c r="W34" s="1015"/>
      <c r="X34" s="1015"/>
      <c r="Y34" s="1016">
        <f t="shared" si="0"/>
        <v>2</v>
      </c>
      <c r="Z34" s="1015"/>
      <c r="AA34" s="1015"/>
      <c r="AB34" s="1015"/>
      <c r="AC34" s="1017">
        <f t="shared" si="1"/>
        <v>0</v>
      </c>
      <c r="AD34" s="995"/>
      <c r="AE34" s="1018">
        <v>2</v>
      </c>
      <c r="AF34" s="994"/>
      <c r="AG34" s="1019">
        <f t="shared" si="2"/>
        <v>4.4943820224719105E-3</v>
      </c>
      <c r="AH34" s="1103"/>
      <c r="AI34" s="1104"/>
    </row>
    <row r="35" spans="1:35">
      <c r="A35" s="505" t="s">
        <v>107</v>
      </c>
      <c r="B35" s="505"/>
      <c r="C35" s="505"/>
      <c r="D35" s="505"/>
      <c r="E35" s="505"/>
      <c r="F35" s="505"/>
      <c r="G35" s="505"/>
      <c r="H35" s="505"/>
      <c r="I35" s="505"/>
      <c r="J35" s="505">
        <v>2</v>
      </c>
      <c r="K35" s="505"/>
      <c r="L35" s="505"/>
      <c r="M35" s="505"/>
      <c r="N35" s="505"/>
      <c r="O35" s="505"/>
      <c r="P35" s="505"/>
      <c r="Q35" s="505"/>
      <c r="R35" s="505"/>
      <c r="S35" s="505"/>
      <c r="T35" s="505"/>
      <c r="U35" s="505"/>
      <c r="V35" s="505"/>
      <c r="W35" s="505"/>
      <c r="X35" s="505"/>
      <c r="Y35" s="507">
        <f t="shared" si="0"/>
        <v>2</v>
      </c>
      <c r="Z35" s="505"/>
      <c r="AA35" s="505"/>
      <c r="AB35" s="505"/>
      <c r="AC35" s="510">
        <f t="shared" si="1"/>
        <v>0</v>
      </c>
      <c r="AD35" s="995"/>
      <c r="AE35" s="1108">
        <v>2</v>
      </c>
      <c r="AF35" s="994"/>
      <c r="AG35" s="1109">
        <f t="shared" si="2"/>
        <v>4.4943820224719105E-3</v>
      </c>
      <c r="AH35" s="1103"/>
      <c r="AI35" s="1104"/>
    </row>
    <row r="36" spans="1:35">
      <c r="A36" s="1002" t="s">
        <v>36</v>
      </c>
      <c r="B36" s="1003"/>
      <c r="C36" s="1003">
        <v>1</v>
      </c>
      <c r="D36" s="1003"/>
      <c r="E36" s="1003"/>
      <c r="F36" s="1003"/>
      <c r="G36" s="1003"/>
      <c r="H36" s="1003"/>
      <c r="I36" s="1003"/>
      <c r="J36" s="1003"/>
      <c r="K36" s="1003">
        <v>1</v>
      </c>
      <c r="L36" s="1003"/>
      <c r="M36" s="1003"/>
      <c r="N36" s="1003"/>
      <c r="O36" s="1003"/>
      <c r="P36" s="1003"/>
      <c r="Q36" s="1003"/>
      <c r="R36" s="1003"/>
      <c r="S36" s="1003"/>
      <c r="T36" s="1003"/>
      <c r="U36" s="1003"/>
      <c r="V36" s="1003"/>
      <c r="W36" s="1003"/>
      <c r="X36" s="1003"/>
      <c r="Y36" s="1004">
        <f t="shared" si="0"/>
        <v>2</v>
      </c>
      <c r="Z36" s="1003"/>
      <c r="AA36" s="1003"/>
      <c r="AB36" s="1003"/>
      <c r="AC36" s="1005">
        <f t="shared" si="1"/>
        <v>0</v>
      </c>
      <c r="AD36" s="995"/>
      <c r="AE36" s="1006">
        <v>2</v>
      </c>
      <c r="AF36" s="994"/>
      <c r="AG36" s="1007">
        <f t="shared" si="2"/>
        <v>4.4943820224719105E-3</v>
      </c>
      <c r="AH36" s="1103"/>
      <c r="AI36" s="1104"/>
    </row>
    <row r="37" spans="1:35">
      <c r="A37" s="1008" t="s">
        <v>37</v>
      </c>
      <c r="B37" s="1009"/>
      <c r="C37" s="1009"/>
      <c r="D37" s="1009"/>
      <c r="E37" s="1009"/>
      <c r="F37" s="1009"/>
      <c r="G37" s="1009"/>
      <c r="H37" s="1009"/>
      <c r="I37" s="1009"/>
      <c r="J37" s="1009"/>
      <c r="K37" s="1009">
        <v>3</v>
      </c>
      <c r="L37" s="1009"/>
      <c r="M37" s="1009">
        <v>1</v>
      </c>
      <c r="N37" s="1009"/>
      <c r="O37" s="1009">
        <v>1</v>
      </c>
      <c r="P37" s="1009"/>
      <c r="Q37" s="1009"/>
      <c r="R37" s="1009">
        <v>1</v>
      </c>
      <c r="S37" s="1009"/>
      <c r="T37" s="1009"/>
      <c r="U37" s="1009"/>
      <c r="V37" s="1009"/>
      <c r="W37" s="1009"/>
      <c r="X37" s="1009"/>
      <c r="Y37" s="1010">
        <f t="shared" si="0"/>
        <v>6</v>
      </c>
      <c r="Z37" s="1009"/>
      <c r="AA37" s="1009">
        <v>1</v>
      </c>
      <c r="AB37" s="1009"/>
      <c r="AC37" s="1011">
        <f t="shared" si="1"/>
        <v>1</v>
      </c>
      <c r="AD37" s="995"/>
      <c r="AE37" s="1012">
        <v>7</v>
      </c>
      <c r="AF37" s="994"/>
      <c r="AG37" s="1013">
        <f t="shared" si="2"/>
        <v>1.5730337078651686E-2</v>
      </c>
      <c r="AH37" s="1103"/>
      <c r="AI37" s="1104"/>
    </row>
    <row r="38" spans="1:35">
      <c r="A38" s="505" t="s">
        <v>108</v>
      </c>
      <c r="B38" s="505"/>
      <c r="C38" s="505">
        <v>1</v>
      </c>
      <c r="D38" s="505"/>
      <c r="E38" s="505"/>
      <c r="F38" s="505"/>
      <c r="G38" s="505"/>
      <c r="H38" s="505"/>
      <c r="I38" s="505"/>
      <c r="J38" s="505"/>
      <c r="K38" s="505">
        <v>4</v>
      </c>
      <c r="L38" s="505"/>
      <c r="M38" s="505">
        <v>1</v>
      </c>
      <c r="N38" s="505"/>
      <c r="O38" s="505">
        <v>1</v>
      </c>
      <c r="P38" s="505"/>
      <c r="Q38" s="505"/>
      <c r="R38" s="505">
        <v>1</v>
      </c>
      <c r="S38" s="505"/>
      <c r="T38" s="505"/>
      <c r="U38" s="505"/>
      <c r="V38" s="505"/>
      <c r="W38" s="505"/>
      <c r="X38" s="505"/>
      <c r="Y38" s="507">
        <f t="shared" si="0"/>
        <v>8</v>
      </c>
      <c r="Z38" s="505"/>
      <c r="AA38" s="505">
        <v>1</v>
      </c>
      <c r="AB38" s="505"/>
      <c r="AC38" s="510">
        <f t="shared" si="1"/>
        <v>1</v>
      </c>
      <c r="AD38" s="995"/>
      <c r="AE38" s="1108">
        <v>9</v>
      </c>
      <c r="AF38" s="994"/>
      <c r="AG38" s="1109">
        <f t="shared" si="2"/>
        <v>2.0224719101123594E-2</v>
      </c>
      <c r="AH38" s="1103"/>
      <c r="AI38" s="1104"/>
    </row>
    <row r="39" spans="1:35">
      <c r="A39" s="1002" t="s">
        <v>282</v>
      </c>
      <c r="B39" s="1003"/>
      <c r="C39" s="1003"/>
      <c r="D39" s="1003"/>
      <c r="E39" s="1003"/>
      <c r="F39" s="1003"/>
      <c r="G39" s="1003"/>
      <c r="H39" s="1003"/>
      <c r="I39" s="1003">
        <v>1</v>
      </c>
      <c r="J39" s="1003"/>
      <c r="K39" s="1003"/>
      <c r="L39" s="1003"/>
      <c r="M39" s="1003"/>
      <c r="N39" s="1003"/>
      <c r="O39" s="1003"/>
      <c r="P39" s="1003"/>
      <c r="Q39" s="1003"/>
      <c r="R39" s="1003"/>
      <c r="S39" s="1003"/>
      <c r="T39" s="1003"/>
      <c r="U39" s="1003">
        <v>1</v>
      </c>
      <c r="V39" s="1003"/>
      <c r="W39" s="1003"/>
      <c r="X39" s="1003"/>
      <c r="Y39" s="1004">
        <f t="shared" si="0"/>
        <v>2</v>
      </c>
      <c r="Z39" s="1003"/>
      <c r="AA39" s="1003"/>
      <c r="AB39" s="1003">
        <v>1</v>
      </c>
      <c r="AC39" s="1005">
        <f t="shared" si="1"/>
        <v>1</v>
      </c>
      <c r="AD39" s="995"/>
      <c r="AE39" s="1006">
        <v>3</v>
      </c>
      <c r="AF39" s="994"/>
      <c r="AG39" s="1007">
        <f t="shared" si="2"/>
        <v>6.7415730337078653E-3</v>
      </c>
      <c r="AH39" s="1103"/>
      <c r="AI39" s="1104"/>
    </row>
    <row r="40" spans="1:35">
      <c r="A40" s="1020" t="s">
        <v>42</v>
      </c>
      <c r="B40" s="1021"/>
      <c r="C40" s="1021"/>
      <c r="D40" s="1021"/>
      <c r="E40" s="1021"/>
      <c r="F40" s="1021"/>
      <c r="G40" s="1021"/>
      <c r="H40" s="1021">
        <v>1</v>
      </c>
      <c r="I40" s="1021"/>
      <c r="J40" s="1021"/>
      <c r="K40" s="1021">
        <v>1</v>
      </c>
      <c r="L40" s="1021"/>
      <c r="M40" s="1021">
        <v>8</v>
      </c>
      <c r="N40" s="1021">
        <v>3</v>
      </c>
      <c r="O40" s="1021"/>
      <c r="P40" s="1021">
        <v>1</v>
      </c>
      <c r="Q40" s="1021"/>
      <c r="R40" s="1021"/>
      <c r="S40" s="1021"/>
      <c r="T40" s="1021">
        <v>1</v>
      </c>
      <c r="U40" s="1021"/>
      <c r="V40" s="1021">
        <v>1</v>
      </c>
      <c r="W40" s="1021"/>
      <c r="X40" s="1021"/>
      <c r="Y40" s="1022">
        <f t="shared" si="0"/>
        <v>16</v>
      </c>
      <c r="Z40" s="1021"/>
      <c r="AA40" s="1021">
        <v>1</v>
      </c>
      <c r="AB40" s="1021">
        <v>3</v>
      </c>
      <c r="AC40" s="1023">
        <f t="shared" si="1"/>
        <v>4</v>
      </c>
      <c r="AD40" s="995"/>
      <c r="AE40" s="1024">
        <v>20</v>
      </c>
      <c r="AF40" s="994"/>
      <c r="AG40" s="1025">
        <f t="shared" si="2"/>
        <v>4.49438202247191E-2</v>
      </c>
      <c r="AH40" s="1103"/>
      <c r="AI40" s="1104"/>
    </row>
    <row r="41" spans="1:35">
      <c r="A41" s="1020" t="s">
        <v>43</v>
      </c>
      <c r="B41" s="1021"/>
      <c r="C41" s="1021"/>
      <c r="D41" s="1021"/>
      <c r="E41" s="1021"/>
      <c r="F41" s="1021"/>
      <c r="G41" s="1021"/>
      <c r="H41" s="1021"/>
      <c r="I41" s="1021"/>
      <c r="J41" s="1021"/>
      <c r="K41" s="1021"/>
      <c r="L41" s="1021"/>
      <c r="M41" s="1021">
        <v>4</v>
      </c>
      <c r="N41" s="1021"/>
      <c r="O41" s="1021"/>
      <c r="P41" s="1021"/>
      <c r="Q41" s="1021"/>
      <c r="R41" s="1021"/>
      <c r="S41" s="1021"/>
      <c r="T41" s="1021"/>
      <c r="U41" s="1021"/>
      <c r="V41" s="1021"/>
      <c r="W41" s="1021">
        <v>1</v>
      </c>
      <c r="X41" s="1021"/>
      <c r="Y41" s="1022">
        <f t="shared" si="0"/>
        <v>5</v>
      </c>
      <c r="Z41" s="1021"/>
      <c r="AA41" s="1021"/>
      <c r="AB41" s="1021"/>
      <c r="AC41" s="1023">
        <f t="shared" si="1"/>
        <v>0</v>
      </c>
      <c r="AD41" s="995"/>
      <c r="AE41" s="1024">
        <v>5</v>
      </c>
      <c r="AF41" s="994"/>
      <c r="AG41" s="1025">
        <f t="shared" si="2"/>
        <v>1.1235955056179775E-2</v>
      </c>
      <c r="AH41" s="1103"/>
      <c r="AI41" s="1104"/>
    </row>
    <row r="42" spans="1:35">
      <c r="A42" s="1020" t="s">
        <v>127</v>
      </c>
      <c r="B42" s="1021">
        <v>1</v>
      </c>
      <c r="C42" s="1021"/>
      <c r="D42" s="1021"/>
      <c r="E42" s="1021"/>
      <c r="F42" s="1021"/>
      <c r="G42" s="1021">
        <v>1</v>
      </c>
      <c r="H42" s="1021"/>
      <c r="I42" s="1021"/>
      <c r="J42" s="1021"/>
      <c r="K42" s="1021"/>
      <c r="L42" s="1021"/>
      <c r="M42" s="1021"/>
      <c r="N42" s="1021"/>
      <c r="O42" s="1021"/>
      <c r="P42" s="1021"/>
      <c r="Q42" s="1021"/>
      <c r="R42" s="1021"/>
      <c r="S42" s="1021"/>
      <c r="T42" s="1021"/>
      <c r="U42" s="1021"/>
      <c r="V42" s="1021"/>
      <c r="W42" s="1021"/>
      <c r="X42" s="1021">
        <v>1</v>
      </c>
      <c r="Y42" s="1022">
        <f t="shared" si="0"/>
        <v>3</v>
      </c>
      <c r="Z42" s="1021"/>
      <c r="AA42" s="1021"/>
      <c r="AB42" s="1021"/>
      <c r="AC42" s="1023">
        <f t="shared" si="1"/>
        <v>0</v>
      </c>
      <c r="AD42" s="995"/>
      <c r="AE42" s="1024">
        <v>3</v>
      </c>
      <c r="AF42" s="994"/>
      <c r="AG42" s="1025">
        <f t="shared" si="2"/>
        <v>6.7415730337078653E-3</v>
      </c>
      <c r="AH42" s="1103"/>
      <c r="AI42" s="1104"/>
    </row>
    <row r="43" spans="1:35">
      <c r="A43" s="1020" t="s">
        <v>863</v>
      </c>
      <c r="B43" s="1021"/>
      <c r="C43" s="1021"/>
      <c r="D43" s="1021"/>
      <c r="E43" s="1021"/>
      <c r="F43" s="1021"/>
      <c r="G43" s="1021"/>
      <c r="H43" s="1021">
        <v>1</v>
      </c>
      <c r="I43" s="1021"/>
      <c r="J43" s="1021"/>
      <c r="K43" s="1021"/>
      <c r="L43" s="1021"/>
      <c r="M43" s="1021"/>
      <c r="N43" s="1021"/>
      <c r="O43" s="1021"/>
      <c r="P43" s="1021"/>
      <c r="Q43" s="1021"/>
      <c r="R43" s="1021"/>
      <c r="S43" s="1021"/>
      <c r="T43" s="1021"/>
      <c r="U43" s="1021"/>
      <c r="V43" s="1021"/>
      <c r="W43" s="1021"/>
      <c r="X43" s="1021"/>
      <c r="Y43" s="1022">
        <f t="shared" si="0"/>
        <v>1</v>
      </c>
      <c r="Z43" s="1021"/>
      <c r="AA43" s="1021"/>
      <c r="AB43" s="1021"/>
      <c r="AC43" s="1023">
        <f t="shared" si="1"/>
        <v>0</v>
      </c>
      <c r="AD43" s="995"/>
      <c r="AE43" s="1024">
        <v>1</v>
      </c>
      <c r="AF43" s="994"/>
      <c r="AG43" s="1025">
        <f t="shared" si="2"/>
        <v>2.2471910112359553E-3</v>
      </c>
      <c r="AH43" s="1103"/>
      <c r="AI43" s="1104"/>
    </row>
    <row r="44" spans="1:35">
      <c r="A44" s="1008" t="s">
        <v>45</v>
      </c>
      <c r="B44" s="1009"/>
      <c r="C44" s="1009"/>
      <c r="D44" s="1009"/>
      <c r="E44" s="1009"/>
      <c r="F44" s="1009"/>
      <c r="G44" s="1009"/>
      <c r="H44" s="1009"/>
      <c r="I44" s="1009"/>
      <c r="J44" s="1009"/>
      <c r="K44" s="1009"/>
      <c r="L44" s="1009"/>
      <c r="M44" s="1009"/>
      <c r="N44" s="1009">
        <v>1</v>
      </c>
      <c r="O44" s="1009"/>
      <c r="P44" s="1009"/>
      <c r="Q44" s="1009"/>
      <c r="R44" s="1009"/>
      <c r="S44" s="1009"/>
      <c r="T44" s="1009"/>
      <c r="U44" s="1009"/>
      <c r="V44" s="1009"/>
      <c r="W44" s="1009"/>
      <c r="X44" s="1009"/>
      <c r="Y44" s="1010">
        <f t="shared" si="0"/>
        <v>1</v>
      </c>
      <c r="Z44" s="1009"/>
      <c r="AA44" s="1009"/>
      <c r="AB44" s="1009"/>
      <c r="AC44" s="1011">
        <f t="shared" si="1"/>
        <v>0</v>
      </c>
      <c r="AD44" s="995"/>
      <c r="AE44" s="1012">
        <v>1</v>
      </c>
      <c r="AF44" s="994"/>
      <c r="AG44" s="1013">
        <f t="shared" si="2"/>
        <v>2.2471910112359553E-3</v>
      </c>
      <c r="AH44" s="1103"/>
      <c r="AI44" s="1104"/>
    </row>
    <row r="45" spans="1:35">
      <c r="A45" s="505" t="s">
        <v>110</v>
      </c>
      <c r="B45" s="505">
        <v>1</v>
      </c>
      <c r="C45" s="505"/>
      <c r="D45" s="505"/>
      <c r="E45" s="505"/>
      <c r="F45" s="505"/>
      <c r="G45" s="505">
        <v>1</v>
      </c>
      <c r="H45" s="505">
        <v>2</v>
      </c>
      <c r="I45" s="505">
        <v>1</v>
      </c>
      <c r="J45" s="505"/>
      <c r="K45" s="505">
        <v>1</v>
      </c>
      <c r="L45" s="505"/>
      <c r="M45" s="505">
        <v>12</v>
      </c>
      <c r="N45" s="505">
        <v>4</v>
      </c>
      <c r="O45" s="505"/>
      <c r="P45" s="505">
        <v>1</v>
      </c>
      <c r="Q45" s="505"/>
      <c r="R45" s="505"/>
      <c r="S45" s="505"/>
      <c r="T45" s="505">
        <v>1</v>
      </c>
      <c r="U45" s="505">
        <v>1</v>
      </c>
      <c r="V45" s="505">
        <v>1</v>
      </c>
      <c r="W45" s="505">
        <v>1</v>
      </c>
      <c r="X45" s="505">
        <v>1</v>
      </c>
      <c r="Y45" s="507">
        <f t="shared" si="0"/>
        <v>28</v>
      </c>
      <c r="Z45" s="505"/>
      <c r="AA45" s="505">
        <v>1</v>
      </c>
      <c r="AB45" s="505">
        <v>4</v>
      </c>
      <c r="AC45" s="510">
        <f t="shared" si="1"/>
        <v>5</v>
      </c>
      <c r="AD45" s="995"/>
      <c r="AE45" s="1108">
        <v>33</v>
      </c>
      <c r="AF45" s="994"/>
      <c r="AG45" s="1109">
        <f t="shared" si="2"/>
        <v>7.415730337078652E-2</v>
      </c>
      <c r="AH45" s="1103"/>
      <c r="AI45" s="1104"/>
    </row>
    <row r="46" spans="1:35">
      <c r="A46" s="1002" t="s">
        <v>48</v>
      </c>
      <c r="B46" s="1003"/>
      <c r="C46" s="1003"/>
      <c r="D46" s="1003"/>
      <c r="E46" s="1003"/>
      <c r="F46" s="1003"/>
      <c r="G46" s="1003"/>
      <c r="H46" s="1003"/>
      <c r="I46" s="1003"/>
      <c r="J46" s="1003"/>
      <c r="K46" s="1003"/>
      <c r="L46" s="1003"/>
      <c r="M46" s="1003"/>
      <c r="N46" s="1003">
        <v>1</v>
      </c>
      <c r="O46" s="1003"/>
      <c r="P46" s="1003"/>
      <c r="Q46" s="1003"/>
      <c r="R46" s="1003"/>
      <c r="S46" s="1003"/>
      <c r="T46" s="1003"/>
      <c r="U46" s="1003"/>
      <c r="V46" s="1003"/>
      <c r="W46" s="1003"/>
      <c r="X46" s="1003"/>
      <c r="Y46" s="1004">
        <f t="shared" si="0"/>
        <v>1</v>
      </c>
      <c r="Z46" s="1003"/>
      <c r="AA46" s="1003"/>
      <c r="AB46" s="1003"/>
      <c r="AC46" s="1005">
        <f t="shared" si="1"/>
        <v>0</v>
      </c>
      <c r="AD46" s="995"/>
      <c r="AE46" s="1006">
        <v>1</v>
      </c>
      <c r="AF46" s="994"/>
      <c r="AG46" s="1007">
        <f t="shared" si="2"/>
        <v>2.2471910112359553E-3</v>
      </c>
      <c r="AH46" s="1103"/>
      <c r="AI46" s="1104"/>
    </row>
    <row r="47" spans="1:35">
      <c r="A47" s="1020" t="s">
        <v>49</v>
      </c>
      <c r="B47" s="1021">
        <v>1</v>
      </c>
      <c r="C47" s="1021"/>
      <c r="D47" s="1021"/>
      <c r="E47" s="1021"/>
      <c r="F47" s="1021"/>
      <c r="G47" s="1021"/>
      <c r="H47" s="1021"/>
      <c r="I47" s="1021"/>
      <c r="J47" s="1021"/>
      <c r="K47" s="1021"/>
      <c r="L47" s="1021"/>
      <c r="M47" s="1021"/>
      <c r="N47" s="1021">
        <v>1</v>
      </c>
      <c r="O47" s="1021"/>
      <c r="P47" s="1021"/>
      <c r="Q47" s="1021"/>
      <c r="R47" s="1021"/>
      <c r="S47" s="1021"/>
      <c r="T47" s="1021"/>
      <c r="U47" s="1021"/>
      <c r="V47" s="1021"/>
      <c r="W47" s="1021"/>
      <c r="X47" s="1021"/>
      <c r="Y47" s="1022">
        <f t="shared" si="0"/>
        <v>2</v>
      </c>
      <c r="Z47" s="1021"/>
      <c r="AA47" s="1021"/>
      <c r="AB47" s="1021"/>
      <c r="AC47" s="1023">
        <f t="shared" si="1"/>
        <v>0</v>
      </c>
      <c r="AD47" s="995"/>
      <c r="AE47" s="1024">
        <v>2</v>
      </c>
      <c r="AF47" s="994"/>
      <c r="AG47" s="1025">
        <f t="shared" si="2"/>
        <v>4.4943820224719105E-3</v>
      </c>
      <c r="AH47" s="1103"/>
      <c r="AI47" s="1104"/>
    </row>
    <row r="48" spans="1:35">
      <c r="A48" s="1020" t="s">
        <v>50</v>
      </c>
      <c r="B48" s="1021">
        <v>1</v>
      </c>
      <c r="C48" s="1021"/>
      <c r="D48" s="1021"/>
      <c r="E48" s="1021"/>
      <c r="F48" s="1021"/>
      <c r="G48" s="1021">
        <v>1</v>
      </c>
      <c r="H48" s="1021"/>
      <c r="I48" s="1021"/>
      <c r="J48" s="1021"/>
      <c r="K48" s="1021"/>
      <c r="L48" s="1021"/>
      <c r="M48" s="1021"/>
      <c r="N48" s="1021">
        <v>6</v>
      </c>
      <c r="O48" s="1021">
        <v>1</v>
      </c>
      <c r="P48" s="1021"/>
      <c r="Q48" s="1021"/>
      <c r="R48" s="1021"/>
      <c r="S48" s="1021"/>
      <c r="T48" s="1021"/>
      <c r="U48" s="1021"/>
      <c r="V48" s="1021">
        <v>1</v>
      </c>
      <c r="W48" s="1021"/>
      <c r="X48" s="1021"/>
      <c r="Y48" s="1022">
        <f t="shared" si="0"/>
        <v>10</v>
      </c>
      <c r="Z48" s="1021">
        <v>2</v>
      </c>
      <c r="AA48" s="1021"/>
      <c r="AB48" s="1021">
        <v>1</v>
      </c>
      <c r="AC48" s="1023">
        <f t="shared" si="1"/>
        <v>3</v>
      </c>
      <c r="AD48" s="995"/>
      <c r="AE48" s="1024">
        <v>13</v>
      </c>
      <c r="AF48" s="994"/>
      <c r="AG48" s="1025">
        <f t="shared" si="2"/>
        <v>2.9213483146067417E-2</v>
      </c>
      <c r="AH48" s="1103"/>
      <c r="AI48" s="1104"/>
    </row>
    <row r="49" spans="1:35">
      <c r="A49" s="1008" t="s">
        <v>51</v>
      </c>
      <c r="B49" s="1009">
        <v>1</v>
      </c>
      <c r="C49" s="1009"/>
      <c r="D49" s="1009"/>
      <c r="E49" s="1009"/>
      <c r="F49" s="1009"/>
      <c r="G49" s="1009"/>
      <c r="H49" s="1009"/>
      <c r="I49" s="1009"/>
      <c r="J49" s="1009"/>
      <c r="K49" s="1009"/>
      <c r="L49" s="1009"/>
      <c r="M49" s="1009"/>
      <c r="N49" s="1009">
        <v>1</v>
      </c>
      <c r="O49" s="1009"/>
      <c r="P49" s="1009"/>
      <c r="Q49" s="1009"/>
      <c r="R49" s="1009"/>
      <c r="S49" s="1009"/>
      <c r="T49" s="1009">
        <v>1</v>
      </c>
      <c r="U49" s="1009"/>
      <c r="V49" s="1009"/>
      <c r="W49" s="1009"/>
      <c r="X49" s="1009"/>
      <c r="Y49" s="1010">
        <f t="shared" si="0"/>
        <v>3</v>
      </c>
      <c r="Z49" s="1009"/>
      <c r="AA49" s="1009"/>
      <c r="AB49" s="1009"/>
      <c r="AC49" s="1011">
        <f t="shared" si="1"/>
        <v>0</v>
      </c>
      <c r="AD49" s="995"/>
      <c r="AE49" s="1012">
        <v>3</v>
      </c>
      <c r="AF49" s="994"/>
      <c r="AG49" s="1013">
        <f t="shared" si="2"/>
        <v>6.7415730337078653E-3</v>
      </c>
      <c r="AH49" s="1103"/>
      <c r="AI49" s="1104"/>
    </row>
    <row r="50" spans="1:35">
      <c r="A50" s="505" t="s">
        <v>111</v>
      </c>
      <c r="B50" s="505">
        <v>3</v>
      </c>
      <c r="C50" s="505"/>
      <c r="D50" s="505"/>
      <c r="E50" s="505"/>
      <c r="F50" s="505"/>
      <c r="G50" s="505">
        <v>1</v>
      </c>
      <c r="H50" s="505"/>
      <c r="I50" s="505"/>
      <c r="J50" s="505"/>
      <c r="K50" s="505"/>
      <c r="L50" s="505"/>
      <c r="M50" s="505"/>
      <c r="N50" s="505">
        <v>9</v>
      </c>
      <c r="O50" s="505">
        <v>1</v>
      </c>
      <c r="P50" s="505"/>
      <c r="Q50" s="505"/>
      <c r="R50" s="505"/>
      <c r="S50" s="505"/>
      <c r="T50" s="505">
        <v>1</v>
      </c>
      <c r="U50" s="505"/>
      <c r="V50" s="505">
        <v>1</v>
      </c>
      <c r="W50" s="505"/>
      <c r="X50" s="505"/>
      <c r="Y50" s="507">
        <f t="shared" si="0"/>
        <v>16</v>
      </c>
      <c r="Z50" s="505">
        <v>2</v>
      </c>
      <c r="AA50" s="505"/>
      <c r="AB50" s="505">
        <v>1</v>
      </c>
      <c r="AC50" s="510">
        <f t="shared" si="1"/>
        <v>3</v>
      </c>
      <c r="AD50" s="995"/>
      <c r="AE50" s="1108">
        <v>19</v>
      </c>
      <c r="AF50" s="994"/>
      <c r="AG50" s="1109">
        <f t="shared" si="2"/>
        <v>4.2696629213483148E-2</v>
      </c>
      <c r="AH50" s="1103"/>
      <c r="AI50" s="1104"/>
    </row>
    <row r="51" spans="1:35">
      <c r="A51" s="1014" t="s">
        <v>53</v>
      </c>
      <c r="B51" s="1015"/>
      <c r="C51" s="1015"/>
      <c r="D51" s="1015"/>
      <c r="E51" s="1015"/>
      <c r="F51" s="1015"/>
      <c r="G51" s="1015"/>
      <c r="H51" s="1015"/>
      <c r="I51" s="1015"/>
      <c r="J51" s="1015"/>
      <c r="K51" s="1015"/>
      <c r="L51" s="1015"/>
      <c r="M51" s="1015"/>
      <c r="N51" s="1015"/>
      <c r="O51" s="1015">
        <v>5</v>
      </c>
      <c r="P51" s="1015"/>
      <c r="Q51" s="1015"/>
      <c r="R51" s="1015"/>
      <c r="S51" s="1015">
        <v>1</v>
      </c>
      <c r="T51" s="1015"/>
      <c r="U51" s="1015">
        <v>1</v>
      </c>
      <c r="V51" s="1015">
        <v>1</v>
      </c>
      <c r="W51" s="1015"/>
      <c r="X51" s="1015">
        <v>1</v>
      </c>
      <c r="Y51" s="1016">
        <f t="shared" si="0"/>
        <v>9</v>
      </c>
      <c r="Z51" s="1015"/>
      <c r="AA51" s="1015"/>
      <c r="AB51" s="1015">
        <v>1</v>
      </c>
      <c r="AC51" s="1017">
        <f t="shared" si="1"/>
        <v>1</v>
      </c>
      <c r="AD51" s="995"/>
      <c r="AE51" s="1018">
        <v>10</v>
      </c>
      <c r="AF51" s="994"/>
      <c r="AG51" s="1019">
        <f t="shared" si="2"/>
        <v>2.247191011235955E-2</v>
      </c>
      <c r="AH51" s="1103"/>
      <c r="AI51" s="1104"/>
    </row>
    <row r="52" spans="1:35">
      <c r="A52" s="505" t="s">
        <v>112</v>
      </c>
      <c r="B52" s="505"/>
      <c r="C52" s="505"/>
      <c r="D52" s="505"/>
      <c r="E52" s="505"/>
      <c r="F52" s="505"/>
      <c r="G52" s="505"/>
      <c r="H52" s="505"/>
      <c r="I52" s="505"/>
      <c r="J52" s="505"/>
      <c r="K52" s="505"/>
      <c r="L52" s="505"/>
      <c r="M52" s="505"/>
      <c r="N52" s="505"/>
      <c r="O52" s="505">
        <v>5</v>
      </c>
      <c r="P52" s="505"/>
      <c r="Q52" s="505"/>
      <c r="R52" s="505"/>
      <c r="S52" s="505">
        <v>1</v>
      </c>
      <c r="T52" s="505"/>
      <c r="U52" s="505">
        <v>1</v>
      </c>
      <c r="V52" s="505">
        <v>1</v>
      </c>
      <c r="W52" s="505"/>
      <c r="X52" s="505">
        <v>1</v>
      </c>
      <c r="Y52" s="507">
        <f t="shared" si="0"/>
        <v>9</v>
      </c>
      <c r="Z52" s="505"/>
      <c r="AA52" s="505"/>
      <c r="AB52" s="505">
        <v>1</v>
      </c>
      <c r="AC52" s="510">
        <f t="shared" si="1"/>
        <v>1</v>
      </c>
      <c r="AD52" s="995"/>
      <c r="AE52" s="1108">
        <v>10</v>
      </c>
      <c r="AF52" s="994"/>
      <c r="AG52" s="1109">
        <f t="shared" si="2"/>
        <v>2.247191011235955E-2</v>
      </c>
      <c r="AH52" s="1103"/>
      <c r="AI52" s="1104"/>
    </row>
    <row r="53" spans="1:35">
      <c r="A53" s="1002" t="s">
        <v>55</v>
      </c>
      <c r="B53" s="1003"/>
      <c r="C53" s="1003"/>
      <c r="D53" s="1003"/>
      <c r="E53" s="1003"/>
      <c r="F53" s="1003"/>
      <c r="G53" s="1003"/>
      <c r="H53" s="1003"/>
      <c r="I53" s="1003"/>
      <c r="J53" s="1003"/>
      <c r="K53" s="1003">
        <v>1</v>
      </c>
      <c r="L53" s="1003"/>
      <c r="M53" s="1003"/>
      <c r="N53" s="1003"/>
      <c r="O53" s="1003"/>
      <c r="P53" s="1003">
        <v>2</v>
      </c>
      <c r="Q53" s="1003"/>
      <c r="R53" s="1003"/>
      <c r="S53" s="1003"/>
      <c r="T53" s="1003"/>
      <c r="U53" s="1003"/>
      <c r="V53" s="1003"/>
      <c r="W53" s="1003"/>
      <c r="X53" s="1003"/>
      <c r="Y53" s="1004">
        <f t="shared" si="0"/>
        <v>3</v>
      </c>
      <c r="Z53" s="1003"/>
      <c r="AA53" s="1003"/>
      <c r="AB53" s="1003"/>
      <c r="AC53" s="1005">
        <f t="shared" si="1"/>
        <v>0</v>
      </c>
      <c r="AD53" s="995"/>
      <c r="AE53" s="1006">
        <v>3</v>
      </c>
      <c r="AF53" s="994"/>
      <c r="AG53" s="1007">
        <f t="shared" si="2"/>
        <v>6.7415730337078653E-3</v>
      </c>
      <c r="AH53" s="1103"/>
      <c r="AI53" s="1104"/>
    </row>
    <row r="54" spans="1:35">
      <c r="A54" s="1020" t="s">
        <v>56</v>
      </c>
      <c r="B54" s="1021"/>
      <c r="C54" s="1021"/>
      <c r="D54" s="1021"/>
      <c r="E54" s="1021"/>
      <c r="F54" s="1021"/>
      <c r="G54" s="1021"/>
      <c r="H54" s="1021"/>
      <c r="I54" s="1021"/>
      <c r="J54" s="1021"/>
      <c r="K54" s="1021"/>
      <c r="L54" s="1021"/>
      <c r="M54" s="1021"/>
      <c r="N54" s="1021">
        <v>1</v>
      </c>
      <c r="O54" s="1021">
        <v>1</v>
      </c>
      <c r="P54" s="1021"/>
      <c r="Q54" s="1021"/>
      <c r="R54" s="1021">
        <v>1</v>
      </c>
      <c r="S54" s="1021"/>
      <c r="T54" s="1021"/>
      <c r="U54" s="1021"/>
      <c r="V54" s="1021"/>
      <c r="W54" s="1021"/>
      <c r="X54" s="1021"/>
      <c r="Y54" s="1022">
        <f t="shared" si="0"/>
        <v>3</v>
      </c>
      <c r="Z54" s="1021"/>
      <c r="AA54" s="1021"/>
      <c r="AB54" s="1021"/>
      <c r="AC54" s="1023">
        <f t="shared" si="1"/>
        <v>0</v>
      </c>
      <c r="AD54" s="995"/>
      <c r="AE54" s="1024">
        <v>3</v>
      </c>
      <c r="AF54" s="994"/>
      <c r="AG54" s="1025">
        <f t="shared" si="2"/>
        <v>6.7415730337078653E-3</v>
      </c>
      <c r="AH54" s="1103"/>
      <c r="AI54" s="1104"/>
    </row>
    <row r="55" spans="1:35">
      <c r="A55" s="1008" t="s">
        <v>54</v>
      </c>
      <c r="B55" s="1009"/>
      <c r="C55" s="1009"/>
      <c r="D55" s="1009"/>
      <c r="E55" s="1009"/>
      <c r="F55" s="1009"/>
      <c r="G55" s="1009"/>
      <c r="H55" s="1009"/>
      <c r="I55" s="1009"/>
      <c r="J55" s="1009"/>
      <c r="K55" s="1009">
        <v>1</v>
      </c>
      <c r="L55" s="1009"/>
      <c r="M55" s="1009"/>
      <c r="N55" s="1009"/>
      <c r="O55" s="1009"/>
      <c r="P55" s="1009">
        <v>1</v>
      </c>
      <c r="Q55" s="1009"/>
      <c r="R55" s="1009"/>
      <c r="S55" s="1009">
        <v>1</v>
      </c>
      <c r="T55" s="1009"/>
      <c r="U55" s="1009"/>
      <c r="V55" s="1009"/>
      <c r="W55" s="1009"/>
      <c r="X55" s="1009">
        <v>1</v>
      </c>
      <c r="Y55" s="1010">
        <f t="shared" si="0"/>
        <v>4</v>
      </c>
      <c r="Z55" s="1009">
        <v>1</v>
      </c>
      <c r="AA55" s="1009">
        <v>2</v>
      </c>
      <c r="AB55" s="1009"/>
      <c r="AC55" s="1011">
        <f t="shared" si="1"/>
        <v>3</v>
      </c>
      <c r="AD55" s="995"/>
      <c r="AE55" s="1012">
        <v>7</v>
      </c>
      <c r="AF55" s="994"/>
      <c r="AG55" s="1013">
        <f t="shared" si="2"/>
        <v>1.5730337078651686E-2</v>
      </c>
      <c r="AH55" s="1103"/>
      <c r="AI55" s="1104"/>
    </row>
    <row r="56" spans="1:35">
      <c r="A56" s="505" t="s">
        <v>113</v>
      </c>
      <c r="B56" s="505"/>
      <c r="C56" s="505"/>
      <c r="D56" s="505"/>
      <c r="E56" s="505"/>
      <c r="F56" s="505"/>
      <c r="G56" s="505"/>
      <c r="H56" s="505"/>
      <c r="I56" s="505"/>
      <c r="J56" s="505"/>
      <c r="K56" s="505">
        <v>2</v>
      </c>
      <c r="L56" s="505"/>
      <c r="M56" s="505"/>
      <c r="N56" s="505">
        <v>1</v>
      </c>
      <c r="O56" s="505">
        <v>1</v>
      </c>
      <c r="P56" s="505">
        <v>3</v>
      </c>
      <c r="Q56" s="505"/>
      <c r="R56" s="505">
        <v>1</v>
      </c>
      <c r="S56" s="505">
        <v>1</v>
      </c>
      <c r="T56" s="505"/>
      <c r="U56" s="505"/>
      <c r="V56" s="505"/>
      <c r="W56" s="505"/>
      <c r="X56" s="505">
        <v>1</v>
      </c>
      <c r="Y56" s="507">
        <f t="shared" si="0"/>
        <v>10</v>
      </c>
      <c r="Z56" s="505">
        <v>1</v>
      </c>
      <c r="AA56" s="505">
        <v>2</v>
      </c>
      <c r="AB56" s="505"/>
      <c r="AC56" s="510">
        <f t="shared" si="1"/>
        <v>3</v>
      </c>
      <c r="AD56" s="995"/>
      <c r="AE56" s="1108">
        <v>13</v>
      </c>
      <c r="AF56" s="994"/>
      <c r="AG56" s="1109">
        <f t="shared" si="2"/>
        <v>2.9213483146067417E-2</v>
      </c>
      <c r="AH56" s="1103"/>
      <c r="AI56" s="1104"/>
    </row>
    <row r="57" spans="1:35">
      <c r="A57" s="1002" t="s">
        <v>58</v>
      </c>
      <c r="B57" s="1003"/>
      <c r="C57" s="1003"/>
      <c r="D57" s="1003"/>
      <c r="E57" s="1003"/>
      <c r="F57" s="1003"/>
      <c r="G57" s="1003"/>
      <c r="H57" s="1003"/>
      <c r="I57" s="1003"/>
      <c r="J57" s="1003"/>
      <c r="K57" s="1003"/>
      <c r="L57" s="1003"/>
      <c r="M57" s="1003"/>
      <c r="N57" s="1003"/>
      <c r="O57" s="1003"/>
      <c r="P57" s="1003"/>
      <c r="Q57" s="1003">
        <v>2</v>
      </c>
      <c r="R57" s="1003"/>
      <c r="S57" s="1003"/>
      <c r="T57" s="1003"/>
      <c r="U57" s="1003"/>
      <c r="V57" s="1003"/>
      <c r="W57" s="1003"/>
      <c r="X57" s="1003"/>
      <c r="Y57" s="1004">
        <f t="shared" si="0"/>
        <v>2</v>
      </c>
      <c r="Z57" s="1003"/>
      <c r="AA57" s="1003"/>
      <c r="AB57" s="1003"/>
      <c r="AC57" s="1005">
        <f t="shared" si="1"/>
        <v>0</v>
      </c>
      <c r="AD57" s="995"/>
      <c r="AE57" s="1006">
        <v>2</v>
      </c>
      <c r="AF57" s="994"/>
      <c r="AG57" s="1007">
        <f t="shared" si="2"/>
        <v>4.4943820224719105E-3</v>
      </c>
      <c r="AH57" s="1103"/>
      <c r="AI57" s="1104"/>
    </row>
    <row r="58" spans="1:35">
      <c r="A58" s="1008" t="s">
        <v>59</v>
      </c>
      <c r="B58" s="1009"/>
      <c r="C58" s="1009"/>
      <c r="D58" s="1009"/>
      <c r="E58" s="1009"/>
      <c r="F58" s="1009"/>
      <c r="G58" s="1009"/>
      <c r="H58" s="1009"/>
      <c r="I58" s="1009"/>
      <c r="J58" s="1009"/>
      <c r="K58" s="1009"/>
      <c r="L58" s="1009"/>
      <c r="M58" s="1009"/>
      <c r="N58" s="1009"/>
      <c r="O58" s="1009"/>
      <c r="P58" s="1009"/>
      <c r="Q58" s="1009">
        <v>2</v>
      </c>
      <c r="R58" s="1009"/>
      <c r="S58" s="1009"/>
      <c r="T58" s="1009"/>
      <c r="U58" s="1009"/>
      <c r="V58" s="1009"/>
      <c r="W58" s="1009"/>
      <c r="X58" s="1009"/>
      <c r="Y58" s="1010">
        <f t="shared" si="0"/>
        <v>2</v>
      </c>
      <c r="Z58" s="1009"/>
      <c r="AA58" s="1009"/>
      <c r="AB58" s="1009"/>
      <c r="AC58" s="1011">
        <f t="shared" si="1"/>
        <v>0</v>
      </c>
      <c r="AD58" s="995"/>
      <c r="AE58" s="1012">
        <v>2</v>
      </c>
      <c r="AF58" s="994"/>
      <c r="AG58" s="1013">
        <f t="shared" si="2"/>
        <v>4.4943820224719105E-3</v>
      </c>
      <c r="AH58" s="1103"/>
      <c r="AI58" s="1104"/>
    </row>
    <row r="59" spans="1:35">
      <c r="A59" s="505" t="s">
        <v>114</v>
      </c>
      <c r="B59" s="505"/>
      <c r="C59" s="505"/>
      <c r="D59" s="505"/>
      <c r="E59" s="505"/>
      <c r="F59" s="505"/>
      <c r="G59" s="505"/>
      <c r="H59" s="505"/>
      <c r="I59" s="505"/>
      <c r="J59" s="505"/>
      <c r="K59" s="505"/>
      <c r="L59" s="505"/>
      <c r="M59" s="505"/>
      <c r="N59" s="505"/>
      <c r="O59" s="505"/>
      <c r="P59" s="505"/>
      <c r="Q59" s="505">
        <v>4</v>
      </c>
      <c r="R59" s="505"/>
      <c r="S59" s="505"/>
      <c r="T59" s="505"/>
      <c r="U59" s="505"/>
      <c r="V59" s="505"/>
      <c r="W59" s="505"/>
      <c r="X59" s="505"/>
      <c r="Y59" s="507">
        <f t="shared" si="0"/>
        <v>4</v>
      </c>
      <c r="Z59" s="505"/>
      <c r="AA59" s="505"/>
      <c r="AB59" s="505"/>
      <c r="AC59" s="510">
        <f t="shared" si="1"/>
        <v>0</v>
      </c>
      <c r="AD59" s="995"/>
      <c r="AE59" s="1108">
        <v>4</v>
      </c>
      <c r="AF59" s="994"/>
      <c r="AG59" s="1109">
        <f t="shared" si="2"/>
        <v>8.988764044943821E-3</v>
      </c>
      <c r="AH59" s="1103"/>
      <c r="AI59" s="1104"/>
    </row>
    <row r="60" spans="1:35">
      <c r="A60" s="1002" t="s">
        <v>61</v>
      </c>
      <c r="B60" s="1003"/>
      <c r="C60" s="1003"/>
      <c r="D60" s="1003"/>
      <c r="E60" s="1003"/>
      <c r="F60" s="1003"/>
      <c r="G60" s="1003"/>
      <c r="H60" s="1003"/>
      <c r="I60" s="1003"/>
      <c r="J60" s="1003"/>
      <c r="K60" s="1003">
        <v>1</v>
      </c>
      <c r="L60" s="1003"/>
      <c r="M60" s="1003"/>
      <c r="N60" s="1003"/>
      <c r="O60" s="1003"/>
      <c r="P60" s="1003">
        <v>1</v>
      </c>
      <c r="Q60" s="1003"/>
      <c r="R60" s="1003"/>
      <c r="S60" s="1003"/>
      <c r="T60" s="1003"/>
      <c r="U60" s="1003"/>
      <c r="V60" s="1003"/>
      <c r="W60" s="1003"/>
      <c r="X60" s="1003"/>
      <c r="Y60" s="1004">
        <f t="shared" si="0"/>
        <v>2</v>
      </c>
      <c r="Z60" s="1003"/>
      <c r="AA60" s="1003"/>
      <c r="AB60" s="1003"/>
      <c r="AC60" s="1005">
        <f t="shared" si="1"/>
        <v>0</v>
      </c>
      <c r="AD60" s="995"/>
      <c r="AE60" s="1006">
        <v>2</v>
      </c>
      <c r="AF60" s="994"/>
      <c r="AG60" s="1007">
        <f t="shared" si="2"/>
        <v>4.4943820224719105E-3</v>
      </c>
      <c r="AH60" s="1103"/>
      <c r="AI60" s="1104"/>
    </row>
    <row r="61" spans="1:35">
      <c r="A61" s="1008" t="s">
        <v>62</v>
      </c>
      <c r="B61" s="1009"/>
      <c r="C61" s="1009"/>
      <c r="D61" s="1009"/>
      <c r="E61" s="1009"/>
      <c r="F61" s="1009"/>
      <c r="G61" s="1009"/>
      <c r="H61" s="1009">
        <v>1</v>
      </c>
      <c r="I61" s="1009"/>
      <c r="J61" s="1009"/>
      <c r="K61" s="1009"/>
      <c r="L61" s="1009"/>
      <c r="M61" s="1009"/>
      <c r="N61" s="1009"/>
      <c r="O61" s="1009"/>
      <c r="P61" s="1009"/>
      <c r="Q61" s="1009"/>
      <c r="R61" s="1009">
        <v>1</v>
      </c>
      <c r="S61" s="1009"/>
      <c r="T61" s="1009"/>
      <c r="U61" s="1009">
        <v>2</v>
      </c>
      <c r="V61" s="1009">
        <v>1</v>
      </c>
      <c r="W61" s="1009"/>
      <c r="X61" s="1009"/>
      <c r="Y61" s="1010">
        <f t="shared" si="0"/>
        <v>5</v>
      </c>
      <c r="Z61" s="1009">
        <v>1</v>
      </c>
      <c r="AA61" s="1009"/>
      <c r="AB61" s="1009"/>
      <c r="AC61" s="1011">
        <f t="shared" si="1"/>
        <v>1</v>
      </c>
      <c r="AD61" s="995"/>
      <c r="AE61" s="1012">
        <v>6</v>
      </c>
      <c r="AF61" s="994"/>
      <c r="AG61" s="1013">
        <f t="shared" si="2"/>
        <v>1.3483146067415731E-2</v>
      </c>
      <c r="AH61" s="1103"/>
      <c r="AI61" s="1104"/>
    </row>
    <row r="62" spans="1:35">
      <c r="A62" s="505" t="s">
        <v>125</v>
      </c>
      <c r="B62" s="505"/>
      <c r="C62" s="505"/>
      <c r="D62" s="505"/>
      <c r="E62" s="505"/>
      <c r="F62" s="505"/>
      <c r="G62" s="505"/>
      <c r="H62" s="505">
        <v>1</v>
      </c>
      <c r="I62" s="505"/>
      <c r="J62" s="505"/>
      <c r="K62" s="505">
        <v>1</v>
      </c>
      <c r="L62" s="505"/>
      <c r="M62" s="505"/>
      <c r="N62" s="505"/>
      <c r="O62" s="505"/>
      <c r="P62" s="505">
        <v>1</v>
      </c>
      <c r="Q62" s="505"/>
      <c r="R62" s="505">
        <v>1</v>
      </c>
      <c r="S62" s="505"/>
      <c r="T62" s="505"/>
      <c r="U62" s="505">
        <v>2</v>
      </c>
      <c r="V62" s="505">
        <v>1</v>
      </c>
      <c r="W62" s="505"/>
      <c r="X62" s="505"/>
      <c r="Y62" s="507">
        <f t="shared" si="0"/>
        <v>7</v>
      </c>
      <c r="Z62" s="505">
        <v>1</v>
      </c>
      <c r="AA62" s="505"/>
      <c r="AB62" s="505"/>
      <c r="AC62" s="510">
        <f t="shared" si="1"/>
        <v>1</v>
      </c>
      <c r="AD62" s="995"/>
      <c r="AE62" s="1108">
        <v>8</v>
      </c>
      <c r="AF62" s="994"/>
      <c r="AG62" s="1109">
        <f t="shared" si="2"/>
        <v>1.7977528089887642E-2</v>
      </c>
      <c r="AH62" s="1103"/>
      <c r="AI62" s="1104"/>
    </row>
    <row r="63" spans="1:35">
      <c r="A63" s="1014" t="s">
        <v>73</v>
      </c>
      <c r="B63" s="1015"/>
      <c r="C63" s="1015"/>
      <c r="D63" s="1015"/>
      <c r="E63" s="1015"/>
      <c r="F63" s="1015"/>
      <c r="G63" s="1015">
        <v>1</v>
      </c>
      <c r="H63" s="1015"/>
      <c r="I63" s="1015">
        <v>1</v>
      </c>
      <c r="J63" s="1015"/>
      <c r="K63" s="1015">
        <v>1</v>
      </c>
      <c r="L63" s="1015">
        <v>1</v>
      </c>
      <c r="M63" s="1015"/>
      <c r="N63" s="1015"/>
      <c r="O63" s="1015"/>
      <c r="P63" s="1015"/>
      <c r="Q63" s="1015"/>
      <c r="R63" s="1015">
        <v>1</v>
      </c>
      <c r="S63" s="1015">
        <v>7</v>
      </c>
      <c r="T63" s="1015"/>
      <c r="U63" s="1015"/>
      <c r="V63" s="1015"/>
      <c r="W63" s="1015"/>
      <c r="X63" s="1015"/>
      <c r="Y63" s="1016">
        <f t="shared" si="0"/>
        <v>12</v>
      </c>
      <c r="Z63" s="1015"/>
      <c r="AA63" s="1015">
        <v>1</v>
      </c>
      <c r="AB63" s="1015">
        <v>1</v>
      </c>
      <c r="AC63" s="1017">
        <f t="shared" si="1"/>
        <v>2</v>
      </c>
      <c r="AD63" s="995"/>
      <c r="AE63" s="1018">
        <v>14</v>
      </c>
      <c r="AF63" s="994"/>
      <c r="AG63" s="1019">
        <f t="shared" si="2"/>
        <v>3.1460674157303373E-2</v>
      </c>
      <c r="AH63" s="1103"/>
      <c r="AI63" s="1104"/>
    </row>
    <row r="64" spans="1:35">
      <c r="A64" s="505" t="s">
        <v>116</v>
      </c>
      <c r="B64" s="505"/>
      <c r="C64" s="505"/>
      <c r="D64" s="505"/>
      <c r="E64" s="505"/>
      <c r="F64" s="505"/>
      <c r="G64" s="505">
        <v>1</v>
      </c>
      <c r="H64" s="505"/>
      <c r="I64" s="505">
        <v>1</v>
      </c>
      <c r="J64" s="505"/>
      <c r="K64" s="505">
        <v>1</v>
      </c>
      <c r="L64" s="505">
        <v>1</v>
      </c>
      <c r="M64" s="505"/>
      <c r="N64" s="505"/>
      <c r="O64" s="505"/>
      <c r="P64" s="505"/>
      <c r="Q64" s="505"/>
      <c r="R64" s="505">
        <v>1</v>
      </c>
      <c r="S64" s="505">
        <v>7</v>
      </c>
      <c r="T64" s="505"/>
      <c r="U64" s="505"/>
      <c r="V64" s="505"/>
      <c r="W64" s="505"/>
      <c r="X64" s="505"/>
      <c r="Y64" s="507">
        <f t="shared" si="0"/>
        <v>12</v>
      </c>
      <c r="Z64" s="505"/>
      <c r="AA64" s="505">
        <v>1</v>
      </c>
      <c r="AB64" s="505">
        <v>1</v>
      </c>
      <c r="AC64" s="510">
        <f t="shared" si="1"/>
        <v>2</v>
      </c>
      <c r="AD64" s="995"/>
      <c r="AE64" s="1108">
        <v>14</v>
      </c>
      <c r="AF64" s="994"/>
      <c r="AG64" s="1109">
        <f t="shared" si="2"/>
        <v>3.1460674157303373E-2</v>
      </c>
      <c r="AH64" s="1103"/>
      <c r="AI64" s="1104"/>
    </row>
    <row r="65" spans="1:35">
      <c r="A65" s="1014" t="s">
        <v>76</v>
      </c>
      <c r="B65" s="1015"/>
      <c r="C65" s="1015"/>
      <c r="D65" s="1015"/>
      <c r="E65" s="1015"/>
      <c r="F65" s="1015"/>
      <c r="G65" s="1015"/>
      <c r="H65" s="1015"/>
      <c r="I65" s="1015">
        <v>1</v>
      </c>
      <c r="J65" s="1015"/>
      <c r="K65" s="1015"/>
      <c r="L65" s="1015"/>
      <c r="M65" s="1015"/>
      <c r="N65" s="1015"/>
      <c r="O65" s="1015"/>
      <c r="P65" s="1015"/>
      <c r="Q65" s="1015"/>
      <c r="R65" s="1015"/>
      <c r="S65" s="1015"/>
      <c r="T65" s="1015">
        <v>1</v>
      </c>
      <c r="U65" s="1015"/>
      <c r="V65" s="1015"/>
      <c r="W65" s="1015"/>
      <c r="X65" s="1015"/>
      <c r="Y65" s="1016">
        <f t="shared" si="0"/>
        <v>2</v>
      </c>
      <c r="Z65" s="1015"/>
      <c r="AA65" s="1015"/>
      <c r="AB65" s="1015"/>
      <c r="AC65" s="1017">
        <f t="shared" si="1"/>
        <v>0</v>
      </c>
      <c r="AD65" s="995"/>
      <c r="AE65" s="1018">
        <v>2</v>
      </c>
      <c r="AF65" s="994"/>
      <c r="AG65" s="1019">
        <f t="shared" si="2"/>
        <v>4.4943820224719105E-3</v>
      </c>
      <c r="AH65" s="1103"/>
      <c r="AI65" s="1104"/>
    </row>
    <row r="66" spans="1:35">
      <c r="A66" s="505" t="s">
        <v>117</v>
      </c>
      <c r="B66" s="505"/>
      <c r="C66" s="505"/>
      <c r="D66" s="505"/>
      <c r="E66" s="505"/>
      <c r="F66" s="505"/>
      <c r="G66" s="505"/>
      <c r="H66" s="505"/>
      <c r="I66" s="505">
        <v>1</v>
      </c>
      <c r="J66" s="505"/>
      <c r="K66" s="505"/>
      <c r="L66" s="505"/>
      <c r="M66" s="505"/>
      <c r="N66" s="505"/>
      <c r="O66" s="505"/>
      <c r="P66" s="505"/>
      <c r="Q66" s="505"/>
      <c r="R66" s="505"/>
      <c r="S66" s="505"/>
      <c r="T66" s="505">
        <v>1</v>
      </c>
      <c r="U66" s="505"/>
      <c r="V66" s="505"/>
      <c r="W66" s="505"/>
      <c r="X66" s="505"/>
      <c r="Y66" s="507">
        <f t="shared" si="0"/>
        <v>2</v>
      </c>
      <c r="Z66" s="505"/>
      <c r="AA66" s="505"/>
      <c r="AB66" s="505"/>
      <c r="AC66" s="510">
        <f t="shared" si="1"/>
        <v>0</v>
      </c>
      <c r="AD66" s="995"/>
      <c r="AE66" s="1108">
        <v>2</v>
      </c>
      <c r="AF66" s="994"/>
      <c r="AG66" s="1109">
        <f t="shared" si="2"/>
        <v>4.4943820224719105E-3</v>
      </c>
      <c r="AH66" s="1103"/>
      <c r="AI66" s="1104"/>
    </row>
    <row r="67" spans="1:35">
      <c r="A67" s="1002" t="s">
        <v>79</v>
      </c>
      <c r="B67" s="1003"/>
      <c r="C67" s="1003"/>
      <c r="D67" s="1003">
        <v>1</v>
      </c>
      <c r="E67" s="1003"/>
      <c r="F67" s="1003"/>
      <c r="G67" s="1003"/>
      <c r="H67" s="1003"/>
      <c r="I67" s="1003"/>
      <c r="J67" s="1003"/>
      <c r="K67" s="1003"/>
      <c r="L67" s="1003"/>
      <c r="M67" s="1003"/>
      <c r="N67" s="1003"/>
      <c r="O67" s="1003"/>
      <c r="P67" s="1003"/>
      <c r="Q67" s="1003"/>
      <c r="R67" s="1003"/>
      <c r="S67" s="1003"/>
      <c r="T67" s="1003"/>
      <c r="U67" s="1003"/>
      <c r="V67" s="1003"/>
      <c r="W67" s="1003"/>
      <c r="X67" s="1003"/>
      <c r="Y67" s="1004">
        <f t="shared" si="0"/>
        <v>1</v>
      </c>
      <c r="Z67" s="1003"/>
      <c r="AA67" s="1003"/>
      <c r="AB67" s="1003"/>
      <c r="AC67" s="1005">
        <f t="shared" si="1"/>
        <v>0</v>
      </c>
      <c r="AD67" s="995"/>
      <c r="AE67" s="1006">
        <v>1</v>
      </c>
      <c r="AF67" s="994"/>
      <c r="AG67" s="1007">
        <f t="shared" si="2"/>
        <v>2.2471910112359553E-3</v>
      </c>
      <c r="AH67" s="1103"/>
      <c r="AI67" s="1104"/>
    </row>
    <row r="68" spans="1:35">
      <c r="A68" s="1020" t="s">
        <v>81</v>
      </c>
      <c r="B68" s="1021"/>
      <c r="C68" s="1021"/>
      <c r="D68" s="1021"/>
      <c r="E68" s="1021"/>
      <c r="F68" s="1021"/>
      <c r="G68" s="1021"/>
      <c r="H68" s="1021"/>
      <c r="I68" s="1021"/>
      <c r="J68" s="1021"/>
      <c r="K68" s="1021"/>
      <c r="L68" s="1021"/>
      <c r="M68" s="1021"/>
      <c r="N68" s="1021"/>
      <c r="O68" s="1021"/>
      <c r="P68" s="1021"/>
      <c r="Q68" s="1021"/>
      <c r="R68" s="1021"/>
      <c r="S68" s="1021"/>
      <c r="T68" s="1021"/>
      <c r="U68" s="1021"/>
      <c r="V68" s="1021"/>
      <c r="W68" s="1021"/>
      <c r="X68" s="1021"/>
      <c r="Y68" s="1022">
        <f t="shared" si="0"/>
        <v>0</v>
      </c>
      <c r="Z68" s="1021"/>
      <c r="AA68" s="1021">
        <v>1</v>
      </c>
      <c r="AB68" s="1021"/>
      <c r="AC68" s="1023">
        <f t="shared" si="1"/>
        <v>1</v>
      </c>
      <c r="AD68" s="995"/>
      <c r="AE68" s="1024">
        <v>1</v>
      </c>
      <c r="AF68" s="994"/>
      <c r="AG68" s="1025">
        <f t="shared" si="2"/>
        <v>2.2471910112359553E-3</v>
      </c>
      <c r="AH68" s="1103"/>
      <c r="AI68" s="1104"/>
    </row>
    <row r="69" spans="1:35">
      <c r="A69" s="1008" t="s">
        <v>82</v>
      </c>
      <c r="B69" s="1009"/>
      <c r="C69" s="1009"/>
      <c r="D69" s="1009"/>
      <c r="E69" s="1009"/>
      <c r="F69" s="1009"/>
      <c r="G69" s="1009"/>
      <c r="H69" s="1009"/>
      <c r="I69" s="1009"/>
      <c r="J69" s="1009"/>
      <c r="K69" s="1009"/>
      <c r="L69" s="1009"/>
      <c r="M69" s="1009"/>
      <c r="N69" s="1009"/>
      <c r="O69" s="1009">
        <v>1</v>
      </c>
      <c r="P69" s="1009"/>
      <c r="Q69" s="1009"/>
      <c r="R69" s="1009"/>
      <c r="S69" s="1009"/>
      <c r="T69" s="1009"/>
      <c r="U69" s="1009">
        <v>7</v>
      </c>
      <c r="V69" s="1009"/>
      <c r="W69" s="1009"/>
      <c r="X69" s="1009"/>
      <c r="Y69" s="1010">
        <f t="shared" si="0"/>
        <v>8</v>
      </c>
      <c r="Z69" s="1009">
        <v>2</v>
      </c>
      <c r="AA69" s="1009"/>
      <c r="AB69" s="1009">
        <v>1</v>
      </c>
      <c r="AC69" s="1011">
        <f t="shared" si="1"/>
        <v>3</v>
      </c>
      <c r="AD69" s="995"/>
      <c r="AE69" s="1012">
        <v>11</v>
      </c>
      <c r="AF69" s="994"/>
      <c r="AG69" s="1013">
        <f t="shared" si="2"/>
        <v>2.4719101123595506E-2</v>
      </c>
      <c r="AH69" s="1103"/>
      <c r="AI69" s="1104"/>
    </row>
    <row r="70" spans="1:35">
      <c r="A70" s="505" t="s">
        <v>118</v>
      </c>
      <c r="B70" s="505"/>
      <c r="C70" s="505"/>
      <c r="D70" s="505">
        <v>1</v>
      </c>
      <c r="E70" s="505"/>
      <c r="F70" s="505"/>
      <c r="G70" s="505"/>
      <c r="H70" s="505"/>
      <c r="I70" s="505"/>
      <c r="J70" s="505"/>
      <c r="K70" s="505"/>
      <c r="L70" s="505"/>
      <c r="M70" s="505"/>
      <c r="N70" s="505"/>
      <c r="O70" s="505">
        <v>1</v>
      </c>
      <c r="P70" s="505"/>
      <c r="Q70" s="505"/>
      <c r="R70" s="505"/>
      <c r="S70" s="505"/>
      <c r="T70" s="505"/>
      <c r="U70" s="505">
        <v>7</v>
      </c>
      <c r="V70" s="505"/>
      <c r="W70" s="505"/>
      <c r="X70" s="505"/>
      <c r="Y70" s="507">
        <f t="shared" si="0"/>
        <v>9</v>
      </c>
      <c r="Z70" s="505">
        <v>2</v>
      </c>
      <c r="AA70" s="505">
        <v>1</v>
      </c>
      <c r="AB70" s="505">
        <v>1</v>
      </c>
      <c r="AC70" s="510">
        <f t="shared" si="1"/>
        <v>4</v>
      </c>
      <c r="AD70" s="995"/>
      <c r="AE70" s="1108">
        <v>13</v>
      </c>
      <c r="AF70" s="994"/>
      <c r="AG70" s="1109">
        <f t="shared" si="2"/>
        <v>2.9213483146067417E-2</v>
      </c>
      <c r="AH70" s="1103"/>
      <c r="AI70" s="1104"/>
    </row>
    <row r="71" spans="1:35">
      <c r="A71" s="1014" t="s">
        <v>84</v>
      </c>
      <c r="B71" s="1015">
        <v>1</v>
      </c>
      <c r="C71" s="1015"/>
      <c r="D71" s="1015"/>
      <c r="E71" s="1015"/>
      <c r="F71" s="1015"/>
      <c r="G71" s="1015"/>
      <c r="H71" s="1015"/>
      <c r="I71" s="1015"/>
      <c r="J71" s="1015"/>
      <c r="K71" s="1015"/>
      <c r="L71" s="1015"/>
      <c r="M71" s="1015"/>
      <c r="N71" s="1015"/>
      <c r="O71" s="1015">
        <v>1</v>
      </c>
      <c r="P71" s="1015"/>
      <c r="Q71" s="1015"/>
      <c r="R71" s="1015"/>
      <c r="S71" s="1015"/>
      <c r="T71" s="1015"/>
      <c r="U71" s="1015"/>
      <c r="V71" s="1015">
        <v>2</v>
      </c>
      <c r="W71" s="1015"/>
      <c r="X71" s="1015"/>
      <c r="Y71" s="1016">
        <f t="shared" si="0"/>
        <v>4</v>
      </c>
      <c r="Z71" s="1015"/>
      <c r="AA71" s="1015"/>
      <c r="AB71" s="1015">
        <v>1</v>
      </c>
      <c r="AC71" s="1017">
        <f t="shared" si="1"/>
        <v>1</v>
      </c>
      <c r="AD71" s="995"/>
      <c r="AE71" s="1018">
        <v>5</v>
      </c>
      <c r="AF71" s="994"/>
      <c r="AG71" s="1019">
        <f t="shared" si="2"/>
        <v>1.1235955056179775E-2</v>
      </c>
      <c r="AH71" s="1103"/>
      <c r="AI71" s="1104"/>
    </row>
    <row r="72" spans="1:35">
      <c r="A72" s="505" t="s">
        <v>119</v>
      </c>
      <c r="B72" s="505">
        <v>1</v>
      </c>
      <c r="C72" s="505"/>
      <c r="D72" s="505"/>
      <c r="E72" s="505"/>
      <c r="F72" s="505"/>
      <c r="G72" s="505"/>
      <c r="H72" s="505"/>
      <c r="I72" s="505"/>
      <c r="J72" s="505"/>
      <c r="K72" s="505"/>
      <c r="L72" s="505"/>
      <c r="M72" s="505"/>
      <c r="N72" s="505"/>
      <c r="O72" s="505">
        <v>1</v>
      </c>
      <c r="P72" s="505"/>
      <c r="Q72" s="505"/>
      <c r="R72" s="505"/>
      <c r="S72" s="505"/>
      <c r="T72" s="505"/>
      <c r="U72" s="505"/>
      <c r="V72" s="505">
        <v>2</v>
      </c>
      <c r="W72" s="505"/>
      <c r="X72" s="505"/>
      <c r="Y72" s="507">
        <f t="shared" si="0"/>
        <v>4</v>
      </c>
      <c r="Z72" s="505"/>
      <c r="AA72" s="505"/>
      <c r="AB72" s="505">
        <v>1</v>
      </c>
      <c r="AC72" s="510">
        <f t="shared" si="1"/>
        <v>1</v>
      </c>
      <c r="AD72" s="995"/>
      <c r="AE72" s="1108">
        <v>5</v>
      </c>
      <c r="AF72" s="994"/>
      <c r="AG72" s="1109">
        <f t="shared" si="2"/>
        <v>1.1235955056179775E-2</v>
      </c>
      <c r="AH72" s="1103"/>
      <c r="AI72" s="1104"/>
    </row>
    <row r="73" spans="1:35">
      <c r="A73" s="1014" t="s">
        <v>86</v>
      </c>
      <c r="B73" s="1015">
        <v>1</v>
      </c>
      <c r="C73" s="1015"/>
      <c r="D73" s="1015"/>
      <c r="E73" s="1015"/>
      <c r="F73" s="1015"/>
      <c r="G73" s="1015"/>
      <c r="H73" s="1015">
        <v>1</v>
      </c>
      <c r="I73" s="1015"/>
      <c r="J73" s="1015"/>
      <c r="K73" s="1015">
        <v>1</v>
      </c>
      <c r="L73" s="1015"/>
      <c r="M73" s="1015"/>
      <c r="N73" s="1015"/>
      <c r="O73" s="1015"/>
      <c r="P73" s="1015"/>
      <c r="Q73" s="1015"/>
      <c r="R73" s="1015">
        <v>1</v>
      </c>
      <c r="S73" s="1015"/>
      <c r="T73" s="1015"/>
      <c r="U73" s="1015"/>
      <c r="V73" s="1015"/>
      <c r="W73" s="1015">
        <v>4</v>
      </c>
      <c r="X73" s="1015">
        <v>2</v>
      </c>
      <c r="Y73" s="1016">
        <f t="shared" si="0"/>
        <v>10</v>
      </c>
      <c r="Z73" s="1015">
        <v>1</v>
      </c>
      <c r="AA73" s="1015"/>
      <c r="AB73" s="1015"/>
      <c r="AC73" s="1017">
        <f t="shared" si="1"/>
        <v>1</v>
      </c>
      <c r="AD73" s="995"/>
      <c r="AE73" s="1018">
        <v>11</v>
      </c>
      <c r="AF73" s="994"/>
      <c r="AG73" s="1019">
        <f t="shared" si="2"/>
        <v>2.4719101123595506E-2</v>
      </c>
      <c r="AH73" s="1103"/>
      <c r="AI73" s="1104"/>
    </row>
    <row r="74" spans="1:35">
      <c r="A74" s="505" t="s">
        <v>120</v>
      </c>
      <c r="B74" s="505">
        <v>1</v>
      </c>
      <c r="C74" s="505"/>
      <c r="D74" s="505"/>
      <c r="E74" s="505"/>
      <c r="F74" s="505"/>
      <c r="G74" s="505"/>
      <c r="H74" s="505">
        <v>1</v>
      </c>
      <c r="I74" s="505"/>
      <c r="J74" s="505"/>
      <c r="K74" s="505">
        <v>1</v>
      </c>
      <c r="L74" s="505"/>
      <c r="M74" s="505"/>
      <c r="N74" s="505"/>
      <c r="O74" s="505"/>
      <c r="P74" s="505"/>
      <c r="Q74" s="505"/>
      <c r="R74" s="505">
        <v>1</v>
      </c>
      <c r="S74" s="505"/>
      <c r="T74" s="505"/>
      <c r="U74" s="505"/>
      <c r="V74" s="505"/>
      <c r="W74" s="505">
        <v>4</v>
      </c>
      <c r="X74" s="505">
        <v>2</v>
      </c>
      <c r="Y74" s="507">
        <f t="shared" ref="Y74:Y104" si="3">SUM(B74:X74)</f>
        <v>10</v>
      </c>
      <c r="Z74" s="505">
        <v>1</v>
      </c>
      <c r="AA74" s="505"/>
      <c r="AB74" s="505"/>
      <c r="AC74" s="510">
        <f t="shared" si="1"/>
        <v>1</v>
      </c>
      <c r="AD74" s="995"/>
      <c r="AE74" s="1108">
        <v>11</v>
      </c>
      <c r="AF74" s="994"/>
      <c r="AG74" s="1109">
        <f t="shared" si="2"/>
        <v>2.4719101123595506E-2</v>
      </c>
      <c r="AH74" s="1103"/>
      <c r="AI74" s="1104"/>
    </row>
    <row r="75" spans="1:35">
      <c r="A75" s="1002" t="s">
        <v>90</v>
      </c>
      <c r="B75" s="1003">
        <v>1</v>
      </c>
      <c r="C75" s="1003"/>
      <c r="D75" s="1003"/>
      <c r="E75" s="1003">
        <v>1</v>
      </c>
      <c r="F75" s="1003"/>
      <c r="G75" s="1003"/>
      <c r="H75" s="1003"/>
      <c r="I75" s="1003"/>
      <c r="J75" s="1003"/>
      <c r="K75" s="1003">
        <v>2</v>
      </c>
      <c r="L75" s="1003"/>
      <c r="M75" s="1003"/>
      <c r="N75" s="1003">
        <v>2</v>
      </c>
      <c r="O75" s="1003"/>
      <c r="P75" s="1003">
        <v>1</v>
      </c>
      <c r="Q75" s="1003"/>
      <c r="R75" s="1003"/>
      <c r="S75" s="1003">
        <v>1</v>
      </c>
      <c r="T75" s="1003"/>
      <c r="U75" s="1003">
        <v>1</v>
      </c>
      <c r="V75" s="1003">
        <v>1</v>
      </c>
      <c r="W75" s="1003"/>
      <c r="X75" s="1003">
        <v>10</v>
      </c>
      <c r="Y75" s="1004">
        <f t="shared" si="3"/>
        <v>20</v>
      </c>
      <c r="Z75" s="1003"/>
      <c r="AA75" s="1003">
        <v>1</v>
      </c>
      <c r="AB75" s="1003"/>
      <c r="AC75" s="1005">
        <f t="shared" ref="AC75:AC104" si="4">AB75+AA75+Z75</f>
        <v>1</v>
      </c>
      <c r="AD75" s="995"/>
      <c r="AE75" s="1006">
        <v>21</v>
      </c>
      <c r="AF75" s="994"/>
      <c r="AG75" s="1007">
        <f t="shared" ref="AG75:AG108" si="5">AE75/$AE$108</f>
        <v>4.7191011235955059E-2</v>
      </c>
      <c r="AH75" s="1103"/>
      <c r="AI75" s="1104"/>
    </row>
    <row r="76" spans="1:35">
      <c r="A76" s="1008" t="s">
        <v>91</v>
      </c>
      <c r="B76" s="1009"/>
      <c r="C76" s="1009"/>
      <c r="D76" s="1009"/>
      <c r="E76" s="1009"/>
      <c r="F76" s="1009"/>
      <c r="G76" s="1009"/>
      <c r="H76" s="1009"/>
      <c r="I76" s="1009"/>
      <c r="J76" s="1009">
        <v>1</v>
      </c>
      <c r="K76" s="1009"/>
      <c r="L76" s="1009"/>
      <c r="M76" s="1009"/>
      <c r="N76" s="1009"/>
      <c r="O76" s="1009"/>
      <c r="P76" s="1009"/>
      <c r="Q76" s="1009"/>
      <c r="R76" s="1009"/>
      <c r="S76" s="1009"/>
      <c r="T76" s="1009"/>
      <c r="U76" s="1009"/>
      <c r="V76" s="1009"/>
      <c r="W76" s="1009"/>
      <c r="X76" s="1009">
        <v>1</v>
      </c>
      <c r="Y76" s="1010">
        <f t="shared" si="3"/>
        <v>2</v>
      </c>
      <c r="Z76" s="1009"/>
      <c r="AA76" s="1009"/>
      <c r="AB76" s="1009"/>
      <c r="AC76" s="1011">
        <f t="shared" si="4"/>
        <v>0</v>
      </c>
      <c r="AD76" s="995"/>
      <c r="AE76" s="1012">
        <v>2</v>
      </c>
      <c r="AF76" s="994"/>
      <c r="AG76" s="1013">
        <f t="shared" si="5"/>
        <v>4.4943820224719105E-3</v>
      </c>
      <c r="AH76" s="1103"/>
      <c r="AI76" s="1104"/>
    </row>
    <row r="77" spans="1:35">
      <c r="A77" s="587" t="s">
        <v>121</v>
      </c>
      <c r="B77" s="587">
        <v>1</v>
      </c>
      <c r="C77" s="587"/>
      <c r="D77" s="587"/>
      <c r="E77" s="587">
        <v>1</v>
      </c>
      <c r="F77" s="587"/>
      <c r="G77" s="587"/>
      <c r="H77" s="587"/>
      <c r="I77" s="587"/>
      <c r="J77" s="587">
        <v>1</v>
      </c>
      <c r="K77" s="587">
        <v>2</v>
      </c>
      <c r="L77" s="587"/>
      <c r="M77" s="587"/>
      <c r="N77" s="587">
        <v>2</v>
      </c>
      <c r="O77" s="587"/>
      <c r="P77" s="587">
        <v>1</v>
      </c>
      <c r="Q77" s="587"/>
      <c r="R77" s="587"/>
      <c r="S77" s="587">
        <v>1</v>
      </c>
      <c r="T77" s="587"/>
      <c r="U77" s="587">
        <v>1</v>
      </c>
      <c r="V77" s="587">
        <v>1</v>
      </c>
      <c r="W77" s="587"/>
      <c r="X77" s="587">
        <v>11</v>
      </c>
      <c r="Y77" s="404">
        <f t="shared" si="3"/>
        <v>22</v>
      </c>
      <c r="Z77" s="587"/>
      <c r="AA77" s="587">
        <v>1</v>
      </c>
      <c r="AB77" s="587"/>
      <c r="AC77" s="400">
        <f t="shared" si="4"/>
        <v>1</v>
      </c>
      <c r="AD77" s="995"/>
      <c r="AE77" s="1110">
        <v>23</v>
      </c>
      <c r="AF77" s="994"/>
      <c r="AG77" s="1111">
        <f t="shared" si="5"/>
        <v>5.1685393258426963E-2</v>
      </c>
      <c r="AH77" s="1103"/>
      <c r="AI77" s="1104"/>
    </row>
    <row r="78" spans="1:35">
      <c r="A78" s="1026" t="s">
        <v>296</v>
      </c>
      <c r="B78" s="404">
        <f>B77+B74+B72+B70+B66+B64+B62+B59+B56+B52+B50+B45+B38+B35+B33+B27+B25+B23+B21+B17+B15+B12</f>
        <v>19</v>
      </c>
      <c r="C78" s="404">
        <f t="shared" ref="C78:X78" si="6">C77+C74+C72+C70+C66+C64+C62+C59+C56+C52+C50+C45+C38+C35+C33+C27+C25+C23+C21+C17+C15+C12</f>
        <v>2</v>
      </c>
      <c r="D78" s="404">
        <f t="shared" si="6"/>
        <v>6</v>
      </c>
      <c r="E78" s="404">
        <f t="shared" si="6"/>
        <v>8</v>
      </c>
      <c r="F78" s="404">
        <f t="shared" si="6"/>
        <v>1</v>
      </c>
      <c r="G78" s="404">
        <f t="shared" si="6"/>
        <v>4</v>
      </c>
      <c r="H78" s="404">
        <f t="shared" si="6"/>
        <v>5</v>
      </c>
      <c r="I78" s="404">
        <f t="shared" si="6"/>
        <v>11</v>
      </c>
      <c r="J78" s="404">
        <f t="shared" si="6"/>
        <v>3</v>
      </c>
      <c r="K78" s="404">
        <f t="shared" si="6"/>
        <v>17</v>
      </c>
      <c r="L78" s="404">
        <f t="shared" si="6"/>
        <v>1</v>
      </c>
      <c r="M78" s="404">
        <f t="shared" si="6"/>
        <v>17</v>
      </c>
      <c r="N78" s="404">
        <f t="shared" si="6"/>
        <v>19</v>
      </c>
      <c r="O78" s="404">
        <f t="shared" si="6"/>
        <v>13</v>
      </c>
      <c r="P78" s="404">
        <f t="shared" si="6"/>
        <v>8</v>
      </c>
      <c r="Q78" s="404">
        <f t="shared" si="6"/>
        <v>5</v>
      </c>
      <c r="R78" s="404">
        <f t="shared" si="6"/>
        <v>6</v>
      </c>
      <c r="S78" s="404">
        <f t="shared" si="6"/>
        <v>12</v>
      </c>
      <c r="T78" s="404">
        <f t="shared" si="6"/>
        <v>6</v>
      </c>
      <c r="U78" s="404">
        <f t="shared" si="6"/>
        <v>15</v>
      </c>
      <c r="V78" s="404">
        <f t="shared" si="6"/>
        <v>8</v>
      </c>
      <c r="W78" s="404">
        <f t="shared" si="6"/>
        <v>6</v>
      </c>
      <c r="X78" s="404">
        <f t="shared" si="6"/>
        <v>20</v>
      </c>
      <c r="Y78" s="404">
        <f t="shared" si="3"/>
        <v>212</v>
      </c>
      <c r="Z78" s="404">
        <f t="shared" ref="Z78:AB78" si="7">Z77+Z74+Z72+Z70+Z66+Z64+Z62+Z59+Z56+Z52+Z50+Z45+Z38+Z35+Z33+Z27+Z25+Z23+Z21+Z17+Z15+Z12</f>
        <v>12</v>
      </c>
      <c r="AA78" s="404">
        <f t="shared" si="7"/>
        <v>10</v>
      </c>
      <c r="AB78" s="404">
        <f t="shared" si="7"/>
        <v>11</v>
      </c>
      <c r="AC78" s="400">
        <f t="shared" si="4"/>
        <v>33</v>
      </c>
      <c r="AD78" s="995"/>
      <c r="AE78" s="1110">
        <f>AC78+Y78</f>
        <v>245</v>
      </c>
      <c r="AF78" s="994"/>
      <c r="AG78" s="1111">
        <f t="shared" si="5"/>
        <v>0.550561797752809</v>
      </c>
      <c r="AH78" s="1103"/>
      <c r="AI78" s="1104"/>
    </row>
    <row r="79" spans="1:35">
      <c r="A79" s="1002" t="s">
        <v>64</v>
      </c>
      <c r="B79" s="1003">
        <v>1</v>
      </c>
      <c r="C79" s="1003">
        <v>1</v>
      </c>
      <c r="D79" s="1003"/>
      <c r="E79" s="1003"/>
      <c r="F79" s="1003"/>
      <c r="G79" s="1003"/>
      <c r="H79" s="1003"/>
      <c r="I79" s="1003"/>
      <c r="J79" s="1003"/>
      <c r="K79" s="1003"/>
      <c r="L79" s="1003"/>
      <c r="M79" s="1003">
        <v>1</v>
      </c>
      <c r="N79" s="1003">
        <v>1</v>
      </c>
      <c r="O79" s="1003"/>
      <c r="P79" s="1003"/>
      <c r="Q79" s="1003"/>
      <c r="R79" s="1003"/>
      <c r="S79" s="1003">
        <v>1</v>
      </c>
      <c r="T79" s="1003">
        <v>1</v>
      </c>
      <c r="U79" s="1003">
        <v>1</v>
      </c>
      <c r="V79" s="1003">
        <v>1</v>
      </c>
      <c r="W79" s="1003"/>
      <c r="X79" s="1003">
        <v>3</v>
      </c>
      <c r="Y79" s="1004">
        <f t="shared" si="3"/>
        <v>11</v>
      </c>
      <c r="Z79" s="1003">
        <v>12</v>
      </c>
      <c r="AA79" s="1003">
        <v>1</v>
      </c>
      <c r="AB79" s="1003">
        <v>1</v>
      </c>
      <c r="AC79" s="1005">
        <f t="shared" si="4"/>
        <v>14</v>
      </c>
      <c r="AD79" s="995"/>
      <c r="AE79" s="1006">
        <v>25</v>
      </c>
      <c r="AF79" s="994"/>
      <c r="AG79" s="1007">
        <f t="shared" si="5"/>
        <v>5.6179775280898875E-2</v>
      </c>
      <c r="AH79" s="1103"/>
      <c r="AI79" s="1104"/>
    </row>
    <row r="80" spans="1:35">
      <c r="A80" s="1020" t="s">
        <v>129</v>
      </c>
      <c r="B80" s="1021"/>
      <c r="C80" s="1021"/>
      <c r="D80" s="1021">
        <v>1</v>
      </c>
      <c r="E80" s="1021"/>
      <c r="F80" s="1021"/>
      <c r="G80" s="1021"/>
      <c r="H80" s="1021"/>
      <c r="I80" s="1021"/>
      <c r="J80" s="1021"/>
      <c r="K80" s="1021"/>
      <c r="L80" s="1021"/>
      <c r="M80" s="1021"/>
      <c r="N80" s="1021"/>
      <c r="O80" s="1021"/>
      <c r="P80" s="1021"/>
      <c r="Q80" s="1021"/>
      <c r="R80" s="1021"/>
      <c r="S80" s="1021"/>
      <c r="T80" s="1021"/>
      <c r="U80" s="1021"/>
      <c r="V80" s="1021"/>
      <c r="W80" s="1021"/>
      <c r="X80" s="1021"/>
      <c r="Y80" s="1022">
        <f t="shared" si="3"/>
        <v>1</v>
      </c>
      <c r="Z80" s="1021">
        <v>1</v>
      </c>
      <c r="AA80" s="1021"/>
      <c r="AB80" s="1021"/>
      <c r="AC80" s="1023">
        <f t="shared" si="4"/>
        <v>1</v>
      </c>
      <c r="AD80" s="995"/>
      <c r="AE80" s="1024">
        <v>2</v>
      </c>
      <c r="AF80" s="994"/>
      <c r="AG80" s="1025">
        <f t="shared" si="5"/>
        <v>4.4943820224719105E-3</v>
      </c>
      <c r="AH80" s="1103"/>
      <c r="AI80" s="1104"/>
    </row>
    <row r="81" spans="1:35">
      <c r="A81" s="1020" t="s">
        <v>65</v>
      </c>
      <c r="B81" s="1021"/>
      <c r="C81" s="1021"/>
      <c r="D81" s="1021">
        <v>1</v>
      </c>
      <c r="E81" s="1021"/>
      <c r="F81" s="1021"/>
      <c r="G81" s="1021">
        <v>1</v>
      </c>
      <c r="H81" s="1021"/>
      <c r="I81" s="1021">
        <v>1</v>
      </c>
      <c r="J81" s="1021"/>
      <c r="K81" s="1021">
        <v>2</v>
      </c>
      <c r="L81" s="1021"/>
      <c r="M81" s="1021">
        <v>1</v>
      </c>
      <c r="N81" s="1021">
        <v>1</v>
      </c>
      <c r="O81" s="1021"/>
      <c r="P81" s="1021"/>
      <c r="Q81" s="1021">
        <v>1</v>
      </c>
      <c r="R81" s="1021">
        <v>2</v>
      </c>
      <c r="S81" s="1021"/>
      <c r="T81" s="1021"/>
      <c r="U81" s="1021"/>
      <c r="V81" s="1021"/>
      <c r="W81" s="1021"/>
      <c r="X81" s="1021"/>
      <c r="Y81" s="1022">
        <f t="shared" si="3"/>
        <v>10</v>
      </c>
      <c r="Z81" s="1021">
        <v>5</v>
      </c>
      <c r="AA81" s="1021">
        <v>4</v>
      </c>
      <c r="AB81" s="1021">
        <v>2</v>
      </c>
      <c r="AC81" s="1023">
        <f t="shared" si="4"/>
        <v>11</v>
      </c>
      <c r="AD81" s="995"/>
      <c r="AE81" s="1024">
        <v>21</v>
      </c>
      <c r="AF81" s="994"/>
      <c r="AG81" s="1025">
        <f t="shared" si="5"/>
        <v>4.7191011235955059E-2</v>
      </c>
      <c r="AH81" s="1103"/>
      <c r="AI81" s="1104"/>
    </row>
    <row r="82" spans="1:35">
      <c r="A82" s="1020" t="s">
        <v>66</v>
      </c>
      <c r="B82" s="1021">
        <v>2</v>
      </c>
      <c r="C82" s="1021"/>
      <c r="D82" s="1021">
        <v>1</v>
      </c>
      <c r="E82" s="1021"/>
      <c r="F82" s="1021"/>
      <c r="G82" s="1021">
        <v>1</v>
      </c>
      <c r="H82" s="1021"/>
      <c r="I82" s="1021">
        <v>3</v>
      </c>
      <c r="J82" s="1021"/>
      <c r="K82" s="1021">
        <v>1</v>
      </c>
      <c r="L82" s="1021"/>
      <c r="M82" s="1021">
        <v>3</v>
      </c>
      <c r="N82" s="1021">
        <v>1</v>
      </c>
      <c r="O82" s="1021">
        <v>2</v>
      </c>
      <c r="P82" s="1021">
        <v>2</v>
      </c>
      <c r="Q82" s="1021"/>
      <c r="R82" s="1021">
        <v>1</v>
      </c>
      <c r="S82" s="1021"/>
      <c r="T82" s="1021"/>
      <c r="U82" s="1021">
        <v>1</v>
      </c>
      <c r="V82" s="1021"/>
      <c r="W82" s="1021"/>
      <c r="X82" s="1021"/>
      <c r="Y82" s="1022">
        <f t="shared" si="3"/>
        <v>18</v>
      </c>
      <c r="Z82" s="1021">
        <v>4</v>
      </c>
      <c r="AA82" s="1021">
        <v>2</v>
      </c>
      <c r="AB82" s="1021"/>
      <c r="AC82" s="1023">
        <f t="shared" si="4"/>
        <v>6</v>
      </c>
      <c r="AD82" s="995"/>
      <c r="AE82" s="1024">
        <v>24</v>
      </c>
      <c r="AF82" s="994"/>
      <c r="AG82" s="1025">
        <f t="shared" si="5"/>
        <v>5.3932584269662923E-2</v>
      </c>
      <c r="AH82" s="1103"/>
      <c r="AI82" s="1104"/>
    </row>
    <row r="83" spans="1:35">
      <c r="A83" s="1020" t="s">
        <v>67</v>
      </c>
      <c r="B83" s="1021"/>
      <c r="C83" s="1021">
        <v>1</v>
      </c>
      <c r="D83" s="1021"/>
      <c r="E83" s="1021"/>
      <c r="F83" s="1021"/>
      <c r="G83" s="1021"/>
      <c r="H83" s="1021"/>
      <c r="I83" s="1021"/>
      <c r="J83" s="1021"/>
      <c r="K83" s="1021">
        <v>1</v>
      </c>
      <c r="L83" s="1021"/>
      <c r="M83" s="1021">
        <v>1</v>
      </c>
      <c r="N83" s="1021"/>
      <c r="O83" s="1021"/>
      <c r="P83" s="1021"/>
      <c r="Q83" s="1021"/>
      <c r="R83" s="1021">
        <v>1</v>
      </c>
      <c r="S83" s="1021"/>
      <c r="T83" s="1021"/>
      <c r="U83" s="1021"/>
      <c r="V83" s="1021">
        <v>1</v>
      </c>
      <c r="W83" s="1021"/>
      <c r="X83" s="1021"/>
      <c r="Y83" s="1022">
        <f t="shared" si="3"/>
        <v>5</v>
      </c>
      <c r="Z83" s="1021">
        <v>1</v>
      </c>
      <c r="AA83" s="1021">
        <v>2</v>
      </c>
      <c r="AB83" s="1021">
        <v>1</v>
      </c>
      <c r="AC83" s="1023">
        <f t="shared" si="4"/>
        <v>4</v>
      </c>
      <c r="AD83" s="995"/>
      <c r="AE83" s="1024">
        <v>9</v>
      </c>
      <c r="AF83" s="994"/>
      <c r="AG83" s="1025">
        <f t="shared" si="5"/>
        <v>2.0224719101123594E-2</v>
      </c>
      <c r="AH83" s="1103"/>
      <c r="AI83" s="1104"/>
    </row>
    <row r="84" spans="1:35">
      <c r="A84" s="1020" t="s">
        <v>69</v>
      </c>
      <c r="B84" s="1021">
        <v>1</v>
      </c>
      <c r="C84" s="1021"/>
      <c r="D84" s="1021">
        <v>1</v>
      </c>
      <c r="E84" s="1021"/>
      <c r="F84" s="1021"/>
      <c r="G84" s="1021"/>
      <c r="H84" s="1021"/>
      <c r="I84" s="1021"/>
      <c r="J84" s="1021">
        <v>1</v>
      </c>
      <c r="K84" s="1021">
        <v>1</v>
      </c>
      <c r="L84" s="1021"/>
      <c r="M84" s="1021">
        <v>1</v>
      </c>
      <c r="N84" s="1021"/>
      <c r="O84" s="1021"/>
      <c r="P84" s="1021"/>
      <c r="Q84" s="1021"/>
      <c r="R84" s="1021">
        <v>2</v>
      </c>
      <c r="S84" s="1021"/>
      <c r="T84" s="1021"/>
      <c r="U84" s="1021"/>
      <c r="V84" s="1021"/>
      <c r="W84" s="1021">
        <v>1</v>
      </c>
      <c r="X84" s="1021">
        <v>1</v>
      </c>
      <c r="Y84" s="1022">
        <f t="shared" si="3"/>
        <v>9</v>
      </c>
      <c r="Z84" s="1021">
        <v>4</v>
      </c>
      <c r="AA84" s="1021">
        <v>2</v>
      </c>
      <c r="AB84" s="1021"/>
      <c r="AC84" s="1023">
        <f t="shared" si="4"/>
        <v>6</v>
      </c>
      <c r="AD84" s="995"/>
      <c r="AE84" s="1024">
        <v>15</v>
      </c>
      <c r="AF84" s="994"/>
      <c r="AG84" s="1025">
        <f t="shared" si="5"/>
        <v>3.3707865168539325E-2</v>
      </c>
      <c r="AH84" s="1103"/>
      <c r="AI84" s="1104"/>
    </row>
    <row r="85" spans="1:35">
      <c r="A85" s="1020" t="s">
        <v>70</v>
      </c>
      <c r="B85" s="1021"/>
      <c r="C85" s="1021"/>
      <c r="D85" s="1021"/>
      <c r="E85" s="1021"/>
      <c r="F85" s="1021"/>
      <c r="G85" s="1021"/>
      <c r="H85" s="1021"/>
      <c r="I85" s="1021"/>
      <c r="J85" s="1021"/>
      <c r="K85" s="1021"/>
      <c r="L85" s="1021"/>
      <c r="M85" s="1021">
        <v>1</v>
      </c>
      <c r="N85" s="1021">
        <v>1</v>
      </c>
      <c r="O85" s="1021"/>
      <c r="P85" s="1021"/>
      <c r="Q85" s="1021"/>
      <c r="R85" s="1021"/>
      <c r="S85" s="1021"/>
      <c r="T85" s="1021"/>
      <c r="U85" s="1021"/>
      <c r="V85" s="1021"/>
      <c r="W85" s="1021"/>
      <c r="X85" s="1021"/>
      <c r="Y85" s="1022">
        <f t="shared" si="3"/>
        <v>2</v>
      </c>
      <c r="Z85" s="1021"/>
      <c r="AA85" s="1021"/>
      <c r="AB85" s="1021"/>
      <c r="AC85" s="1023">
        <f t="shared" si="4"/>
        <v>0</v>
      </c>
      <c r="AD85" s="995"/>
      <c r="AE85" s="1024">
        <v>2</v>
      </c>
      <c r="AF85" s="994"/>
      <c r="AG85" s="1025">
        <f t="shared" si="5"/>
        <v>4.4943820224719105E-3</v>
      </c>
      <c r="AH85" s="1103"/>
      <c r="AI85" s="1104"/>
    </row>
    <row r="86" spans="1:35">
      <c r="A86" s="1020" t="s">
        <v>284</v>
      </c>
      <c r="B86" s="1021">
        <v>3</v>
      </c>
      <c r="C86" s="1021">
        <v>1</v>
      </c>
      <c r="D86" s="1021"/>
      <c r="E86" s="1021">
        <v>1</v>
      </c>
      <c r="F86" s="1021"/>
      <c r="G86" s="1021"/>
      <c r="H86" s="1021"/>
      <c r="I86" s="1021"/>
      <c r="J86" s="1021"/>
      <c r="K86" s="1021">
        <v>1</v>
      </c>
      <c r="L86" s="1021">
        <v>1</v>
      </c>
      <c r="M86" s="1021">
        <v>1</v>
      </c>
      <c r="N86" s="1021">
        <v>2</v>
      </c>
      <c r="O86" s="1021"/>
      <c r="P86" s="1021"/>
      <c r="Q86" s="1021"/>
      <c r="R86" s="1021"/>
      <c r="S86" s="1021">
        <v>1</v>
      </c>
      <c r="T86" s="1021"/>
      <c r="U86" s="1021">
        <v>1</v>
      </c>
      <c r="V86" s="1021"/>
      <c r="W86" s="1021">
        <v>1</v>
      </c>
      <c r="X86" s="1021"/>
      <c r="Y86" s="1022">
        <f t="shared" si="3"/>
        <v>13</v>
      </c>
      <c r="Z86" s="1021">
        <v>2</v>
      </c>
      <c r="AA86" s="1021">
        <v>2</v>
      </c>
      <c r="AB86" s="1021">
        <v>2</v>
      </c>
      <c r="AC86" s="1023">
        <f t="shared" si="4"/>
        <v>6</v>
      </c>
      <c r="AD86" s="995"/>
      <c r="AE86" s="1024">
        <v>19</v>
      </c>
      <c r="AF86" s="994"/>
      <c r="AG86" s="1025">
        <f t="shared" si="5"/>
        <v>4.2696629213483148E-2</v>
      </c>
      <c r="AH86" s="1103"/>
      <c r="AI86" s="1104"/>
    </row>
    <row r="87" spans="1:35">
      <c r="A87" s="1020" t="s">
        <v>286</v>
      </c>
      <c r="B87" s="1021"/>
      <c r="C87" s="1021">
        <v>1</v>
      </c>
      <c r="D87" s="1021"/>
      <c r="E87" s="1021"/>
      <c r="F87" s="1021"/>
      <c r="G87" s="1021"/>
      <c r="H87" s="1021"/>
      <c r="I87" s="1021"/>
      <c r="J87" s="1021"/>
      <c r="K87" s="1021"/>
      <c r="L87" s="1021"/>
      <c r="M87" s="1021"/>
      <c r="N87" s="1021"/>
      <c r="O87" s="1021"/>
      <c r="P87" s="1021">
        <v>1</v>
      </c>
      <c r="Q87" s="1021"/>
      <c r="R87" s="1021"/>
      <c r="S87" s="1021"/>
      <c r="T87" s="1021"/>
      <c r="U87" s="1021"/>
      <c r="V87" s="1021"/>
      <c r="W87" s="1021"/>
      <c r="X87" s="1021"/>
      <c r="Y87" s="1022">
        <f t="shared" si="3"/>
        <v>2</v>
      </c>
      <c r="Z87" s="1021"/>
      <c r="AA87" s="1021"/>
      <c r="AB87" s="1021">
        <v>1</v>
      </c>
      <c r="AC87" s="1023">
        <f t="shared" si="4"/>
        <v>1</v>
      </c>
      <c r="AD87" s="995"/>
      <c r="AE87" s="1024">
        <v>3</v>
      </c>
      <c r="AF87" s="994"/>
      <c r="AG87" s="1025">
        <f t="shared" si="5"/>
        <v>6.7415730337078653E-3</v>
      </c>
      <c r="AH87" s="1103"/>
      <c r="AI87" s="1104"/>
    </row>
    <row r="88" spans="1:35">
      <c r="A88" s="1020" t="s">
        <v>287</v>
      </c>
      <c r="B88" s="1021"/>
      <c r="C88" s="1021">
        <v>2</v>
      </c>
      <c r="D88" s="1021"/>
      <c r="E88" s="1021">
        <v>1</v>
      </c>
      <c r="F88" s="1021"/>
      <c r="G88" s="1021"/>
      <c r="H88" s="1021"/>
      <c r="I88" s="1021">
        <v>1</v>
      </c>
      <c r="J88" s="1021"/>
      <c r="K88" s="1021"/>
      <c r="L88" s="1021"/>
      <c r="M88" s="1021"/>
      <c r="N88" s="1021"/>
      <c r="O88" s="1021"/>
      <c r="P88" s="1021"/>
      <c r="Q88" s="1021">
        <v>1</v>
      </c>
      <c r="R88" s="1021"/>
      <c r="S88" s="1021"/>
      <c r="T88" s="1021"/>
      <c r="U88" s="1021"/>
      <c r="V88" s="1021"/>
      <c r="W88" s="1021"/>
      <c r="X88" s="1021"/>
      <c r="Y88" s="1022">
        <f t="shared" si="3"/>
        <v>5</v>
      </c>
      <c r="Z88" s="1021"/>
      <c r="AA88" s="1021"/>
      <c r="AB88" s="1021"/>
      <c r="AC88" s="1023">
        <f t="shared" si="4"/>
        <v>0</v>
      </c>
      <c r="AD88" s="995"/>
      <c r="AE88" s="1024">
        <v>5</v>
      </c>
      <c r="AF88" s="994"/>
      <c r="AG88" s="1025">
        <f t="shared" si="5"/>
        <v>1.1235955056179775E-2</v>
      </c>
      <c r="AH88" s="1103"/>
      <c r="AI88" s="1104"/>
    </row>
    <row r="89" spans="1:35">
      <c r="A89" s="1008" t="s">
        <v>288</v>
      </c>
      <c r="B89" s="1009"/>
      <c r="C89" s="1009"/>
      <c r="D89" s="1009"/>
      <c r="E89" s="1009"/>
      <c r="F89" s="1009"/>
      <c r="G89" s="1009"/>
      <c r="H89" s="1009"/>
      <c r="I89" s="1009">
        <v>1</v>
      </c>
      <c r="J89" s="1009"/>
      <c r="K89" s="1009"/>
      <c r="L89" s="1009"/>
      <c r="M89" s="1009"/>
      <c r="N89" s="1009"/>
      <c r="O89" s="1009"/>
      <c r="P89" s="1009"/>
      <c r="Q89" s="1009"/>
      <c r="R89" s="1009"/>
      <c r="S89" s="1009"/>
      <c r="T89" s="1009"/>
      <c r="U89" s="1009"/>
      <c r="V89" s="1009"/>
      <c r="W89" s="1009"/>
      <c r="X89" s="1009">
        <v>1</v>
      </c>
      <c r="Y89" s="1010">
        <f t="shared" si="3"/>
        <v>2</v>
      </c>
      <c r="Z89" s="1009"/>
      <c r="AA89" s="1009"/>
      <c r="AB89" s="1009"/>
      <c r="AC89" s="1011">
        <f t="shared" si="4"/>
        <v>0</v>
      </c>
      <c r="AD89" s="995"/>
      <c r="AE89" s="1012">
        <v>2</v>
      </c>
      <c r="AF89" s="994"/>
      <c r="AG89" s="1013">
        <f t="shared" si="5"/>
        <v>4.4943820224719105E-3</v>
      </c>
      <c r="AH89" s="1103"/>
      <c r="AI89" s="1104"/>
    </row>
    <row r="90" spans="1:35">
      <c r="A90" s="1008" t="s">
        <v>983</v>
      </c>
      <c r="B90" s="1009"/>
      <c r="C90" s="1009"/>
      <c r="D90" s="1009"/>
      <c r="E90" s="1009"/>
      <c r="F90" s="1009"/>
      <c r="G90" s="1009"/>
      <c r="H90" s="1009"/>
      <c r="I90" s="1009"/>
      <c r="J90" s="1009"/>
      <c r="K90" s="1009"/>
      <c r="L90" s="1009"/>
      <c r="M90" s="1009"/>
      <c r="N90" s="1009"/>
      <c r="O90" s="1009"/>
      <c r="P90" s="1009"/>
      <c r="Q90" s="1009"/>
      <c r="R90" s="1009"/>
      <c r="S90" s="1009"/>
      <c r="T90" s="1009"/>
      <c r="U90" s="1009"/>
      <c r="V90" s="1009"/>
      <c r="W90" s="1009"/>
      <c r="X90" s="1009"/>
      <c r="Y90" s="1010">
        <f t="shared" si="3"/>
        <v>0</v>
      </c>
      <c r="Z90" s="1009"/>
      <c r="AA90" s="1009"/>
      <c r="AB90" s="1009">
        <v>1</v>
      </c>
      <c r="AC90" s="1011">
        <f t="shared" si="4"/>
        <v>1</v>
      </c>
      <c r="AD90" s="995"/>
      <c r="AE90" s="1012">
        <v>1</v>
      </c>
      <c r="AF90" s="994"/>
      <c r="AG90" s="1013">
        <f t="shared" si="5"/>
        <v>2.2471910112359553E-3</v>
      </c>
      <c r="AH90" s="1103"/>
      <c r="AI90" s="1104"/>
    </row>
    <row r="91" spans="1:35">
      <c r="A91" s="505" t="s">
        <v>115</v>
      </c>
      <c r="B91" s="505">
        <v>7</v>
      </c>
      <c r="C91" s="505">
        <v>6</v>
      </c>
      <c r="D91" s="505">
        <v>4</v>
      </c>
      <c r="E91" s="505">
        <v>2</v>
      </c>
      <c r="F91" s="505">
        <v>0</v>
      </c>
      <c r="G91" s="505">
        <v>2</v>
      </c>
      <c r="H91" s="505">
        <v>0</v>
      </c>
      <c r="I91" s="505">
        <v>6</v>
      </c>
      <c r="J91" s="505">
        <v>1</v>
      </c>
      <c r="K91" s="505">
        <v>6</v>
      </c>
      <c r="L91" s="505">
        <v>1</v>
      </c>
      <c r="M91" s="505">
        <v>9</v>
      </c>
      <c r="N91" s="505">
        <v>6</v>
      </c>
      <c r="O91" s="505">
        <v>2</v>
      </c>
      <c r="P91" s="505">
        <v>3</v>
      </c>
      <c r="Q91" s="505">
        <v>2</v>
      </c>
      <c r="R91" s="505">
        <v>6</v>
      </c>
      <c r="S91" s="505">
        <v>2</v>
      </c>
      <c r="T91" s="505">
        <v>1</v>
      </c>
      <c r="U91" s="505">
        <v>3</v>
      </c>
      <c r="V91" s="505">
        <v>2</v>
      </c>
      <c r="W91" s="505">
        <v>2</v>
      </c>
      <c r="X91" s="505">
        <v>5</v>
      </c>
      <c r="Y91" s="507">
        <f t="shared" si="3"/>
        <v>78</v>
      </c>
      <c r="Z91" s="505">
        <v>29</v>
      </c>
      <c r="AA91" s="505">
        <v>13</v>
      </c>
      <c r="AB91" s="505">
        <v>8</v>
      </c>
      <c r="AC91" s="510">
        <f t="shared" si="4"/>
        <v>50</v>
      </c>
      <c r="AD91" s="995"/>
      <c r="AE91" s="1108">
        <f>AC91+Y91</f>
        <v>128</v>
      </c>
      <c r="AF91" s="994"/>
      <c r="AG91" s="1109">
        <f t="shared" si="5"/>
        <v>0.28764044943820227</v>
      </c>
      <c r="AH91" s="1103"/>
      <c r="AI91" s="1104"/>
    </row>
    <row r="92" spans="1:35">
      <c r="A92" s="1002" t="s">
        <v>18</v>
      </c>
      <c r="B92" s="1003"/>
      <c r="C92" s="1003"/>
      <c r="D92" s="1003"/>
      <c r="E92" s="1003">
        <v>1</v>
      </c>
      <c r="F92" s="1003"/>
      <c r="G92" s="1003"/>
      <c r="H92" s="1003"/>
      <c r="I92" s="1003"/>
      <c r="J92" s="1003"/>
      <c r="K92" s="1003"/>
      <c r="L92" s="1003"/>
      <c r="M92" s="1003"/>
      <c r="N92" s="1003"/>
      <c r="O92" s="1003"/>
      <c r="P92" s="1003"/>
      <c r="Q92" s="1003"/>
      <c r="R92" s="1003"/>
      <c r="S92" s="1003"/>
      <c r="T92" s="1003"/>
      <c r="U92" s="1003"/>
      <c r="V92" s="1003"/>
      <c r="W92" s="1003"/>
      <c r="X92" s="1003"/>
      <c r="Y92" s="1004">
        <f t="shared" si="3"/>
        <v>1</v>
      </c>
      <c r="Z92" s="1003"/>
      <c r="AA92" s="1003"/>
      <c r="AB92" s="1003"/>
      <c r="AC92" s="1005">
        <f t="shared" si="4"/>
        <v>0</v>
      </c>
      <c r="AD92" s="995"/>
      <c r="AE92" s="1006">
        <v>1</v>
      </c>
      <c r="AF92" s="994"/>
      <c r="AG92" s="1007">
        <f t="shared" si="5"/>
        <v>2.2471910112359553E-3</v>
      </c>
      <c r="AH92" s="1103"/>
      <c r="AI92" s="1104"/>
    </row>
    <row r="93" spans="1:35">
      <c r="A93" s="1020" t="s">
        <v>19</v>
      </c>
      <c r="B93" s="1021"/>
      <c r="C93" s="1021"/>
      <c r="D93" s="1021"/>
      <c r="E93" s="1021"/>
      <c r="F93" s="1021"/>
      <c r="G93" s="1021"/>
      <c r="H93" s="1021"/>
      <c r="I93" s="1021"/>
      <c r="J93" s="1021"/>
      <c r="K93" s="1021"/>
      <c r="L93" s="1021"/>
      <c r="M93" s="1021"/>
      <c r="N93" s="1021"/>
      <c r="O93" s="1021"/>
      <c r="P93" s="1021"/>
      <c r="Q93" s="1021"/>
      <c r="R93" s="1021"/>
      <c r="S93" s="1021"/>
      <c r="T93" s="1021"/>
      <c r="U93" s="1021"/>
      <c r="V93" s="1021"/>
      <c r="W93" s="1021"/>
      <c r="X93" s="1021"/>
      <c r="Y93" s="1022">
        <f t="shared" si="3"/>
        <v>0</v>
      </c>
      <c r="Z93" s="1021"/>
      <c r="AA93" s="1021">
        <v>2</v>
      </c>
      <c r="AB93" s="1021"/>
      <c r="AC93" s="1023">
        <f t="shared" si="4"/>
        <v>2</v>
      </c>
      <c r="AD93" s="995"/>
      <c r="AE93" s="1024">
        <v>2</v>
      </c>
      <c r="AF93" s="994"/>
      <c r="AG93" s="1025">
        <f t="shared" si="5"/>
        <v>4.4943820224719105E-3</v>
      </c>
      <c r="AH93" s="1103"/>
      <c r="AI93" s="1104"/>
    </row>
    <row r="94" spans="1:35">
      <c r="A94" s="1020" t="s">
        <v>20</v>
      </c>
      <c r="B94" s="1021"/>
      <c r="C94" s="1021"/>
      <c r="D94" s="1021"/>
      <c r="E94" s="1021"/>
      <c r="F94" s="1021"/>
      <c r="G94" s="1021"/>
      <c r="H94" s="1021"/>
      <c r="I94" s="1021"/>
      <c r="J94" s="1021">
        <v>1</v>
      </c>
      <c r="K94" s="1021"/>
      <c r="L94" s="1021"/>
      <c r="M94" s="1021"/>
      <c r="N94" s="1021"/>
      <c r="O94" s="1021"/>
      <c r="P94" s="1021">
        <v>1</v>
      </c>
      <c r="Q94" s="1021"/>
      <c r="R94" s="1021"/>
      <c r="S94" s="1021"/>
      <c r="T94" s="1021"/>
      <c r="U94" s="1021"/>
      <c r="V94" s="1021"/>
      <c r="W94" s="1021"/>
      <c r="X94" s="1021"/>
      <c r="Y94" s="1022">
        <f t="shared" si="3"/>
        <v>2</v>
      </c>
      <c r="Z94" s="1021">
        <v>1</v>
      </c>
      <c r="AA94" s="1021"/>
      <c r="AB94" s="1021"/>
      <c r="AC94" s="1023">
        <f t="shared" si="4"/>
        <v>1</v>
      </c>
      <c r="AD94" s="995"/>
      <c r="AE94" s="1024">
        <v>3</v>
      </c>
      <c r="AF94" s="994"/>
      <c r="AG94" s="1025">
        <f t="shared" si="5"/>
        <v>6.7415730337078653E-3</v>
      </c>
      <c r="AH94" s="1103"/>
      <c r="AI94" s="1104"/>
    </row>
    <row r="95" spans="1:35">
      <c r="A95" s="1020" t="s">
        <v>21</v>
      </c>
      <c r="B95" s="1021"/>
      <c r="C95" s="1021"/>
      <c r="D95" s="1021"/>
      <c r="E95" s="1021"/>
      <c r="F95" s="1021"/>
      <c r="G95" s="1021"/>
      <c r="H95" s="1021"/>
      <c r="I95" s="1021"/>
      <c r="J95" s="1021"/>
      <c r="K95" s="1021">
        <v>1</v>
      </c>
      <c r="L95" s="1021"/>
      <c r="M95" s="1021"/>
      <c r="N95" s="1021"/>
      <c r="O95" s="1021"/>
      <c r="P95" s="1021"/>
      <c r="Q95" s="1021"/>
      <c r="R95" s="1021"/>
      <c r="S95" s="1021"/>
      <c r="T95" s="1021"/>
      <c r="U95" s="1021"/>
      <c r="V95" s="1021"/>
      <c r="W95" s="1021"/>
      <c r="X95" s="1021"/>
      <c r="Y95" s="1022">
        <f t="shared" si="3"/>
        <v>1</v>
      </c>
      <c r="Z95" s="1021"/>
      <c r="AA95" s="1021"/>
      <c r="AB95" s="1021"/>
      <c r="AC95" s="1023">
        <f t="shared" si="4"/>
        <v>0</v>
      </c>
      <c r="AD95" s="995"/>
      <c r="AE95" s="1024">
        <v>1</v>
      </c>
      <c r="AF95" s="994"/>
      <c r="AG95" s="1025">
        <f t="shared" si="5"/>
        <v>2.2471910112359553E-3</v>
      </c>
      <c r="AH95" s="1103"/>
      <c r="AI95" s="1104"/>
    </row>
    <row r="96" spans="1:35">
      <c r="A96" s="1008" t="s">
        <v>22</v>
      </c>
      <c r="B96" s="1009"/>
      <c r="C96" s="1009"/>
      <c r="D96" s="1009"/>
      <c r="E96" s="1009">
        <v>1</v>
      </c>
      <c r="F96" s="1009"/>
      <c r="G96" s="1009"/>
      <c r="H96" s="1009"/>
      <c r="I96" s="1009">
        <v>3</v>
      </c>
      <c r="J96" s="1009"/>
      <c r="K96" s="1009"/>
      <c r="L96" s="1009"/>
      <c r="M96" s="1009">
        <v>1</v>
      </c>
      <c r="N96" s="1009"/>
      <c r="O96" s="1009"/>
      <c r="P96" s="1009"/>
      <c r="Q96" s="1009"/>
      <c r="R96" s="1009"/>
      <c r="S96" s="1009">
        <v>1</v>
      </c>
      <c r="T96" s="1009">
        <v>1</v>
      </c>
      <c r="U96" s="1009"/>
      <c r="V96" s="1009"/>
      <c r="W96" s="1009"/>
      <c r="X96" s="1009"/>
      <c r="Y96" s="1010">
        <f t="shared" si="3"/>
        <v>7</v>
      </c>
      <c r="Z96" s="1009">
        <v>1</v>
      </c>
      <c r="AA96" s="1009">
        <v>9</v>
      </c>
      <c r="AB96" s="1009"/>
      <c r="AC96" s="1011">
        <f t="shared" si="4"/>
        <v>10</v>
      </c>
      <c r="AD96" s="995"/>
      <c r="AE96" s="1012">
        <v>17</v>
      </c>
      <c r="AF96" s="994"/>
      <c r="AG96" s="1013">
        <f t="shared" si="5"/>
        <v>3.8202247191011236E-2</v>
      </c>
      <c r="AH96" s="1103"/>
      <c r="AI96" s="1104"/>
    </row>
    <row r="97" spans="1:35">
      <c r="A97" s="505" t="s">
        <v>104</v>
      </c>
      <c r="B97" s="505"/>
      <c r="C97" s="505"/>
      <c r="D97" s="505"/>
      <c r="E97" s="505">
        <v>2</v>
      </c>
      <c r="F97" s="505"/>
      <c r="G97" s="505"/>
      <c r="H97" s="505"/>
      <c r="I97" s="505">
        <v>3</v>
      </c>
      <c r="J97" s="505">
        <v>1</v>
      </c>
      <c r="K97" s="505">
        <v>1</v>
      </c>
      <c r="L97" s="505"/>
      <c r="M97" s="505">
        <v>1</v>
      </c>
      <c r="N97" s="505"/>
      <c r="O97" s="505"/>
      <c r="P97" s="505">
        <v>1</v>
      </c>
      <c r="Q97" s="505"/>
      <c r="R97" s="505"/>
      <c r="S97" s="505">
        <v>1</v>
      </c>
      <c r="T97" s="505">
        <v>1</v>
      </c>
      <c r="U97" s="505"/>
      <c r="V97" s="505"/>
      <c r="W97" s="505"/>
      <c r="X97" s="505"/>
      <c r="Y97" s="507">
        <f t="shared" si="3"/>
        <v>11</v>
      </c>
      <c r="Z97" s="505">
        <v>2</v>
      </c>
      <c r="AA97" s="505">
        <v>11</v>
      </c>
      <c r="AB97" s="505"/>
      <c r="AC97" s="510">
        <f t="shared" si="4"/>
        <v>13</v>
      </c>
      <c r="AD97" s="995"/>
      <c r="AE97" s="1108">
        <v>24</v>
      </c>
      <c r="AF97" s="994"/>
      <c r="AG97" s="1109">
        <f t="shared" si="5"/>
        <v>5.3932584269662923E-2</v>
      </c>
      <c r="AH97" s="1103"/>
      <c r="AI97" s="1104"/>
    </row>
    <row r="98" spans="1:35">
      <c r="A98" s="1002" t="s">
        <v>95</v>
      </c>
      <c r="B98" s="1003"/>
      <c r="C98" s="1003"/>
      <c r="D98" s="1003"/>
      <c r="E98" s="1003"/>
      <c r="F98" s="1003"/>
      <c r="G98" s="1003"/>
      <c r="H98" s="1003"/>
      <c r="I98" s="1003"/>
      <c r="J98" s="1003"/>
      <c r="K98" s="1003"/>
      <c r="L98" s="1003"/>
      <c r="M98" s="1003"/>
      <c r="N98" s="1003"/>
      <c r="O98" s="1003"/>
      <c r="P98" s="1003"/>
      <c r="Q98" s="1003"/>
      <c r="R98" s="1003"/>
      <c r="S98" s="1003"/>
      <c r="T98" s="1003"/>
      <c r="U98" s="1003"/>
      <c r="V98" s="1003">
        <v>1</v>
      </c>
      <c r="W98" s="1003"/>
      <c r="X98" s="1003"/>
      <c r="Y98" s="1004">
        <f t="shared" si="3"/>
        <v>1</v>
      </c>
      <c r="Z98" s="1003"/>
      <c r="AA98" s="1003"/>
      <c r="AB98" s="1003"/>
      <c r="AC98" s="1005">
        <f t="shared" si="4"/>
        <v>0</v>
      </c>
      <c r="AD98" s="995"/>
      <c r="AE98" s="1006">
        <v>1</v>
      </c>
      <c r="AF98" s="994"/>
      <c r="AG98" s="1007">
        <f t="shared" si="5"/>
        <v>2.2471910112359553E-3</v>
      </c>
      <c r="AH98" s="1103"/>
      <c r="AI98" s="1104"/>
    </row>
    <row r="99" spans="1:35">
      <c r="A99" s="1020" t="s">
        <v>196</v>
      </c>
      <c r="B99" s="1021"/>
      <c r="C99" s="1021"/>
      <c r="D99" s="1021"/>
      <c r="E99" s="1021"/>
      <c r="F99" s="1021"/>
      <c r="G99" s="1021"/>
      <c r="H99" s="1021"/>
      <c r="I99" s="1021"/>
      <c r="J99" s="1021"/>
      <c r="K99" s="1021"/>
      <c r="L99" s="1021"/>
      <c r="M99" s="1021"/>
      <c r="N99" s="1021"/>
      <c r="O99" s="1021"/>
      <c r="P99" s="1021"/>
      <c r="Q99" s="1021"/>
      <c r="R99" s="1021"/>
      <c r="S99" s="1021"/>
      <c r="T99" s="1021"/>
      <c r="U99" s="1021"/>
      <c r="V99" s="1021"/>
      <c r="W99" s="1021"/>
      <c r="X99" s="1021"/>
      <c r="Y99" s="1022">
        <f t="shared" si="3"/>
        <v>0</v>
      </c>
      <c r="Z99" s="1021"/>
      <c r="AA99" s="1021">
        <v>1</v>
      </c>
      <c r="AB99" s="1021"/>
      <c r="AC99" s="1023">
        <f t="shared" si="4"/>
        <v>1</v>
      </c>
      <c r="AD99" s="995"/>
      <c r="AE99" s="1024">
        <v>1</v>
      </c>
      <c r="AF99" s="994"/>
      <c r="AG99" s="1025">
        <f t="shared" si="5"/>
        <v>2.2471910112359553E-3</v>
      </c>
      <c r="AH99" s="1103"/>
      <c r="AI99" s="1104"/>
    </row>
    <row r="100" spans="1:35">
      <c r="A100" s="1020" t="s">
        <v>96</v>
      </c>
      <c r="B100" s="1021"/>
      <c r="C100" s="1021"/>
      <c r="D100" s="1021"/>
      <c r="E100" s="1021">
        <v>1</v>
      </c>
      <c r="F100" s="1021"/>
      <c r="G100" s="1021"/>
      <c r="H100" s="1021"/>
      <c r="I100" s="1021">
        <v>2</v>
      </c>
      <c r="J100" s="1021"/>
      <c r="K100" s="1021">
        <v>2</v>
      </c>
      <c r="L100" s="1021"/>
      <c r="M100" s="1021">
        <v>2</v>
      </c>
      <c r="N100" s="1021">
        <v>1</v>
      </c>
      <c r="O100" s="1021">
        <v>2</v>
      </c>
      <c r="P100" s="1021"/>
      <c r="Q100" s="1021"/>
      <c r="R100" s="1021"/>
      <c r="S100" s="1021"/>
      <c r="T100" s="1021"/>
      <c r="U100" s="1021">
        <v>1</v>
      </c>
      <c r="V100" s="1021"/>
      <c r="W100" s="1021"/>
      <c r="X100" s="1021"/>
      <c r="Y100" s="1022">
        <f t="shared" si="3"/>
        <v>11</v>
      </c>
      <c r="Z100" s="1021">
        <v>1</v>
      </c>
      <c r="AA100" s="1021">
        <v>3</v>
      </c>
      <c r="AB100" s="1021">
        <v>5</v>
      </c>
      <c r="AC100" s="1023">
        <f t="shared" si="4"/>
        <v>9</v>
      </c>
      <c r="AD100" s="995"/>
      <c r="AE100" s="1024">
        <v>20</v>
      </c>
      <c r="AF100" s="994"/>
      <c r="AG100" s="1025">
        <f t="shared" si="5"/>
        <v>4.49438202247191E-2</v>
      </c>
      <c r="AH100" s="1103"/>
      <c r="AI100" s="1104"/>
    </row>
    <row r="101" spans="1:35">
      <c r="A101" s="1020" t="s">
        <v>97</v>
      </c>
      <c r="B101" s="1021"/>
      <c r="C101" s="1021"/>
      <c r="D101" s="1021"/>
      <c r="E101" s="1021"/>
      <c r="F101" s="1021"/>
      <c r="G101" s="1021"/>
      <c r="H101" s="1021"/>
      <c r="I101" s="1021"/>
      <c r="J101" s="1021"/>
      <c r="K101" s="1021"/>
      <c r="L101" s="1021"/>
      <c r="M101" s="1021">
        <v>1</v>
      </c>
      <c r="N101" s="1021"/>
      <c r="O101" s="1021"/>
      <c r="P101" s="1021"/>
      <c r="Q101" s="1021"/>
      <c r="R101" s="1021"/>
      <c r="S101" s="1021"/>
      <c r="T101" s="1021"/>
      <c r="U101" s="1021"/>
      <c r="V101" s="1021"/>
      <c r="W101" s="1021">
        <v>1</v>
      </c>
      <c r="X101" s="1021"/>
      <c r="Y101" s="1022">
        <f t="shared" si="3"/>
        <v>2</v>
      </c>
      <c r="Z101" s="1021"/>
      <c r="AA101" s="1021">
        <v>1</v>
      </c>
      <c r="AB101" s="1021">
        <v>1</v>
      </c>
      <c r="AC101" s="1023">
        <f t="shared" si="4"/>
        <v>2</v>
      </c>
      <c r="AD101" s="995"/>
      <c r="AE101" s="1024">
        <v>4</v>
      </c>
      <c r="AF101" s="994"/>
      <c r="AG101" s="1025">
        <f t="shared" si="5"/>
        <v>8.988764044943821E-3</v>
      </c>
      <c r="AH101" s="1103"/>
      <c r="AI101" s="1104"/>
    </row>
    <row r="102" spans="1:35">
      <c r="A102" s="1008" t="s">
        <v>98</v>
      </c>
      <c r="B102" s="1009"/>
      <c r="C102" s="1009"/>
      <c r="D102" s="1009"/>
      <c r="E102" s="1009"/>
      <c r="F102" s="1009"/>
      <c r="G102" s="1009"/>
      <c r="H102" s="1009"/>
      <c r="I102" s="1009"/>
      <c r="J102" s="1009"/>
      <c r="K102" s="1009"/>
      <c r="L102" s="1009"/>
      <c r="M102" s="1009"/>
      <c r="N102" s="1009"/>
      <c r="O102" s="1009"/>
      <c r="P102" s="1009"/>
      <c r="Q102" s="1009"/>
      <c r="R102" s="1009"/>
      <c r="S102" s="1009"/>
      <c r="T102" s="1009"/>
      <c r="U102" s="1009">
        <v>1</v>
      </c>
      <c r="V102" s="1009"/>
      <c r="W102" s="1009"/>
      <c r="X102" s="1009"/>
      <c r="Y102" s="1010">
        <f t="shared" si="3"/>
        <v>1</v>
      </c>
      <c r="Z102" s="1009"/>
      <c r="AA102" s="1009">
        <v>1</v>
      </c>
      <c r="AB102" s="1009">
        <v>1</v>
      </c>
      <c r="AC102" s="1011">
        <f t="shared" si="4"/>
        <v>2</v>
      </c>
      <c r="AD102" s="995"/>
      <c r="AE102" s="1012">
        <v>3</v>
      </c>
      <c r="AF102" s="994"/>
      <c r="AG102" s="1013">
        <f t="shared" si="5"/>
        <v>6.7415730337078653E-3</v>
      </c>
      <c r="AH102" s="1103"/>
      <c r="AI102" s="1104"/>
    </row>
    <row r="103" spans="1:35">
      <c r="A103" s="505" t="s">
        <v>122</v>
      </c>
      <c r="B103" s="505"/>
      <c r="C103" s="505"/>
      <c r="D103" s="505"/>
      <c r="E103" s="505">
        <v>1</v>
      </c>
      <c r="F103" s="505"/>
      <c r="G103" s="505"/>
      <c r="H103" s="505"/>
      <c r="I103" s="505">
        <v>2</v>
      </c>
      <c r="J103" s="505"/>
      <c r="K103" s="505">
        <v>2</v>
      </c>
      <c r="L103" s="505"/>
      <c r="M103" s="505">
        <v>3</v>
      </c>
      <c r="N103" s="505">
        <v>1</v>
      </c>
      <c r="O103" s="505">
        <v>2</v>
      </c>
      <c r="P103" s="505"/>
      <c r="Q103" s="505"/>
      <c r="R103" s="505"/>
      <c r="S103" s="505"/>
      <c r="T103" s="505"/>
      <c r="U103" s="505">
        <v>2</v>
      </c>
      <c r="V103" s="505">
        <v>1</v>
      </c>
      <c r="W103" s="505">
        <v>1</v>
      </c>
      <c r="X103" s="505"/>
      <c r="Y103" s="507">
        <f t="shared" si="3"/>
        <v>15</v>
      </c>
      <c r="Z103" s="505">
        <v>1</v>
      </c>
      <c r="AA103" s="505">
        <v>6</v>
      </c>
      <c r="AB103" s="505">
        <v>7</v>
      </c>
      <c r="AC103" s="510">
        <f t="shared" si="4"/>
        <v>14</v>
      </c>
      <c r="AD103" s="995"/>
      <c r="AE103" s="1108">
        <v>29</v>
      </c>
      <c r="AF103" s="994"/>
      <c r="AG103" s="1109">
        <f t="shared" si="5"/>
        <v>6.5168539325842698E-2</v>
      </c>
      <c r="AH103" s="1103"/>
      <c r="AI103" s="1104"/>
    </row>
    <row r="104" spans="1:35">
      <c r="A104" s="1026" t="s">
        <v>295</v>
      </c>
      <c r="B104" s="404">
        <f>B103+B97+B91</f>
        <v>7</v>
      </c>
      <c r="C104" s="404">
        <f t="shared" ref="C104:X104" si="8">C103+C97+C91</f>
        <v>6</v>
      </c>
      <c r="D104" s="404">
        <f t="shared" si="8"/>
        <v>4</v>
      </c>
      <c r="E104" s="404">
        <f t="shared" si="8"/>
        <v>5</v>
      </c>
      <c r="F104" s="404">
        <f t="shared" si="8"/>
        <v>0</v>
      </c>
      <c r="G104" s="404">
        <f t="shared" si="8"/>
        <v>2</v>
      </c>
      <c r="H104" s="404">
        <f t="shared" si="8"/>
        <v>0</v>
      </c>
      <c r="I104" s="404">
        <f t="shared" si="8"/>
        <v>11</v>
      </c>
      <c r="J104" s="404">
        <f t="shared" si="8"/>
        <v>2</v>
      </c>
      <c r="K104" s="404">
        <f t="shared" si="8"/>
        <v>9</v>
      </c>
      <c r="L104" s="404">
        <f t="shared" si="8"/>
        <v>1</v>
      </c>
      <c r="M104" s="404">
        <f t="shared" si="8"/>
        <v>13</v>
      </c>
      <c r="N104" s="404">
        <f t="shared" si="8"/>
        <v>7</v>
      </c>
      <c r="O104" s="404">
        <f t="shared" si="8"/>
        <v>4</v>
      </c>
      <c r="P104" s="404">
        <f t="shared" si="8"/>
        <v>4</v>
      </c>
      <c r="Q104" s="404">
        <f t="shared" si="8"/>
        <v>2</v>
      </c>
      <c r="R104" s="404">
        <f t="shared" si="8"/>
        <v>6</v>
      </c>
      <c r="S104" s="404">
        <f t="shared" si="8"/>
        <v>3</v>
      </c>
      <c r="T104" s="404">
        <f t="shared" si="8"/>
        <v>2</v>
      </c>
      <c r="U104" s="404">
        <f t="shared" si="8"/>
        <v>5</v>
      </c>
      <c r="V104" s="404">
        <f t="shared" si="8"/>
        <v>3</v>
      </c>
      <c r="W104" s="404">
        <f t="shared" si="8"/>
        <v>3</v>
      </c>
      <c r="X104" s="404">
        <f t="shared" si="8"/>
        <v>5</v>
      </c>
      <c r="Y104" s="404">
        <f t="shared" si="3"/>
        <v>104</v>
      </c>
      <c r="Z104" s="404">
        <f t="shared" ref="Z104:AB104" si="9">Z103+Z97+Z91</f>
        <v>32</v>
      </c>
      <c r="AA104" s="404">
        <f t="shared" si="9"/>
        <v>30</v>
      </c>
      <c r="AB104" s="404">
        <f t="shared" si="9"/>
        <v>15</v>
      </c>
      <c r="AC104" s="400">
        <f t="shared" si="4"/>
        <v>77</v>
      </c>
      <c r="AD104" s="1112"/>
      <c r="AE104" s="1110">
        <f>AC104+Y104</f>
        <v>181</v>
      </c>
      <c r="AF104" s="852"/>
      <c r="AG104" s="1111">
        <f t="shared" si="5"/>
        <v>0.40674157303370789</v>
      </c>
      <c r="AH104" s="1103"/>
      <c r="AI104" s="1104"/>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113"/>
      <c r="Z105" s="1"/>
      <c r="AA105" s="1"/>
      <c r="AB105" s="1"/>
      <c r="AC105" s="1113"/>
      <c r="AD105" s="995"/>
      <c r="AE105" s="1113"/>
      <c r="AF105" s="852"/>
      <c r="AG105" s="1114"/>
      <c r="AH105" s="1103"/>
      <c r="AI105" s="1104"/>
    </row>
    <row r="106" spans="1:35">
      <c r="A106" s="505" t="s">
        <v>0</v>
      </c>
      <c r="B106" s="505"/>
      <c r="C106" s="505"/>
      <c r="D106" s="505">
        <v>1</v>
      </c>
      <c r="E106" s="505"/>
      <c r="F106" s="505"/>
      <c r="G106" s="505">
        <v>2</v>
      </c>
      <c r="H106" s="505"/>
      <c r="I106" s="505">
        <v>1</v>
      </c>
      <c r="J106" s="505"/>
      <c r="K106" s="505">
        <v>3</v>
      </c>
      <c r="L106" s="505"/>
      <c r="M106" s="505"/>
      <c r="N106" s="505">
        <v>4</v>
      </c>
      <c r="O106" s="505">
        <v>2</v>
      </c>
      <c r="P106" s="505">
        <v>1</v>
      </c>
      <c r="Q106" s="505">
        <v>1</v>
      </c>
      <c r="R106" s="505"/>
      <c r="S106" s="505"/>
      <c r="T106" s="505"/>
      <c r="U106" s="505"/>
      <c r="V106" s="505"/>
      <c r="W106" s="505"/>
      <c r="X106" s="505">
        <v>1</v>
      </c>
      <c r="Y106" s="507">
        <f>SUM(B106:X106)</f>
        <v>16</v>
      </c>
      <c r="Z106" s="505">
        <v>2</v>
      </c>
      <c r="AA106" s="505">
        <v>1</v>
      </c>
      <c r="AB106" s="505"/>
      <c r="AC106" s="510">
        <f>AB106+AA106+Z106</f>
        <v>3</v>
      </c>
      <c r="AD106" s="995"/>
      <c r="AE106" s="691">
        <v>19</v>
      </c>
      <c r="AF106" s="994"/>
      <c r="AG106" s="605">
        <f t="shared" si="5"/>
        <v>4.2696629213483148E-2</v>
      </c>
      <c r="AH106" s="1103"/>
      <c r="AI106" s="1104"/>
    </row>
    <row r="107" spans="1:35">
      <c r="A107" s="994"/>
      <c r="B107" s="994"/>
      <c r="C107" s="994"/>
      <c r="D107" s="994"/>
      <c r="E107" s="994"/>
      <c r="F107" s="994"/>
      <c r="G107" s="994"/>
      <c r="H107" s="994"/>
      <c r="I107" s="994"/>
      <c r="J107" s="994"/>
      <c r="K107" s="994"/>
      <c r="L107" s="994"/>
      <c r="M107" s="994"/>
      <c r="N107" s="994"/>
      <c r="O107" s="994"/>
      <c r="P107" s="994"/>
      <c r="Q107" s="994"/>
      <c r="R107" s="994"/>
      <c r="S107" s="994"/>
      <c r="T107" s="994"/>
      <c r="U107" s="994"/>
      <c r="V107" s="994"/>
      <c r="W107" s="994"/>
      <c r="X107" s="994"/>
      <c r="Y107" s="994"/>
      <c r="Z107" s="994"/>
      <c r="AA107" s="994"/>
      <c r="AB107" s="994"/>
      <c r="AC107" s="994"/>
      <c r="AD107" s="995"/>
      <c r="AE107" s="994"/>
      <c r="AF107" s="994"/>
      <c r="AG107" s="1115"/>
      <c r="AH107" s="1103"/>
      <c r="AI107" s="1104"/>
    </row>
    <row r="108" spans="1:35">
      <c r="A108" s="530" t="s">
        <v>1</v>
      </c>
      <c r="B108" s="176">
        <v>26</v>
      </c>
      <c r="C108" s="176">
        <v>8</v>
      </c>
      <c r="D108" s="176">
        <v>11</v>
      </c>
      <c r="E108" s="176">
        <v>13</v>
      </c>
      <c r="F108" s="176">
        <v>1</v>
      </c>
      <c r="G108" s="176">
        <v>8</v>
      </c>
      <c r="H108" s="176">
        <v>5</v>
      </c>
      <c r="I108" s="176">
        <v>23</v>
      </c>
      <c r="J108" s="176">
        <v>5</v>
      </c>
      <c r="K108" s="176">
        <v>29</v>
      </c>
      <c r="L108" s="176">
        <v>2</v>
      </c>
      <c r="M108" s="176">
        <v>30</v>
      </c>
      <c r="N108" s="176">
        <v>30</v>
      </c>
      <c r="O108" s="176">
        <v>19</v>
      </c>
      <c r="P108" s="176">
        <v>13</v>
      </c>
      <c r="Q108" s="176">
        <v>8</v>
      </c>
      <c r="R108" s="176">
        <v>12</v>
      </c>
      <c r="S108" s="176">
        <v>15</v>
      </c>
      <c r="T108" s="176">
        <v>8</v>
      </c>
      <c r="U108" s="176">
        <v>20</v>
      </c>
      <c r="V108" s="176">
        <v>11</v>
      </c>
      <c r="W108" s="176">
        <v>9</v>
      </c>
      <c r="X108" s="176">
        <v>26</v>
      </c>
      <c r="Y108" s="196">
        <f>Y106+Y104+Y78</f>
        <v>332</v>
      </c>
      <c r="Z108" s="176">
        <v>46</v>
      </c>
      <c r="AA108" s="176">
        <v>41</v>
      </c>
      <c r="AB108" s="176">
        <v>26</v>
      </c>
      <c r="AC108" s="285">
        <f>AC106+AC104+AC78</f>
        <v>113</v>
      </c>
      <c r="AD108" s="995"/>
      <c r="AE108" s="197">
        <v>445</v>
      </c>
      <c r="AF108" s="994"/>
      <c r="AG108" s="602">
        <f t="shared" si="5"/>
        <v>1</v>
      </c>
      <c r="AH108" s="1103"/>
      <c r="AI108" s="1104"/>
    </row>
    <row r="109" spans="1:35">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930"/>
    </row>
    <row r="110" spans="1:35">
      <c r="A110" s="1103"/>
      <c r="B110" s="1103"/>
      <c r="C110" s="1103"/>
      <c r="D110" s="1103"/>
      <c r="E110" s="1103"/>
      <c r="F110" s="1103"/>
      <c r="G110" s="1103"/>
      <c r="H110" s="1103"/>
      <c r="I110" s="1103"/>
      <c r="J110" s="1103"/>
      <c r="K110" s="1103"/>
      <c r="L110" s="1103"/>
      <c r="M110" s="1103"/>
      <c r="N110" s="1103"/>
      <c r="O110" s="1103"/>
      <c r="P110" s="1103"/>
      <c r="Q110" s="1103"/>
      <c r="R110" s="1103"/>
      <c r="S110" s="1103"/>
      <c r="T110" s="1103"/>
      <c r="U110" s="1103"/>
      <c r="V110" s="1103"/>
      <c r="W110" s="1103"/>
      <c r="X110" s="1103"/>
      <c r="Y110" s="1103"/>
      <c r="Z110" s="1103"/>
      <c r="AA110" s="1103"/>
      <c r="AB110" s="1103"/>
      <c r="AC110" s="1103"/>
      <c r="AD110" s="1103"/>
      <c r="AE110" s="1103"/>
      <c r="AF110" s="207"/>
      <c r="AG110" s="1103"/>
      <c r="AH110" s="207"/>
      <c r="AI110" s="1104"/>
    </row>
    <row r="111" spans="1:35">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930"/>
    </row>
    <row r="112" spans="1:35">
      <c r="A112" s="1103"/>
      <c r="B112" s="1103"/>
      <c r="C112" s="1103"/>
      <c r="D112" s="1103"/>
      <c r="E112" s="1103"/>
      <c r="F112" s="1103"/>
      <c r="G112" s="1103"/>
      <c r="H112" s="1103"/>
      <c r="I112" s="1103"/>
      <c r="J112" s="1103"/>
      <c r="K112" s="1103"/>
      <c r="L112" s="1103"/>
      <c r="M112" s="1103"/>
      <c r="N112" s="1103"/>
      <c r="O112" s="1103"/>
      <c r="P112" s="1103"/>
      <c r="Q112" s="1103"/>
      <c r="R112" s="1103"/>
      <c r="S112" s="1103"/>
      <c r="T112" s="1103"/>
      <c r="U112" s="1103"/>
      <c r="V112" s="1103"/>
      <c r="W112" s="1103"/>
      <c r="X112" s="1103"/>
      <c r="Y112" s="1103"/>
      <c r="Z112" s="1103"/>
      <c r="AA112" s="1103"/>
      <c r="AB112" s="1103"/>
      <c r="AC112" s="1103"/>
      <c r="AD112" s="1103"/>
      <c r="AE112" s="1103"/>
      <c r="AF112" s="207"/>
      <c r="AG112" s="1103"/>
      <c r="AH112" s="207"/>
      <c r="AI112" s="1104"/>
    </row>
  </sheetData>
  <mergeCells count="3">
    <mergeCell ref="A2:AI2"/>
    <mergeCell ref="B7:AC7"/>
    <mergeCell ref="A5:AG5"/>
  </mergeCells>
  <printOptions horizontalCentered="1"/>
  <pageMargins left="0.39370078740157483" right="0.39370078740157483" top="0.59055118110236227" bottom="0.59055118110236227" header="0.39370078740157483" footer="0.39370078740157483"/>
  <pageSetup paperSize="9" scale="85" fitToHeight="0"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23.xml><?xml version="1.0" encoding="utf-8"?>
<worksheet xmlns="http://schemas.openxmlformats.org/spreadsheetml/2006/main" xmlns:r="http://schemas.openxmlformats.org/officeDocument/2006/relationships">
  <sheetPr>
    <tabColor rgb="FF92D050"/>
    <pageSetUpPr fitToPage="1"/>
  </sheetPr>
  <dimension ref="A2:AK131"/>
  <sheetViews>
    <sheetView showGridLines="0" showZeros="0" workbookViewId="0">
      <selection activeCell="B7" sqref="B7:AE7"/>
    </sheetView>
  </sheetViews>
  <sheetFormatPr baseColWidth="10" defaultRowHeight="12.75"/>
  <cols>
    <col min="1" max="1" width="36" bestFit="1" customWidth="1"/>
    <col min="2" max="26" width="3.83203125" bestFit="1" customWidth="1"/>
    <col min="27" max="27" width="4.6640625" bestFit="1" customWidth="1"/>
    <col min="28" max="30" width="3.83203125" bestFit="1" customWidth="1"/>
    <col min="31" max="31" width="4.6640625" bestFit="1" customWidth="1"/>
    <col min="32" max="32" width="3.83203125" customWidth="1"/>
    <col min="33" max="33" width="4.6640625" bestFit="1" customWidth="1"/>
    <col min="34" max="34" width="4.6640625" style="30" customWidth="1"/>
    <col min="35" max="35" width="8.6640625" customWidth="1"/>
  </cols>
  <sheetData>
    <row r="2" spans="1:37" ht="36" customHeight="1">
      <c r="A2" s="1219" t="s">
        <v>853</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803"/>
      <c r="AI2" s="774"/>
      <c r="AJ2" s="80"/>
      <c r="AK2" s="80"/>
    </row>
    <row r="5" spans="1:37" ht="25.5" customHeight="1">
      <c r="A5" s="1242" t="s">
        <v>849</v>
      </c>
      <c r="B5" s="1242"/>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c r="AG5" s="1242"/>
      <c r="AH5" s="1242"/>
      <c r="AI5" s="1242"/>
      <c r="AJ5" s="308"/>
      <c r="AK5" s="308"/>
    </row>
    <row r="7" spans="1:37">
      <c r="A7" s="994"/>
      <c r="B7" s="1221" t="s">
        <v>733</v>
      </c>
      <c r="C7" s="1221"/>
      <c r="D7" s="1221"/>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995"/>
      <c r="AG7" s="994"/>
      <c r="AH7" s="994"/>
      <c r="AI7" s="994"/>
    </row>
    <row r="8" spans="1:37" ht="113.25" customHeight="1">
      <c r="A8" s="46" t="s">
        <v>713</v>
      </c>
      <c r="B8" s="996" t="s">
        <v>2</v>
      </c>
      <c r="C8" s="997" t="s">
        <v>3</v>
      </c>
      <c r="D8" s="997" t="s">
        <v>5</v>
      </c>
      <c r="E8" s="997" t="s">
        <v>7</v>
      </c>
      <c r="F8" s="997" t="s">
        <v>11</v>
      </c>
      <c r="G8" s="997" t="s">
        <v>12</v>
      </c>
      <c r="H8" s="997" t="s">
        <v>15</v>
      </c>
      <c r="I8" s="997" t="s">
        <v>23</v>
      </c>
      <c r="J8" s="997" t="s">
        <v>24</v>
      </c>
      <c r="K8" s="997" t="s">
        <v>30</v>
      </c>
      <c r="L8" s="997" t="s">
        <v>32</v>
      </c>
      <c r="M8" s="997" t="s">
        <v>33</v>
      </c>
      <c r="N8" s="997" t="s">
        <v>40</v>
      </c>
      <c r="O8" s="997" t="s">
        <v>41</v>
      </c>
      <c r="P8" s="997" t="s">
        <v>47</v>
      </c>
      <c r="Q8" s="997" t="s">
        <v>52</v>
      </c>
      <c r="R8" s="997" t="s">
        <v>54</v>
      </c>
      <c r="S8" s="997" t="s">
        <v>58</v>
      </c>
      <c r="T8" s="997" t="s">
        <v>60</v>
      </c>
      <c r="U8" s="997" t="s">
        <v>73</v>
      </c>
      <c r="V8" s="997" t="s">
        <v>76</v>
      </c>
      <c r="W8" s="997" t="s">
        <v>78</v>
      </c>
      <c r="X8" s="997" t="s">
        <v>84</v>
      </c>
      <c r="Y8" s="997" t="s">
        <v>86</v>
      </c>
      <c r="Z8" s="997" t="s">
        <v>89</v>
      </c>
      <c r="AA8" s="998" t="s">
        <v>293</v>
      </c>
      <c r="AB8" s="996" t="s">
        <v>63</v>
      </c>
      <c r="AC8" s="997" t="s">
        <v>17</v>
      </c>
      <c r="AD8" s="997" t="s">
        <v>94</v>
      </c>
      <c r="AE8" s="999" t="s">
        <v>294</v>
      </c>
      <c r="AF8" s="1116"/>
      <c r="AG8" s="1000" t="s">
        <v>1</v>
      </c>
      <c r="AH8" s="994"/>
      <c r="AI8" s="1001" t="s">
        <v>297</v>
      </c>
    </row>
    <row r="9" spans="1:37" s="30" customFormat="1">
      <c r="A9" s="850"/>
      <c r="B9" s="804"/>
      <c r="C9" s="804"/>
      <c r="D9" s="804"/>
      <c r="E9" s="804"/>
      <c r="F9" s="804"/>
      <c r="G9" s="804"/>
      <c r="H9" s="804"/>
      <c r="I9" s="804"/>
      <c r="J9" s="804"/>
      <c r="K9" s="804"/>
      <c r="L9" s="804"/>
      <c r="M9" s="804"/>
      <c r="N9" s="804"/>
      <c r="O9" s="804"/>
      <c r="P9" s="804"/>
      <c r="Q9" s="804"/>
      <c r="R9" s="804"/>
      <c r="S9" s="804"/>
      <c r="T9" s="804"/>
      <c r="U9" s="804"/>
      <c r="V9" s="804"/>
      <c r="W9" s="804"/>
      <c r="X9" s="804"/>
      <c r="Y9" s="804"/>
      <c r="Z9" s="804"/>
      <c r="AA9" s="804"/>
      <c r="AB9" s="804"/>
      <c r="AC9" s="804"/>
      <c r="AD9" s="804"/>
      <c r="AE9" s="804"/>
      <c r="AF9" s="1116"/>
      <c r="AG9" s="804"/>
      <c r="AH9" s="995"/>
      <c r="AI9" s="677"/>
    </row>
    <row r="10" spans="1:37" s="4" customFormat="1">
      <c r="A10" s="1002" t="s">
        <v>2</v>
      </c>
      <c r="B10" s="1003">
        <v>8</v>
      </c>
      <c r="C10" s="1003"/>
      <c r="D10" s="1003"/>
      <c r="E10" s="1003">
        <v>1</v>
      </c>
      <c r="F10" s="1003"/>
      <c r="G10" s="1003"/>
      <c r="H10" s="1003"/>
      <c r="I10" s="1003"/>
      <c r="J10" s="1003"/>
      <c r="K10" s="1003"/>
      <c r="L10" s="1003"/>
      <c r="M10" s="1003">
        <v>1</v>
      </c>
      <c r="N10" s="1003"/>
      <c r="O10" s="1003">
        <v>1</v>
      </c>
      <c r="P10" s="1003">
        <v>1</v>
      </c>
      <c r="Q10" s="1003">
        <v>2</v>
      </c>
      <c r="R10" s="1003"/>
      <c r="S10" s="1003"/>
      <c r="T10" s="1003"/>
      <c r="U10" s="1003">
        <v>2</v>
      </c>
      <c r="V10" s="1003">
        <v>1</v>
      </c>
      <c r="W10" s="1003"/>
      <c r="X10" s="1003"/>
      <c r="Y10" s="1003">
        <v>1</v>
      </c>
      <c r="Z10" s="1003">
        <v>2</v>
      </c>
      <c r="AA10" s="1004">
        <v>20</v>
      </c>
      <c r="AB10" s="1003">
        <v>1</v>
      </c>
      <c r="AC10" s="1003"/>
      <c r="AD10" s="1003"/>
      <c r="AE10" s="1005">
        <v>1</v>
      </c>
      <c r="AF10" s="1113"/>
      <c r="AG10" s="1006">
        <v>21</v>
      </c>
      <c r="AH10" s="994"/>
      <c r="AI10" s="1007">
        <v>4.5258620689655173E-2</v>
      </c>
    </row>
    <row r="11" spans="1:37">
      <c r="A11" s="1008" t="s">
        <v>280</v>
      </c>
      <c r="B11" s="1009"/>
      <c r="C11" s="1009"/>
      <c r="D11" s="1009"/>
      <c r="E11" s="1009"/>
      <c r="F11" s="1009"/>
      <c r="G11" s="1009"/>
      <c r="H11" s="1009">
        <v>1</v>
      </c>
      <c r="I11" s="1009"/>
      <c r="J11" s="1009"/>
      <c r="K11" s="1009"/>
      <c r="L11" s="1009"/>
      <c r="M11" s="1009"/>
      <c r="N11" s="1009">
        <v>1</v>
      </c>
      <c r="O11" s="1009"/>
      <c r="P11" s="1009"/>
      <c r="Q11" s="1009"/>
      <c r="R11" s="1009">
        <v>1</v>
      </c>
      <c r="S11" s="1009"/>
      <c r="T11" s="1009"/>
      <c r="U11" s="1009"/>
      <c r="V11" s="1009"/>
      <c r="W11" s="1009"/>
      <c r="X11" s="1009"/>
      <c r="Y11" s="1009"/>
      <c r="Z11" s="1009"/>
      <c r="AA11" s="1010">
        <v>3</v>
      </c>
      <c r="AB11" s="1009"/>
      <c r="AC11" s="1009"/>
      <c r="AD11" s="1009"/>
      <c r="AE11" s="1011"/>
      <c r="AF11" s="1113"/>
      <c r="AG11" s="1012">
        <v>3</v>
      </c>
      <c r="AH11" s="994"/>
      <c r="AI11" s="1013">
        <v>6.4655172413793103E-3</v>
      </c>
    </row>
    <row r="12" spans="1:37">
      <c r="A12" s="1117" t="s">
        <v>123</v>
      </c>
      <c r="B12" s="505">
        <v>8</v>
      </c>
      <c r="C12" s="505"/>
      <c r="D12" s="505"/>
      <c r="E12" s="505">
        <v>1</v>
      </c>
      <c r="F12" s="505"/>
      <c r="G12" s="505"/>
      <c r="H12" s="505">
        <v>1</v>
      </c>
      <c r="I12" s="505"/>
      <c r="J12" s="505"/>
      <c r="K12" s="505"/>
      <c r="L12" s="505"/>
      <c r="M12" s="505">
        <v>1</v>
      </c>
      <c r="N12" s="505">
        <v>1</v>
      </c>
      <c r="O12" s="505">
        <v>1</v>
      </c>
      <c r="P12" s="505">
        <v>1</v>
      </c>
      <c r="Q12" s="505">
        <v>2</v>
      </c>
      <c r="R12" s="505">
        <v>1</v>
      </c>
      <c r="S12" s="505"/>
      <c r="T12" s="505"/>
      <c r="U12" s="505">
        <v>2</v>
      </c>
      <c r="V12" s="505">
        <v>1</v>
      </c>
      <c r="W12" s="505"/>
      <c r="X12" s="505"/>
      <c r="Y12" s="505">
        <v>1</v>
      </c>
      <c r="Z12" s="505">
        <v>2</v>
      </c>
      <c r="AA12" s="507">
        <v>23</v>
      </c>
      <c r="AB12" s="505">
        <v>1</v>
      </c>
      <c r="AC12" s="505"/>
      <c r="AD12" s="505"/>
      <c r="AE12" s="510">
        <v>1</v>
      </c>
      <c r="AF12" s="1"/>
      <c r="AG12" s="1108">
        <v>24</v>
      </c>
      <c r="AH12" s="994"/>
      <c r="AI12" s="1109">
        <v>5.1724137931034482E-2</v>
      </c>
    </row>
    <row r="13" spans="1:37">
      <c r="A13" s="1002" t="s">
        <v>3</v>
      </c>
      <c r="B13" s="1003"/>
      <c r="C13" s="1003">
        <v>1</v>
      </c>
      <c r="D13" s="1003"/>
      <c r="E13" s="1003"/>
      <c r="F13" s="1003"/>
      <c r="G13" s="1003"/>
      <c r="H13" s="1003"/>
      <c r="I13" s="1003"/>
      <c r="J13" s="1003"/>
      <c r="K13" s="1003"/>
      <c r="L13" s="1003"/>
      <c r="M13" s="1003"/>
      <c r="N13" s="1003"/>
      <c r="O13" s="1003"/>
      <c r="P13" s="1003"/>
      <c r="Q13" s="1003"/>
      <c r="R13" s="1003"/>
      <c r="S13" s="1003"/>
      <c r="T13" s="1003"/>
      <c r="U13" s="1003"/>
      <c r="V13" s="1003"/>
      <c r="W13" s="1003"/>
      <c r="X13" s="1003"/>
      <c r="Y13" s="1003"/>
      <c r="Z13" s="1003"/>
      <c r="AA13" s="1004">
        <v>1</v>
      </c>
      <c r="AB13" s="1003"/>
      <c r="AC13" s="1003"/>
      <c r="AD13" s="1003"/>
      <c r="AE13" s="1005"/>
      <c r="AF13" s="1113"/>
      <c r="AG13" s="1006">
        <v>1</v>
      </c>
      <c r="AH13" s="994"/>
      <c r="AI13" s="1007">
        <v>2.1551724137931034E-3</v>
      </c>
    </row>
    <row r="14" spans="1:37">
      <c r="A14" s="1008" t="s">
        <v>4</v>
      </c>
      <c r="B14" s="1009"/>
      <c r="C14" s="1009">
        <v>3</v>
      </c>
      <c r="D14" s="1009"/>
      <c r="E14" s="1009"/>
      <c r="F14" s="1009"/>
      <c r="G14" s="1009"/>
      <c r="H14" s="1009"/>
      <c r="I14" s="1009"/>
      <c r="J14" s="1009"/>
      <c r="K14" s="1009"/>
      <c r="L14" s="1009"/>
      <c r="M14" s="1009">
        <v>1</v>
      </c>
      <c r="N14" s="1009"/>
      <c r="O14" s="1009"/>
      <c r="P14" s="1009"/>
      <c r="Q14" s="1009"/>
      <c r="R14" s="1009"/>
      <c r="S14" s="1009"/>
      <c r="T14" s="1009"/>
      <c r="U14" s="1009"/>
      <c r="V14" s="1009"/>
      <c r="W14" s="1009">
        <v>1</v>
      </c>
      <c r="X14" s="1009">
        <v>1</v>
      </c>
      <c r="Y14" s="1009"/>
      <c r="Z14" s="1009"/>
      <c r="AA14" s="1010">
        <v>6</v>
      </c>
      <c r="AB14" s="1009"/>
      <c r="AC14" s="1009"/>
      <c r="AD14" s="1009"/>
      <c r="AE14" s="1011"/>
      <c r="AF14" s="1113"/>
      <c r="AG14" s="1012">
        <v>6</v>
      </c>
      <c r="AH14" s="994"/>
      <c r="AI14" s="1013">
        <v>1.2931034482758621E-2</v>
      </c>
    </row>
    <row r="15" spans="1:37">
      <c r="A15" s="1117" t="s">
        <v>124</v>
      </c>
      <c r="B15" s="505"/>
      <c r="C15" s="505">
        <v>4</v>
      </c>
      <c r="D15" s="505"/>
      <c r="E15" s="505"/>
      <c r="F15" s="505"/>
      <c r="G15" s="505"/>
      <c r="H15" s="505"/>
      <c r="I15" s="505"/>
      <c r="J15" s="505"/>
      <c r="K15" s="505"/>
      <c r="L15" s="505"/>
      <c r="M15" s="505">
        <v>1</v>
      </c>
      <c r="N15" s="505"/>
      <c r="O15" s="505"/>
      <c r="P15" s="505"/>
      <c r="Q15" s="505"/>
      <c r="R15" s="505"/>
      <c r="S15" s="505"/>
      <c r="T15" s="505"/>
      <c r="U15" s="505"/>
      <c r="V15" s="505"/>
      <c r="W15" s="505">
        <v>1</v>
      </c>
      <c r="X15" s="505">
        <v>1</v>
      </c>
      <c r="Y15" s="505"/>
      <c r="Z15" s="505"/>
      <c r="AA15" s="507">
        <v>7</v>
      </c>
      <c r="AB15" s="505"/>
      <c r="AC15" s="505"/>
      <c r="AD15" s="505"/>
      <c r="AE15" s="510"/>
      <c r="AF15" s="1"/>
      <c r="AG15" s="1108">
        <v>7</v>
      </c>
      <c r="AH15" s="994"/>
      <c r="AI15" s="1109">
        <v>1.5086206896551725E-2</v>
      </c>
    </row>
    <row r="16" spans="1:37">
      <c r="A16" s="1002" t="s">
        <v>188</v>
      </c>
      <c r="B16" s="1003"/>
      <c r="C16" s="1003"/>
      <c r="D16" s="1003"/>
      <c r="E16" s="1003"/>
      <c r="F16" s="1003"/>
      <c r="G16" s="1003"/>
      <c r="H16" s="1003"/>
      <c r="I16" s="1003"/>
      <c r="J16" s="1003"/>
      <c r="K16" s="1003"/>
      <c r="L16" s="1003"/>
      <c r="M16" s="1003"/>
      <c r="N16" s="1003"/>
      <c r="O16" s="1003"/>
      <c r="P16" s="1003"/>
      <c r="Q16" s="1003"/>
      <c r="R16" s="1003"/>
      <c r="S16" s="1003"/>
      <c r="T16" s="1003">
        <v>1</v>
      </c>
      <c r="U16" s="1003"/>
      <c r="V16" s="1003"/>
      <c r="W16" s="1003"/>
      <c r="X16" s="1003"/>
      <c r="Y16" s="1003"/>
      <c r="Z16" s="1003"/>
      <c r="AA16" s="1004">
        <v>1</v>
      </c>
      <c r="AB16" s="1003"/>
      <c r="AC16" s="1003"/>
      <c r="AD16" s="1003"/>
      <c r="AE16" s="1005"/>
      <c r="AF16" s="1113"/>
      <c r="AG16" s="1006">
        <v>1</v>
      </c>
      <c r="AH16" s="994"/>
      <c r="AI16" s="1007">
        <v>2.1551724137931034E-3</v>
      </c>
    </row>
    <row r="17" spans="1:35">
      <c r="A17" s="1008" t="s">
        <v>5</v>
      </c>
      <c r="B17" s="1009"/>
      <c r="C17" s="1009"/>
      <c r="D17" s="1009">
        <v>3</v>
      </c>
      <c r="E17" s="1009"/>
      <c r="F17" s="1009"/>
      <c r="G17" s="1009"/>
      <c r="H17" s="1009"/>
      <c r="I17" s="1009">
        <v>1</v>
      </c>
      <c r="J17" s="1009">
        <v>1</v>
      </c>
      <c r="K17" s="1009"/>
      <c r="L17" s="1009"/>
      <c r="M17" s="1009"/>
      <c r="N17" s="1009"/>
      <c r="O17" s="1009"/>
      <c r="P17" s="1009"/>
      <c r="Q17" s="1009"/>
      <c r="R17" s="1009"/>
      <c r="S17" s="1009"/>
      <c r="T17" s="1009"/>
      <c r="U17" s="1009">
        <v>1</v>
      </c>
      <c r="V17" s="1009"/>
      <c r="W17" s="1009"/>
      <c r="X17" s="1009"/>
      <c r="Y17" s="1009">
        <v>1</v>
      </c>
      <c r="Z17" s="1009"/>
      <c r="AA17" s="1010">
        <v>7</v>
      </c>
      <c r="AB17" s="1009">
        <v>1</v>
      </c>
      <c r="AC17" s="1009"/>
      <c r="AD17" s="1009"/>
      <c r="AE17" s="1011">
        <v>1</v>
      </c>
      <c r="AF17" s="1113"/>
      <c r="AG17" s="1012">
        <v>8</v>
      </c>
      <c r="AH17" s="994"/>
      <c r="AI17" s="1013">
        <v>1.7241379310344827E-2</v>
      </c>
    </row>
    <row r="18" spans="1:35">
      <c r="A18" s="1117" t="s">
        <v>99</v>
      </c>
      <c r="B18" s="505"/>
      <c r="C18" s="505"/>
      <c r="D18" s="505">
        <v>3</v>
      </c>
      <c r="E18" s="505"/>
      <c r="F18" s="505"/>
      <c r="G18" s="505"/>
      <c r="H18" s="505"/>
      <c r="I18" s="505">
        <v>1</v>
      </c>
      <c r="J18" s="505">
        <v>1</v>
      </c>
      <c r="K18" s="505"/>
      <c r="L18" s="505"/>
      <c r="M18" s="505"/>
      <c r="N18" s="505"/>
      <c r="O18" s="505"/>
      <c r="P18" s="505"/>
      <c r="Q18" s="505"/>
      <c r="R18" s="505"/>
      <c r="S18" s="505"/>
      <c r="T18" s="505">
        <v>1</v>
      </c>
      <c r="U18" s="505">
        <v>1</v>
      </c>
      <c r="V18" s="505"/>
      <c r="W18" s="505"/>
      <c r="X18" s="505"/>
      <c r="Y18" s="505">
        <v>1</v>
      </c>
      <c r="Z18" s="505"/>
      <c r="AA18" s="507">
        <v>8</v>
      </c>
      <c r="AB18" s="505">
        <v>1</v>
      </c>
      <c r="AC18" s="505"/>
      <c r="AD18" s="505"/>
      <c r="AE18" s="510">
        <v>1</v>
      </c>
      <c r="AF18" s="1"/>
      <c r="AG18" s="1108">
        <v>9</v>
      </c>
      <c r="AH18" s="994"/>
      <c r="AI18" s="1109">
        <v>1.9396551724137932E-2</v>
      </c>
    </row>
    <row r="19" spans="1:35">
      <c r="A19" s="1002" t="s">
        <v>7</v>
      </c>
      <c r="B19" s="1003">
        <v>1</v>
      </c>
      <c r="C19" s="1003">
        <v>2</v>
      </c>
      <c r="D19" s="1003"/>
      <c r="E19" s="1003">
        <v>2</v>
      </c>
      <c r="F19" s="1003"/>
      <c r="G19" s="1003"/>
      <c r="H19" s="1003"/>
      <c r="I19" s="1003"/>
      <c r="J19" s="1003"/>
      <c r="K19" s="1003"/>
      <c r="L19" s="1003"/>
      <c r="M19" s="1003"/>
      <c r="N19" s="1003">
        <v>1</v>
      </c>
      <c r="O19" s="1003"/>
      <c r="P19" s="1003">
        <v>1</v>
      </c>
      <c r="Q19" s="1003"/>
      <c r="R19" s="1003">
        <v>2</v>
      </c>
      <c r="S19" s="1003"/>
      <c r="T19" s="1003"/>
      <c r="U19" s="1003"/>
      <c r="V19" s="1003"/>
      <c r="W19" s="1003"/>
      <c r="X19" s="1003">
        <v>1</v>
      </c>
      <c r="Y19" s="1003"/>
      <c r="Z19" s="1003"/>
      <c r="AA19" s="1004">
        <v>10</v>
      </c>
      <c r="AB19" s="1003"/>
      <c r="AC19" s="1003">
        <v>1</v>
      </c>
      <c r="AD19" s="1003">
        <v>1</v>
      </c>
      <c r="AE19" s="1005">
        <v>2</v>
      </c>
      <c r="AF19" s="1113"/>
      <c r="AG19" s="1006">
        <v>12</v>
      </c>
      <c r="AH19" s="994"/>
      <c r="AI19" s="1007">
        <v>2.5862068965517241E-2</v>
      </c>
    </row>
    <row r="20" spans="1:35">
      <c r="A20" s="1020" t="s">
        <v>8</v>
      </c>
      <c r="B20" s="1021"/>
      <c r="C20" s="1021"/>
      <c r="D20" s="1021"/>
      <c r="E20" s="1021">
        <v>1</v>
      </c>
      <c r="F20" s="1021"/>
      <c r="G20" s="1021"/>
      <c r="H20" s="1021"/>
      <c r="I20" s="1021"/>
      <c r="J20" s="1021"/>
      <c r="K20" s="1021"/>
      <c r="L20" s="1021"/>
      <c r="M20" s="1021"/>
      <c r="N20" s="1021"/>
      <c r="O20" s="1021"/>
      <c r="P20" s="1021"/>
      <c r="Q20" s="1021"/>
      <c r="R20" s="1021">
        <v>1</v>
      </c>
      <c r="S20" s="1021"/>
      <c r="T20" s="1021"/>
      <c r="U20" s="1021"/>
      <c r="V20" s="1021">
        <v>1</v>
      </c>
      <c r="W20" s="1021"/>
      <c r="X20" s="1021"/>
      <c r="Y20" s="1021"/>
      <c r="Z20" s="1021"/>
      <c r="AA20" s="1022">
        <v>3</v>
      </c>
      <c r="AB20" s="1021">
        <v>1</v>
      </c>
      <c r="AC20" s="1021"/>
      <c r="AD20" s="1021"/>
      <c r="AE20" s="1023">
        <v>1</v>
      </c>
      <c r="AF20" s="1113"/>
      <c r="AG20" s="1024">
        <v>4</v>
      </c>
      <c r="AH20" s="994"/>
      <c r="AI20" s="1025">
        <v>8.6206896551724137E-3</v>
      </c>
    </row>
    <row r="21" spans="1:35">
      <c r="A21" s="1008" t="s">
        <v>10</v>
      </c>
      <c r="B21" s="1009">
        <v>1</v>
      </c>
      <c r="C21" s="1009"/>
      <c r="D21" s="1009"/>
      <c r="E21" s="1009"/>
      <c r="F21" s="1009"/>
      <c r="G21" s="1009"/>
      <c r="H21" s="1009"/>
      <c r="I21" s="1009"/>
      <c r="J21" s="1009"/>
      <c r="K21" s="1009"/>
      <c r="L21" s="1009"/>
      <c r="M21" s="1009"/>
      <c r="N21" s="1009">
        <v>1</v>
      </c>
      <c r="O21" s="1009"/>
      <c r="P21" s="1009"/>
      <c r="Q21" s="1009"/>
      <c r="R21" s="1009"/>
      <c r="S21" s="1009"/>
      <c r="T21" s="1009"/>
      <c r="U21" s="1009"/>
      <c r="V21" s="1009"/>
      <c r="W21" s="1009"/>
      <c r="X21" s="1009"/>
      <c r="Y21" s="1009"/>
      <c r="Z21" s="1009"/>
      <c r="AA21" s="1010">
        <v>2</v>
      </c>
      <c r="AB21" s="1009"/>
      <c r="AC21" s="1009"/>
      <c r="AD21" s="1009"/>
      <c r="AE21" s="1011"/>
      <c r="AF21" s="1113"/>
      <c r="AG21" s="1012">
        <v>2</v>
      </c>
      <c r="AH21" s="994"/>
      <c r="AI21" s="1013">
        <v>4.3103448275862068E-3</v>
      </c>
    </row>
    <row r="22" spans="1:35">
      <c r="A22" s="1117" t="s">
        <v>100</v>
      </c>
      <c r="B22" s="505">
        <v>2</v>
      </c>
      <c r="C22" s="505">
        <v>2</v>
      </c>
      <c r="D22" s="505"/>
      <c r="E22" s="505">
        <v>3</v>
      </c>
      <c r="F22" s="505"/>
      <c r="G22" s="505"/>
      <c r="H22" s="505"/>
      <c r="I22" s="505"/>
      <c r="J22" s="505"/>
      <c r="K22" s="505"/>
      <c r="L22" s="505"/>
      <c r="M22" s="505"/>
      <c r="N22" s="505">
        <v>2</v>
      </c>
      <c r="O22" s="505"/>
      <c r="P22" s="505">
        <v>1</v>
      </c>
      <c r="Q22" s="505"/>
      <c r="R22" s="505">
        <v>3</v>
      </c>
      <c r="S22" s="505"/>
      <c r="T22" s="505"/>
      <c r="U22" s="505"/>
      <c r="V22" s="505">
        <v>1</v>
      </c>
      <c r="W22" s="505"/>
      <c r="X22" s="505">
        <v>1</v>
      </c>
      <c r="Y22" s="505"/>
      <c r="Z22" s="505"/>
      <c r="AA22" s="507">
        <v>15</v>
      </c>
      <c r="AB22" s="505">
        <v>1</v>
      </c>
      <c r="AC22" s="505">
        <v>1</v>
      </c>
      <c r="AD22" s="505">
        <v>1</v>
      </c>
      <c r="AE22" s="510">
        <v>3</v>
      </c>
      <c r="AF22" s="1"/>
      <c r="AG22" s="1108">
        <v>18</v>
      </c>
      <c r="AH22" s="994"/>
      <c r="AI22" s="1109">
        <v>3.8793103448275863E-2</v>
      </c>
    </row>
    <row r="23" spans="1:35">
      <c r="A23" s="1014" t="s">
        <v>11</v>
      </c>
      <c r="B23" s="1015"/>
      <c r="C23" s="1015">
        <v>1</v>
      </c>
      <c r="D23" s="1015"/>
      <c r="E23" s="1015"/>
      <c r="F23" s="1015"/>
      <c r="G23" s="1015"/>
      <c r="H23" s="1015"/>
      <c r="I23" s="1015"/>
      <c r="J23" s="1015"/>
      <c r="K23" s="1015"/>
      <c r="L23" s="1015"/>
      <c r="M23" s="1015">
        <v>1</v>
      </c>
      <c r="N23" s="1015"/>
      <c r="O23" s="1015">
        <v>1</v>
      </c>
      <c r="P23" s="1015"/>
      <c r="Q23" s="1015"/>
      <c r="R23" s="1015"/>
      <c r="S23" s="1015"/>
      <c r="T23" s="1015">
        <v>1</v>
      </c>
      <c r="U23" s="1015"/>
      <c r="V23" s="1015"/>
      <c r="W23" s="1015"/>
      <c r="X23" s="1015">
        <v>1</v>
      </c>
      <c r="Y23" s="1015"/>
      <c r="Z23" s="1015"/>
      <c r="AA23" s="1016">
        <v>5</v>
      </c>
      <c r="AB23" s="1015"/>
      <c r="AC23" s="1015">
        <v>1</v>
      </c>
      <c r="AD23" s="1015"/>
      <c r="AE23" s="1017">
        <v>1</v>
      </c>
      <c r="AF23" s="1113"/>
      <c r="AG23" s="1018">
        <v>6</v>
      </c>
      <c r="AH23" s="994"/>
      <c r="AI23" s="1019">
        <v>1.2931034482758621E-2</v>
      </c>
    </row>
    <row r="24" spans="1:35">
      <c r="A24" s="1117" t="s">
        <v>101</v>
      </c>
      <c r="B24" s="505"/>
      <c r="C24" s="505">
        <v>1</v>
      </c>
      <c r="D24" s="505"/>
      <c r="E24" s="505"/>
      <c r="F24" s="505"/>
      <c r="G24" s="505"/>
      <c r="H24" s="505"/>
      <c r="I24" s="505"/>
      <c r="J24" s="505"/>
      <c r="K24" s="505"/>
      <c r="L24" s="505"/>
      <c r="M24" s="505">
        <v>1</v>
      </c>
      <c r="N24" s="505"/>
      <c r="O24" s="505">
        <v>1</v>
      </c>
      <c r="P24" s="505"/>
      <c r="Q24" s="505"/>
      <c r="R24" s="505"/>
      <c r="S24" s="505"/>
      <c r="T24" s="505">
        <v>1</v>
      </c>
      <c r="U24" s="505"/>
      <c r="V24" s="505"/>
      <c r="W24" s="505"/>
      <c r="X24" s="505">
        <v>1</v>
      </c>
      <c r="Y24" s="505"/>
      <c r="Z24" s="505"/>
      <c r="AA24" s="507">
        <v>5</v>
      </c>
      <c r="AB24" s="505"/>
      <c r="AC24" s="505">
        <v>1</v>
      </c>
      <c r="AD24" s="505"/>
      <c r="AE24" s="510">
        <v>1</v>
      </c>
      <c r="AF24" s="1"/>
      <c r="AG24" s="1108">
        <v>6</v>
      </c>
      <c r="AH24" s="994"/>
      <c r="AI24" s="1109">
        <v>1.2931034482758621E-2</v>
      </c>
    </row>
    <row r="25" spans="1:35">
      <c r="A25" s="1002" t="s">
        <v>126</v>
      </c>
      <c r="B25" s="1003"/>
      <c r="C25" s="1003"/>
      <c r="D25" s="1003"/>
      <c r="E25" s="1003"/>
      <c r="F25" s="1003"/>
      <c r="G25" s="1003"/>
      <c r="H25" s="1003"/>
      <c r="I25" s="1003">
        <v>1</v>
      </c>
      <c r="J25" s="1003"/>
      <c r="K25" s="1003"/>
      <c r="L25" s="1003"/>
      <c r="M25" s="1003"/>
      <c r="N25" s="1003"/>
      <c r="O25" s="1003"/>
      <c r="P25" s="1003"/>
      <c r="Q25" s="1003"/>
      <c r="R25" s="1003"/>
      <c r="S25" s="1003"/>
      <c r="T25" s="1003"/>
      <c r="U25" s="1003"/>
      <c r="V25" s="1003"/>
      <c r="W25" s="1003"/>
      <c r="X25" s="1003"/>
      <c r="Y25" s="1003"/>
      <c r="Z25" s="1003"/>
      <c r="AA25" s="1004">
        <v>1</v>
      </c>
      <c r="AB25" s="1003"/>
      <c r="AC25" s="1003"/>
      <c r="AD25" s="1003"/>
      <c r="AE25" s="1005"/>
      <c r="AF25" s="1113"/>
      <c r="AG25" s="1006">
        <v>1</v>
      </c>
      <c r="AH25" s="994"/>
      <c r="AI25" s="1007">
        <v>2.1551724137931034E-3</v>
      </c>
    </row>
    <row r="26" spans="1:35">
      <c r="A26" s="1008" t="s">
        <v>13</v>
      </c>
      <c r="B26" s="1009"/>
      <c r="C26" s="1009"/>
      <c r="D26" s="1009">
        <v>1</v>
      </c>
      <c r="E26" s="1009"/>
      <c r="F26" s="1009"/>
      <c r="G26" s="1009">
        <v>1</v>
      </c>
      <c r="H26" s="1009"/>
      <c r="I26" s="1009">
        <v>1</v>
      </c>
      <c r="J26" s="1009"/>
      <c r="K26" s="1009"/>
      <c r="L26" s="1009"/>
      <c r="M26" s="1009"/>
      <c r="N26" s="1009"/>
      <c r="O26" s="1009"/>
      <c r="P26" s="1009"/>
      <c r="Q26" s="1009"/>
      <c r="R26" s="1009">
        <v>1</v>
      </c>
      <c r="S26" s="1009">
        <v>1</v>
      </c>
      <c r="T26" s="1009">
        <v>1</v>
      </c>
      <c r="U26" s="1009"/>
      <c r="V26" s="1009"/>
      <c r="W26" s="1009"/>
      <c r="X26" s="1009"/>
      <c r="Y26" s="1009"/>
      <c r="Z26" s="1009"/>
      <c r="AA26" s="1010">
        <v>6</v>
      </c>
      <c r="AB26" s="1009">
        <v>1</v>
      </c>
      <c r="AC26" s="1009"/>
      <c r="AD26" s="1009"/>
      <c r="AE26" s="1011">
        <v>1</v>
      </c>
      <c r="AF26" s="1113"/>
      <c r="AG26" s="1012">
        <v>7</v>
      </c>
      <c r="AH26" s="994"/>
      <c r="AI26" s="1013">
        <v>1.5086206896551725E-2</v>
      </c>
    </row>
    <row r="27" spans="1:35">
      <c r="A27" s="1117" t="s">
        <v>102</v>
      </c>
      <c r="B27" s="505"/>
      <c r="C27" s="505"/>
      <c r="D27" s="505">
        <v>1</v>
      </c>
      <c r="E27" s="505"/>
      <c r="F27" s="505"/>
      <c r="G27" s="505">
        <v>1</v>
      </c>
      <c r="H27" s="505"/>
      <c r="I27" s="505">
        <v>2</v>
      </c>
      <c r="J27" s="505"/>
      <c r="K27" s="505"/>
      <c r="L27" s="505"/>
      <c r="M27" s="505"/>
      <c r="N27" s="505"/>
      <c r="O27" s="505"/>
      <c r="P27" s="505"/>
      <c r="Q27" s="505"/>
      <c r="R27" s="505">
        <v>1</v>
      </c>
      <c r="S27" s="505">
        <v>1</v>
      </c>
      <c r="T27" s="505">
        <v>1</v>
      </c>
      <c r="U27" s="505"/>
      <c r="V27" s="505"/>
      <c r="W27" s="505"/>
      <c r="X27" s="505"/>
      <c r="Y27" s="505"/>
      <c r="Z27" s="505"/>
      <c r="AA27" s="507">
        <v>7</v>
      </c>
      <c r="AB27" s="505">
        <v>1</v>
      </c>
      <c r="AC27" s="505"/>
      <c r="AD27" s="505"/>
      <c r="AE27" s="510">
        <v>1</v>
      </c>
      <c r="AF27" s="1"/>
      <c r="AG27" s="1108">
        <v>8</v>
      </c>
      <c r="AH27" s="994"/>
      <c r="AI27" s="1109">
        <v>1.7241379310344827E-2</v>
      </c>
    </row>
    <row r="28" spans="1:35">
      <c r="A28" s="1014" t="s">
        <v>16</v>
      </c>
      <c r="B28" s="1015"/>
      <c r="C28" s="1015"/>
      <c r="D28" s="1015"/>
      <c r="E28" s="1015"/>
      <c r="F28" s="1015"/>
      <c r="G28" s="1015"/>
      <c r="H28" s="1015"/>
      <c r="I28" s="1015"/>
      <c r="J28" s="1015"/>
      <c r="K28" s="1015">
        <v>1</v>
      </c>
      <c r="L28" s="1015"/>
      <c r="M28" s="1015"/>
      <c r="N28" s="1015"/>
      <c r="O28" s="1015">
        <v>1</v>
      </c>
      <c r="P28" s="1015"/>
      <c r="Q28" s="1015"/>
      <c r="R28" s="1015"/>
      <c r="S28" s="1015"/>
      <c r="T28" s="1015"/>
      <c r="U28" s="1015"/>
      <c r="V28" s="1015"/>
      <c r="W28" s="1015"/>
      <c r="X28" s="1015"/>
      <c r="Y28" s="1015"/>
      <c r="Z28" s="1015"/>
      <c r="AA28" s="1016">
        <v>2</v>
      </c>
      <c r="AB28" s="1015"/>
      <c r="AC28" s="1015"/>
      <c r="AD28" s="1015"/>
      <c r="AE28" s="1017"/>
      <c r="AF28" s="1113"/>
      <c r="AG28" s="1018">
        <v>2</v>
      </c>
      <c r="AH28" s="994"/>
      <c r="AI28" s="1019">
        <v>4.3103448275862068E-3</v>
      </c>
    </row>
    <row r="29" spans="1:35">
      <c r="A29" s="1117" t="s">
        <v>103</v>
      </c>
      <c r="B29" s="505"/>
      <c r="C29" s="505"/>
      <c r="D29" s="505"/>
      <c r="E29" s="505"/>
      <c r="F29" s="505"/>
      <c r="G29" s="505"/>
      <c r="H29" s="505"/>
      <c r="I29" s="505"/>
      <c r="J29" s="505"/>
      <c r="K29" s="505">
        <v>1</v>
      </c>
      <c r="L29" s="505"/>
      <c r="M29" s="505"/>
      <c r="N29" s="505"/>
      <c r="O29" s="505">
        <v>1</v>
      </c>
      <c r="P29" s="505"/>
      <c r="Q29" s="505"/>
      <c r="R29" s="505"/>
      <c r="S29" s="505"/>
      <c r="T29" s="505"/>
      <c r="U29" s="505"/>
      <c r="V29" s="505"/>
      <c r="W29" s="505"/>
      <c r="X29" s="505"/>
      <c r="Y29" s="505"/>
      <c r="Z29" s="505"/>
      <c r="AA29" s="507">
        <v>2</v>
      </c>
      <c r="AB29" s="505"/>
      <c r="AC29" s="505"/>
      <c r="AD29" s="505"/>
      <c r="AE29" s="510"/>
      <c r="AF29" s="1"/>
      <c r="AG29" s="1108">
        <v>2</v>
      </c>
      <c r="AH29" s="994"/>
      <c r="AI29" s="1109">
        <v>4.3103448275862068E-3</v>
      </c>
    </row>
    <row r="30" spans="1:35">
      <c r="A30" s="1014" t="s">
        <v>23</v>
      </c>
      <c r="B30" s="1015"/>
      <c r="C30" s="1015"/>
      <c r="D30" s="1015"/>
      <c r="E30" s="1015"/>
      <c r="F30" s="1015"/>
      <c r="G30" s="1015"/>
      <c r="H30" s="1015"/>
      <c r="I30" s="1015">
        <v>2</v>
      </c>
      <c r="J30" s="1015"/>
      <c r="K30" s="1015"/>
      <c r="L30" s="1015"/>
      <c r="M30" s="1015"/>
      <c r="N30" s="1015"/>
      <c r="O30" s="1015"/>
      <c r="P30" s="1015"/>
      <c r="Q30" s="1015"/>
      <c r="R30" s="1015"/>
      <c r="S30" s="1015"/>
      <c r="T30" s="1015"/>
      <c r="U30" s="1015"/>
      <c r="V30" s="1015"/>
      <c r="W30" s="1015"/>
      <c r="X30" s="1015"/>
      <c r="Y30" s="1015">
        <v>1</v>
      </c>
      <c r="Z30" s="1015">
        <v>1</v>
      </c>
      <c r="AA30" s="1016">
        <v>4</v>
      </c>
      <c r="AB30" s="1015"/>
      <c r="AC30" s="1015"/>
      <c r="AD30" s="1015"/>
      <c r="AE30" s="1017"/>
      <c r="AF30" s="1113"/>
      <c r="AG30" s="1018">
        <v>4</v>
      </c>
      <c r="AH30" s="994"/>
      <c r="AI30" s="1019">
        <v>8.6206896551724137E-3</v>
      </c>
    </row>
    <row r="31" spans="1:35">
      <c r="A31" s="1117" t="s">
        <v>105</v>
      </c>
      <c r="B31" s="505"/>
      <c r="C31" s="505"/>
      <c r="D31" s="505"/>
      <c r="E31" s="505"/>
      <c r="F31" s="505"/>
      <c r="G31" s="505"/>
      <c r="H31" s="505"/>
      <c r="I31" s="505">
        <v>2</v>
      </c>
      <c r="J31" s="505"/>
      <c r="K31" s="505"/>
      <c r="L31" s="505"/>
      <c r="M31" s="505"/>
      <c r="N31" s="505"/>
      <c r="O31" s="505"/>
      <c r="P31" s="505"/>
      <c r="Q31" s="505"/>
      <c r="R31" s="505"/>
      <c r="S31" s="505"/>
      <c r="T31" s="505"/>
      <c r="U31" s="505"/>
      <c r="V31" s="505"/>
      <c r="W31" s="505"/>
      <c r="X31" s="505"/>
      <c r="Y31" s="505">
        <v>1</v>
      </c>
      <c r="Z31" s="505">
        <v>1</v>
      </c>
      <c r="AA31" s="507">
        <v>4</v>
      </c>
      <c r="AB31" s="505"/>
      <c r="AC31" s="505"/>
      <c r="AD31" s="505"/>
      <c r="AE31" s="510"/>
      <c r="AF31" s="1"/>
      <c r="AG31" s="1108">
        <v>4</v>
      </c>
      <c r="AH31" s="994"/>
      <c r="AI31" s="1109">
        <v>8.6206896551724137E-3</v>
      </c>
    </row>
    <row r="32" spans="1:35">
      <c r="A32" s="1002" t="s">
        <v>25</v>
      </c>
      <c r="B32" s="1003"/>
      <c r="C32" s="1003"/>
      <c r="D32" s="1003"/>
      <c r="E32" s="1003"/>
      <c r="F32" s="1003"/>
      <c r="G32" s="1003"/>
      <c r="H32" s="1003"/>
      <c r="I32" s="1003"/>
      <c r="J32" s="1003">
        <v>1</v>
      </c>
      <c r="K32" s="1003"/>
      <c r="L32" s="1003"/>
      <c r="M32" s="1003"/>
      <c r="N32" s="1003"/>
      <c r="O32" s="1003"/>
      <c r="P32" s="1003"/>
      <c r="Q32" s="1003"/>
      <c r="R32" s="1003"/>
      <c r="S32" s="1003"/>
      <c r="T32" s="1003"/>
      <c r="U32" s="1003"/>
      <c r="V32" s="1003"/>
      <c r="W32" s="1003"/>
      <c r="X32" s="1003"/>
      <c r="Y32" s="1003"/>
      <c r="Z32" s="1003"/>
      <c r="AA32" s="1004">
        <v>1</v>
      </c>
      <c r="AB32" s="1003"/>
      <c r="AC32" s="1003"/>
      <c r="AD32" s="1003"/>
      <c r="AE32" s="1005"/>
      <c r="AF32" s="1113"/>
      <c r="AG32" s="1006">
        <v>1</v>
      </c>
      <c r="AH32" s="994"/>
      <c r="AI32" s="1007">
        <v>2.1551724137931034E-3</v>
      </c>
    </row>
    <row r="33" spans="1:35">
      <c r="A33" s="1020" t="s">
        <v>26</v>
      </c>
      <c r="B33" s="1021">
        <v>1</v>
      </c>
      <c r="C33" s="1021"/>
      <c r="D33" s="1021"/>
      <c r="E33" s="1021">
        <v>1</v>
      </c>
      <c r="F33" s="1021"/>
      <c r="G33" s="1021"/>
      <c r="H33" s="1021"/>
      <c r="I33" s="1021"/>
      <c r="J33" s="1021">
        <v>3</v>
      </c>
      <c r="K33" s="1021"/>
      <c r="L33" s="1021"/>
      <c r="M33" s="1021">
        <v>1</v>
      </c>
      <c r="N33" s="1021"/>
      <c r="O33" s="1021">
        <v>1</v>
      </c>
      <c r="P33" s="1021">
        <v>1</v>
      </c>
      <c r="Q33" s="1021"/>
      <c r="R33" s="1021"/>
      <c r="S33" s="1021"/>
      <c r="T33" s="1021">
        <v>1</v>
      </c>
      <c r="U33" s="1021"/>
      <c r="V33" s="1021"/>
      <c r="W33" s="1021">
        <v>1</v>
      </c>
      <c r="X33" s="1021"/>
      <c r="Y33" s="1021">
        <v>1</v>
      </c>
      <c r="Z33" s="1021">
        <v>2</v>
      </c>
      <c r="AA33" s="1022">
        <v>13</v>
      </c>
      <c r="AB33" s="1021">
        <v>2</v>
      </c>
      <c r="AC33" s="1021">
        <v>1</v>
      </c>
      <c r="AD33" s="1021"/>
      <c r="AE33" s="1023">
        <v>3</v>
      </c>
      <c r="AF33" s="1113"/>
      <c r="AG33" s="1024">
        <v>16</v>
      </c>
      <c r="AH33" s="994"/>
      <c r="AI33" s="1025">
        <v>3.4482758620689655E-2</v>
      </c>
    </row>
    <row r="34" spans="1:35">
      <c r="A34" s="1008" t="s">
        <v>29</v>
      </c>
      <c r="B34" s="1009"/>
      <c r="C34" s="1009"/>
      <c r="D34" s="1009"/>
      <c r="E34" s="1009"/>
      <c r="F34" s="1009"/>
      <c r="G34" s="1009"/>
      <c r="H34" s="1009"/>
      <c r="I34" s="1009">
        <v>1</v>
      </c>
      <c r="J34" s="1009"/>
      <c r="K34" s="1009"/>
      <c r="L34" s="1009"/>
      <c r="M34" s="1009">
        <v>1</v>
      </c>
      <c r="N34" s="1009"/>
      <c r="O34" s="1009"/>
      <c r="P34" s="1009"/>
      <c r="Q34" s="1009"/>
      <c r="R34" s="1009"/>
      <c r="S34" s="1009"/>
      <c r="T34" s="1009"/>
      <c r="U34" s="1009"/>
      <c r="V34" s="1009"/>
      <c r="W34" s="1009"/>
      <c r="X34" s="1009"/>
      <c r="Y34" s="1009"/>
      <c r="Z34" s="1009">
        <v>1</v>
      </c>
      <c r="AA34" s="1010">
        <v>3</v>
      </c>
      <c r="AB34" s="1009"/>
      <c r="AC34" s="1009"/>
      <c r="AD34" s="1009"/>
      <c r="AE34" s="1011"/>
      <c r="AF34" s="1113"/>
      <c r="AG34" s="1012">
        <v>3</v>
      </c>
      <c r="AH34" s="994"/>
      <c r="AI34" s="1013">
        <v>6.4655172413793103E-3</v>
      </c>
    </row>
    <row r="35" spans="1:35">
      <c r="A35" s="1117" t="s">
        <v>106</v>
      </c>
      <c r="B35" s="505">
        <v>1</v>
      </c>
      <c r="C35" s="505"/>
      <c r="D35" s="505"/>
      <c r="E35" s="505">
        <v>1</v>
      </c>
      <c r="F35" s="505"/>
      <c r="G35" s="505"/>
      <c r="H35" s="505"/>
      <c r="I35" s="505">
        <v>1</v>
      </c>
      <c r="J35" s="505">
        <v>4</v>
      </c>
      <c r="K35" s="505"/>
      <c r="L35" s="505"/>
      <c r="M35" s="505">
        <v>2</v>
      </c>
      <c r="N35" s="505"/>
      <c r="O35" s="505">
        <v>1</v>
      </c>
      <c r="P35" s="505">
        <v>1</v>
      </c>
      <c r="Q35" s="505"/>
      <c r="R35" s="505"/>
      <c r="S35" s="505"/>
      <c r="T35" s="505">
        <v>1</v>
      </c>
      <c r="U35" s="505"/>
      <c r="V35" s="505"/>
      <c r="W35" s="505">
        <v>1</v>
      </c>
      <c r="X35" s="505"/>
      <c r="Y35" s="505">
        <v>1</v>
      </c>
      <c r="Z35" s="505">
        <v>3</v>
      </c>
      <c r="AA35" s="507">
        <v>17</v>
      </c>
      <c r="AB35" s="505">
        <v>2</v>
      </c>
      <c r="AC35" s="505">
        <v>1</v>
      </c>
      <c r="AD35" s="505"/>
      <c r="AE35" s="510">
        <v>3</v>
      </c>
      <c r="AF35" s="1"/>
      <c r="AG35" s="1108">
        <v>20</v>
      </c>
      <c r="AH35" s="994"/>
      <c r="AI35" s="1109">
        <v>4.3103448275862072E-2</v>
      </c>
    </row>
    <row r="36" spans="1:35">
      <c r="A36" s="1002" t="s">
        <v>34</v>
      </c>
      <c r="B36" s="1003"/>
      <c r="C36" s="1003"/>
      <c r="D36" s="1003"/>
      <c r="E36" s="1003"/>
      <c r="F36" s="1003"/>
      <c r="G36" s="1003"/>
      <c r="H36" s="1003"/>
      <c r="I36" s="1003"/>
      <c r="J36" s="1003"/>
      <c r="K36" s="1003"/>
      <c r="L36" s="1003"/>
      <c r="M36" s="1003">
        <v>1</v>
      </c>
      <c r="N36" s="1003"/>
      <c r="O36" s="1003"/>
      <c r="P36" s="1003"/>
      <c r="Q36" s="1003"/>
      <c r="R36" s="1003"/>
      <c r="S36" s="1003"/>
      <c r="T36" s="1003"/>
      <c r="U36" s="1003"/>
      <c r="V36" s="1003"/>
      <c r="W36" s="1003"/>
      <c r="X36" s="1003"/>
      <c r="Y36" s="1003"/>
      <c r="Z36" s="1003"/>
      <c r="AA36" s="1004">
        <v>1</v>
      </c>
      <c r="AB36" s="1003"/>
      <c r="AC36" s="1003"/>
      <c r="AD36" s="1003"/>
      <c r="AE36" s="1005"/>
      <c r="AF36" s="1113"/>
      <c r="AG36" s="1006">
        <v>1</v>
      </c>
      <c r="AH36" s="994"/>
      <c r="AI36" s="1007">
        <v>2.1551724137931034E-3</v>
      </c>
    </row>
    <row r="37" spans="1:35">
      <c r="A37" s="1020" t="s">
        <v>35</v>
      </c>
      <c r="B37" s="1021"/>
      <c r="C37" s="1021"/>
      <c r="D37" s="1021"/>
      <c r="E37" s="1021"/>
      <c r="F37" s="1021"/>
      <c r="G37" s="1021"/>
      <c r="H37" s="1021"/>
      <c r="I37" s="1021"/>
      <c r="J37" s="1021"/>
      <c r="K37" s="1021"/>
      <c r="L37" s="1021"/>
      <c r="M37" s="1021">
        <v>2</v>
      </c>
      <c r="N37" s="1021"/>
      <c r="O37" s="1021"/>
      <c r="P37" s="1021"/>
      <c r="Q37" s="1021"/>
      <c r="R37" s="1021">
        <v>1</v>
      </c>
      <c r="S37" s="1021"/>
      <c r="T37" s="1021"/>
      <c r="U37" s="1021"/>
      <c r="V37" s="1021"/>
      <c r="W37" s="1021">
        <v>1</v>
      </c>
      <c r="X37" s="1021"/>
      <c r="Y37" s="1021"/>
      <c r="Z37" s="1021"/>
      <c r="AA37" s="1022">
        <v>4</v>
      </c>
      <c r="AB37" s="1021">
        <v>1</v>
      </c>
      <c r="AC37" s="1021"/>
      <c r="AD37" s="1021">
        <v>2</v>
      </c>
      <c r="AE37" s="1023">
        <v>3</v>
      </c>
      <c r="AF37" s="1113"/>
      <c r="AG37" s="1024">
        <v>7</v>
      </c>
      <c r="AH37" s="994"/>
      <c r="AI37" s="1025">
        <v>1.5086206896551725E-2</v>
      </c>
    </row>
    <row r="38" spans="1:35">
      <c r="A38" s="1020" t="s">
        <v>36</v>
      </c>
      <c r="B38" s="1021"/>
      <c r="C38" s="1021"/>
      <c r="D38" s="1021"/>
      <c r="E38" s="1021"/>
      <c r="F38" s="1021"/>
      <c r="G38" s="1021"/>
      <c r="H38" s="1021"/>
      <c r="I38" s="1021"/>
      <c r="J38" s="1021"/>
      <c r="K38" s="1021"/>
      <c r="L38" s="1021"/>
      <c r="M38" s="1021">
        <v>1</v>
      </c>
      <c r="N38" s="1021"/>
      <c r="O38" s="1021"/>
      <c r="P38" s="1021"/>
      <c r="Q38" s="1021"/>
      <c r="R38" s="1021"/>
      <c r="S38" s="1021"/>
      <c r="T38" s="1021"/>
      <c r="U38" s="1021"/>
      <c r="V38" s="1021"/>
      <c r="W38" s="1021"/>
      <c r="X38" s="1021"/>
      <c r="Y38" s="1021"/>
      <c r="Z38" s="1021">
        <v>1</v>
      </c>
      <c r="AA38" s="1022">
        <v>2</v>
      </c>
      <c r="AB38" s="1021"/>
      <c r="AC38" s="1021"/>
      <c r="AD38" s="1021"/>
      <c r="AE38" s="1023"/>
      <c r="AF38" s="1113"/>
      <c r="AG38" s="1024">
        <v>2</v>
      </c>
      <c r="AH38" s="994"/>
      <c r="AI38" s="1025">
        <v>4.3103448275862068E-3</v>
      </c>
    </row>
    <row r="39" spans="1:35">
      <c r="A39" s="1020" t="s">
        <v>191</v>
      </c>
      <c r="B39" s="1021"/>
      <c r="C39" s="1021"/>
      <c r="D39" s="1021"/>
      <c r="E39" s="1021"/>
      <c r="F39" s="1021"/>
      <c r="G39" s="1021"/>
      <c r="H39" s="1021"/>
      <c r="I39" s="1021"/>
      <c r="J39" s="1021"/>
      <c r="K39" s="1021"/>
      <c r="L39" s="1021"/>
      <c r="M39" s="1021">
        <v>1</v>
      </c>
      <c r="N39" s="1021"/>
      <c r="O39" s="1021">
        <v>1</v>
      </c>
      <c r="P39" s="1021"/>
      <c r="Q39" s="1021">
        <v>1</v>
      </c>
      <c r="R39" s="1021"/>
      <c r="S39" s="1021"/>
      <c r="T39" s="1021"/>
      <c r="U39" s="1021"/>
      <c r="V39" s="1021"/>
      <c r="W39" s="1021"/>
      <c r="X39" s="1021"/>
      <c r="Y39" s="1021"/>
      <c r="Z39" s="1021"/>
      <c r="AA39" s="1022">
        <v>3</v>
      </c>
      <c r="AB39" s="1021"/>
      <c r="AC39" s="1021"/>
      <c r="AD39" s="1021"/>
      <c r="AE39" s="1023"/>
      <c r="AF39" s="1113"/>
      <c r="AG39" s="1024">
        <v>3</v>
      </c>
      <c r="AH39" s="994"/>
      <c r="AI39" s="1025">
        <v>6.4655172413793103E-3</v>
      </c>
    </row>
    <row r="40" spans="1:35">
      <c r="A40" s="1020" t="s">
        <v>38</v>
      </c>
      <c r="B40" s="1021"/>
      <c r="C40" s="1021">
        <v>1</v>
      </c>
      <c r="D40" s="1021"/>
      <c r="E40" s="1021"/>
      <c r="F40" s="1021"/>
      <c r="G40" s="1021"/>
      <c r="H40" s="1021"/>
      <c r="I40" s="1021"/>
      <c r="J40" s="1021"/>
      <c r="K40" s="1021"/>
      <c r="L40" s="1021"/>
      <c r="M40" s="1021"/>
      <c r="N40" s="1021"/>
      <c r="O40" s="1021"/>
      <c r="P40" s="1021"/>
      <c r="Q40" s="1021"/>
      <c r="R40" s="1021"/>
      <c r="S40" s="1021"/>
      <c r="T40" s="1021"/>
      <c r="U40" s="1021"/>
      <c r="V40" s="1021"/>
      <c r="W40" s="1021"/>
      <c r="X40" s="1021"/>
      <c r="Y40" s="1021"/>
      <c r="Z40" s="1021"/>
      <c r="AA40" s="1022">
        <v>1</v>
      </c>
      <c r="AB40" s="1021"/>
      <c r="AC40" s="1021"/>
      <c r="AD40" s="1021"/>
      <c r="AE40" s="1023"/>
      <c r="AF40" s="1113"/>
      <c r="AG40" s="1024">
        <v>1</v>
      </c>
      <c r="AH40" s="994"/>
      <c r="AI40" s="1025">
        <v>2.1551724137931034E-3</v>
      </c>
    </row>
    <row r="41" spans="1:35">
      <c r="A41" s="1008" t="s">
        <v>39</v>
      </c>
      <c r="B41" s="1009"/>
      <c r="C41" s="1009"/>
      <c r="D41" s="1009"/>
      <c r="E41" s="1009"/>
      <c r="F41" s="1009"/>
      <c r="G41" s="1009"/>
      <c r="H41" s="1009"/>
      <c r="I41" s="1009"/>
      <c r="J41" s="1009"/>
      <c r="K41" s="1009"/>
      <c r="L41" s="1009"/>
      <c r="M41" s="1009">
        <v>1</v>
      </c>
      <c r="N41" s="1009"/>
      <c r="O41" s="1009"/>
      <c r="P41" s="1009"/>
      <c r="Q41" s="1009"/>
      <c r="R41" s="1009">
        <v>1</v>
      </c>
      <c r="S41" s="1009"/>
      <c r="T41" s="1009">
        <v>1</v>
      </c>
      <c r="U41" s="1009"/>
      <c r="V41" s="1009"/>
      <c r="W41" s="1009"/>
      <c r="X41" s="1009"/>
      <c r="Y41" s="1009"/>
      <c r="Z41" s="1009"/>
      <c r="AA41" s="1010">
        <v>3</v>
      </c>
      <c r="AB41" s="1009"/>
      <c r="AC41" s="1009"/>
      <c r="AD41" s="1009"/>
      <c r="AE41" s="1011"/>
      <c r="AF41" s="1113"/>
      <c r="AG41" s="1012">
        <v>3</v>
      </c>
      <c r="AH41" s="994"/>
      <c r="AI41" s="1013">
        <v>6.4655172413793103E-3</v>
      </c>
    </row>
    <row r="42" spans="1:35">
      <c r="A42" s="1117" t="s">
        <v>108</v>
      </c>
      <c r="B42" s="505"/>
      <c r="C42" s="505">
        <v>1</v>
      </c>
      <c r="D42" s="505"/>
      <c r="E42" s="505"/>
      <c r="F42" s="505"/>
      <c r="G42" s="505"/>
      <c r="H42" s="505"/>
      <c r="I42" s="505"/>
      <c r="J42" s="505"/>
      <c r="K42" s="505"/>
      <c r="L42" s="505"/>
      <c r="M42" s="505">
        <v>6</v>
      </c>
      <c r="N42" s="505"/>
      <c r="O42" s="505">
        <v>1</v>
      </c>
      <c r="P42" s="505"/>
      <c r="Q42" s="505">
        <v>1</v>
      </c>
      <c r="R42" s="505">
        <v>2</v>
      </c>
      <c r="S42" s="505"/>
      <c r="T42" s="505">
        <v>1</v>
      </c>
      <c r="U42" s="505"/>
      <c r="V42" s="505"/>
      <c r="W42" s="505">
        <v>1</v>
      </c>
      <c r="X42" s="505"/>
      <c r="Y42" s="505"/>
      <c r="Z42" s="505">
        <v>1</v>
      </c>
      <c r="AA42" s="507">
        <v>14</v>
      </c>
      <c r="AB42" s="505">
        <v>1</v>
      </c>
      <c r="AC42" s="505"/>
      <c r="AD42" s="505">
        <v>2</v>
      </c>
      <c r="AE42" s="510">
        <v>3</v>
      </c>
      <c r="AF42" s="1"/>
      <c r="AG42" s="1108">
        <v>17</v>
      </c>
      <c r="AH42" s="994"/>
      <c r="AI42" s="1109">
        <v>3.6637931034482756E-2</v>
      </c>
    </row>
    <row r="43" spans="1:35">
      <c r="A43" s="1014" t="s">
        <v>40</v>
      </c>
      <c r="B43" s="1015"/>
      <c r="C43" s="1015"/>
      <c r="D43" s="1015"/>
      <c r="E43" s="1015"/>
      <c r="F43" s="1015"/>
      <c r="G43" s="1015"/>
      <c r="H43" s="1015"/>
      <c r="I43" s="1015"/>
      <c r="J43" s="1015">
        <v>1</v>
      </c>
      <c r="K43" s="1015"/>
      <c r="L43" s="1015"/>
      <c r="M43" s="1015"/>
      <c r="N43" s="1015">
        <v>1</v>
      </c>
      <c r="O43" s="1015"/>
      <c r="P43" s="1015"/>
      <c r="Q43" s="1015"/>
      <c r="R43" s="1015"/>
      <c r="S43" s="1015"/>
      <c r="T43" s="1015"/>
      <c r="U43" s="1015"/>
      <c r="V43" s="1015"/>
      <c r="W43" s="1015"/>
      <c r="X43" s="1015"/>
      <c r="Y43" s="1015"/>
      <c r="Z43" s="1015"/>
      <c r="AA43" s="1016">
        <v>2</v>
      </c>
      <c r="AB43" s="1015"/>
      <c r="AC43" s="1015"/>
      <c r="AD43" s="1015"/>
      <c r="AE43" s="1017"/>
      <c r="AF43" s="1113"/>
      <c r="AG43" s="1018">
        <v>2</v>
      </c>
      <c r="AH43" s="994"/>
      <c r="AI43" s="1019">
        <v>4.3103448275862068E-3</v>
      </c>
    </row>
    <row r="44" spans="1:35">
      <c r="A44" s="1117" t="s">
        <v>109</v>
      </c>
      <c r="B44" s="505"/>
      <c r="C44" s="505"/>
      <c r="D44" s="505"/>
      <c r="E44" s="505"/>
      <c r="F44" s="505"/>
      <c r="G44" s="505"/>
      <c r="H44" s="505"/>
      <c r="I44" s="505"/>
      <c r="J44" s="505">
        <v>1</v>
      </c>
      <c r="K44" s="505"/>
      <c r="L44" s="505"/>
      <c r="M44" s="505"/>
      <c r="N44" s="505">
        <v>1</v>
      </c>
      <c r="O44" s="505"/>
      <c r="P44" s="505"/>
      <c r="Q44" s="505"/>
      <c r="R44" s="505"/>
      <c r="S44" s="505"/>
      <c r="T44" s="505"/>
      <c r="U44" s="505"/>
      <c r="V44" s="505"/>
      <c r="W44" s="505"/>
      <c r="X44" s="505"/>
      <c r="Y44" s="505"/>
      <c r="Z44" s="505"/>
      <c r="AA44" s="507">
        <v>2</v>
      </c>
      <c r="AB44" s="505"/>
      <c r="AC44" s="505"/>
      <c r="AD44" s="505"/>
      <c r="AE44" s="510"/>
      <c r="AF44" s="1"/>
      <c r="AG44" s="1108">
        <v>2</v>
      </c>
      <c r="AH44" s="994"/>
      <c r="AI44" s="1109">
        <v>4.3103448275862068E-3</v>
      </c>
    </row>
    <row r="45" spans="1:35">
      <c r="A45" s="1002" t="s">
        <v>282</v>
      </c>
      <c r="B45" s="1003">
        <v>1</v>
      </c>
      <c r="C45" s="1003"/>
      <c r="D45" s="1003"/>
      <c r="E45" s="1003">
        <v>1</v>
      </c>
      <c r="F45" s="1003"/>
      <c r="G45" s="1003">
        <v>2</v>
      </c>
      <c r="H45" s="1003"/>
      <c r="I45" s="1003"/>
      <c r="J45" s="1003">
        <v>1</v>
      </c>
      <c r="K45" s="1003">
        <v>1</v>
      </c>
      <c r="L45" s="1003"/>
      <c r="M45" s="1003">
        <v>1</v>
      </c>
      <c r="N45" s="1003"/>
      <c r="O45" s="1003">
        <v>1</v>
      </c>
      <c r="P45" s="1003"/>
      <c r="Q45" s="1003">
        <v>1</v>
      </c>
      <c r="R45" s="1003">
        <v>1</v>
      </c>
      <c r="S45" s="1003"/>
      <c r="T45" s="1003">
        <v>1</v>
      </c>
      <c r="U45" s="1003"/>
      <c r="V45" s="1003"/>
      <c r="W45" s="1003"/>
      <c r="X45" s="1003"/>
      <c r="Y45" s="1003">
        <v>1</v>
      </c>
      <c r="Z45" s="1003"/>
      <c r="AA45" s="1004">
        <v>12</v>
      </c>
      <c r="AB45" s="1003">
        <v>1</v>
      </c>
      <c r="AC45" s="1003"/>
      <c r="AD45" s="1003"/>
      <c r="AE45" s="1005">
        <v>1</v>
      </c>
      <c r="AF45" s="1113"/>
      <c r="AG45" s="1006">
        <v>13</v>
      </c>
      <c r="AH45" s="994"/>
      <c r="AI45" s="1007">
        <v>2.8017241379310345E-2</v>
      </c>
    </row>
    <row r="46" spans="1:35">
      <c r="A46" s="1020" t="s">
        <v>42</v>
      </c>
      <c r="B46" s="1021">
        <v>1</v>
      </c>
      <c r="C46" s="1021"/>
      <c r="D46" s="1021"/>
      <c r="E46" s="1021"/>
      <c r="F46" s="1021"/>
      <c r="G46" s="1021"/>
      <c r="H46" s="1021"/>
      <c r="I46" s="1021"/>
      <c r="J46" s="1021"/>
      <c r="K46" s="1021"/>
      <c r="L46" s="1021"/>
      <c r="M46" s="1021"/>
      <c r="N46" s="1021"/>
      <c r="O46" s="1021"/>
      <c r="P46" s="1021">
        <v>1</v>
      </c>
      <c r="Q46" s="1021"/>
      <c r="R46" s="1021"/>
      <c r="S46" s="1021"/>
      <c r="T46" s="1021"/>
      <c r="U46" s="1021"/>
      <c r="V46" s="1021"/>
      <c r="W46" s="1021"/>
      <c r="X46" s="1021"/>
      <c r="Y46" s="1021"/>
      <c r="Z46" s="1021"/>
      <c r="AA46" s="1022">
        <v>2</v>
      </c>
      <c r="AB46" s="1021"/>
      <c r="AC46" s="1021"/>
      <c r="AD46" s="1021"/>
      <c r="AE46" s="1023"/>
      <c r="AF46" s="1113"/>
      <c r="AG46" s="1024">
        <v>2</v>
      </c>
      <c r="AH46" s="994"/>
      <c r="AI46" s="1025">
        <v>4.3103448275862068E-3</v>
      </c>
    </row>
    <row r="47" spans="1:35">
      <c r="A47" s="1020" t="s">
        <v>193</v>
      </c>
      <c r="B47" s="1021"/>
      <c r="C47" s="1021"/>
      <c r="D47" s="1021"/>
      <c r="E47" s="1021"/>
      <c r="F47" s="1021"/>
      <c r="G47" s="1021"/>
      <c r="H47" s="1021"/>
      <c r="I47" s="1021"/>
      <c r="J47" s="1021"/>
      <c r="K47" s="1021"/>
      <c r="L47" s="1021"/>
      <c r="M47" s="1021"/>
      <c r="N47" s="1021"/>
      <c r="O47" s="1021">
        <v>1</v>
      </c>
      <c r="P47" s="1021"/>
      <c r="Q47" s="1021"/>
      <c r="R47" s="1021">
        <v>1</v>
      </c>
      <c r="S47" s="1021"/>
      <c r="T47" s="1021"/>
      <c r="U47" s="1021">
        <v>1</v>
      </c>
      <c r="V47" s="1021"/>
      <c r="W47" s="1021"/>
      <c r="X47" s="1021"/>
      <c r="Y47" s="1021"/>
      <c r="Z47" s="1021"/>
      <c r="AA47" s="1022">
        <v>3</v>
      </c>
      <c r="AB47" s="1021"/>
      <c r="AC47" s="1021"/>
      <c r="AD47" s="1021"/>
      <c r="AE47" s="1023"/>
      <c r="AF47" s="1113"/>
      <c r="AG47" s="1024">
        <v>3</v>
      </c>
      <c r="AH47" s="994"/>
      <c r="AI47" s="1025">
        <v>6.4655172413793103E-3</v>
      </c>
    </row>
    <row r="48" spans="1:35">
      <c r="A48" s="1020" t="s">
        <v>127</v>
      </c>
      <c r="B48" s="1021">
        <v>1</v>
      </c>
      <c r="C48" s="1021"/>
      <c r="D48" s="1021"/>
      <c r="E48" s="1021"/>
      <c r="F48" s="1021"/>
      <c r="G48" s="1021"/>
      <c r="H48" s="1021"/>
      <c r="I48" s="1021"/>
      <c r="J48" s="1021"/>
      <c r="K48" s="1021"/>
      <c r="L48" s="1021"/>
      <c r="M48" s="1021"/>
      <c r="N48" s="1021"/>
      <c r="O48" s="1021">
        <v>1</v>
      </c>
      <c r="P48" s="1021"/>
      <c r="Q48" s="1021"/>
      <c r="R48" s="1021"/>
      <c r="S48" s="1021"/>
      <c r="T48" s="1021"/>
      <c r="U48" s="1021"/>
      <c r="V48" s="1021"/>
      <c r="W48" s="1021"/>
      <c r="X48" s="1021"/>
      <c r="Y48" s="1021"/>
      <c r="Z48" s="1021">
        <v>1</v>
      </c>
      <c r="AA48" s="1022">
        <v>3</v>
      </c>
      <c r="AB48" s="1021">
        <v>1</v>
      </c>
      <c r="AC48" s="1021"/>
      <c r="AD48" s="1021"/>
      <c r="AE48" s="1023">
        <v>1</v>
      </c>
      <c r="AF48" s="1113"/>
      <c r="AG48" s="1024">
        <v>4</v>
      </c>
      <c r="AH48" s="994"/>
      <c r="AI48" s="1025">
        <v>8.6206896551724137E-3</v>
      </c>
    </row>
    <row r="49" spans="1:35">
      <c r="A49" s="1020" t="s">
        <v>44</v>
      </c>
      <c r="B49" s="1021"/>
      <c r="C49" s="1021"/>
      <c r="D49" s="1021"/>
      <c r="E49" s="1021"/>
      <c r="F49" s="1021"/>
      <c r="G49" s="1021"/>
      <c r="H49" s="1021"/>
      <c r="I49" s="1021"/>
      <c r="J49" s="1021">
        <v>2</v>
      </c>
      <c r="K49" s="1021"/>
      <c r="L49" s="1021"/>
      <c r="M49" s="1021"/>
      <c r="N49" s="1021"/>
      <c r="O49" s="1021">
        <v>2</v>
      </c>
      <c r="P49" s="1021"/>
      <c r="Q49" s="1021"/>
      <c r="R49" s="1021"/>
      <c r="S49" s="1021"/>
      <c r="T49" s="1021">
        <v>1</v>
      </c>
      <c r="U49" s="1021"/>
      <c r="V49" s="1021"/>
      <c r="W49" s="1021"/>
      <c r="X49" s="1021"/>
      <c r="Y49" s="1021"/>
      <c r="Z49" s="1021"/>
      <c r="AA49" s="1022">
        <v>5</v>
      </c>
      <c r="AB49" s="1021">
        <v>1</v>
      </c>
      <c r="AC49" s="1021"/>
      <c r="AD49" s="1021">
        <v>1</v>
      </c>
      <c r="AE49" s="1023">
        <v>2</v>
      </c>
      <c r="AF49" s="1113"/>
      <c r="AG49" s="1024">
        <v>7</v>
      </c>
      <c r="AH49" s="994"/>
      <c r="AI49" s="1025">
        <v>1.5086206896551725E-2</v>
      </c>
    </row>
    <row r="50" spans="1:35">
      <c r="A50" s="1008" t="s">
        <v>45</v>
      </c>
      <c r="B50" s="1009"/>
      <c r="C50" s="1009"/>
      <c r="D50" s="1009"/>
      <c r="E50" s="1009"/>
      <c r="F50" s="1009"/>
      <c r="G50" s="1009"/>
      <c r="H50" s="1009"/>
      <c r="I50" s="1009"/>
      <c r="J50" s="1009"/>
      <c r="K50" s="1009"/>
      <c r="L50" s="1009"/>
      <c r="M50" s="1009"/>
      <c r="N50" s="1009"/>
      <c r="O50" s="1009">
        <v>1</v>
      </c>
      <c r="P50" s="1009"/>
      <c r="Q50" s="1009"/>
      <c r="R50" s="1009"/>
      <c r="S50" s="1009"/>
      <c r="T50" s="1009"/>
      <c r="U50" s="1009"/>
      <c r="V50" s="1009"/>
      <c r="W50" s="1009"/>
      <c r="X50" s="1009"/>
      <c r="Y50" s="1009"/>
      <c r="Z50" s="1009"/>
      <c r="AA50" s="1010">
        <v>1</v>
      </c>
      <c r="AB50" s="1009"/>
      <c r="AC50" s="1009"/>
      <c r="AD50" s="1009"/>
      <c r="AE50" s="1011"/>
      <c r="AF50" s="1113"/>
      <c r="AG50" s="1012">
        <v>1</v>
      </c>
      <c r="AH50" s="994"/>
      <c r="AI50" s="1013">
        <v>2.1551724137931034E-3</v>
      </c>
    </row>
    <row r="51" spans="1:35">
      <c r="A51" s="1117" t="s">
        <v>110</v>
      </c>
      <c r="B51" s="505">
        <v>3</v>
      </c>
      <c r="C51" s="505"/>
      <c r="D51" s="505"/>
      <c r="E51" s="505">
        <v>1</v>
      </c>
      <c r="F51" s="505"/>
      <c r="G51" s="505">
        <v>2</v>
      </c>
      <c r="H51" s="505"/>
      <c r="I51" s="505"/>
      <c r="J51" s="505">
        <v>3</v>
      </c>
      <c r="K51" s="505">
        <v>1</v>
      </c>
      <c r="L51" s="505"/>
      <c r="M51" s="505">
        <v>1</v>
      </c>
      <c r="N51" s="505"/>
      <c r="O51" s="505">
        <v>6</v>
      </c>
      <c r="P51" s="505">
        <v>1</v>
      </c>
      <c r="Q51" s="505">
        <v>1</v>
      </c>
      <c r="R51" s="505">
        <v>2</v>
      </c>
      <c r="S51" s="505"/>
      <c r="T51" s="505">
        <v>2</v>
      </c>
      <c r="U51" s="505">
        <v>1</v>
      </c>
      <c r="V51" s="505"/>
      <c r="W51" s="505"/>
      <c r="X51" s="505"/>
      <c r="Y51" s="505">
        <v>1</v>
      </c>
      <c r="Z51" s="505">
        <v>1</v>
      </c>
      <c r="AA51" s="507">
        <v>26</v>
      </c>
      <c r="AB51" s="505">
        <v>3</v>
      </c>
      <c r="AC51" s="505"/>
      <c r="AD51" s="505">
        <v>1</v>
      </c>
      <c r="AE51" s="510">
        <v>4</v>
      </c>
      <c r="AF51" s="1"/>
      <c r="AG51" s="1108">
        <v>30</v>
      </c>
      <c r="AH51" s="994"/>
      <c r="AI51" s="1109">
        <v>6.4655172413793108E-2</v>
      </c>
    </row>
    <row r="52" spans="1:35">
      <c r="A52" s="1002" t="s">
        <v>48</v>
      </c>
      <c r="B52" s="1003"/>
      <c r="C52" s="1003"/>
      <c r="D52" s="1003"/>
      <c r="E52" s="1003"/>
      <c r="F52" s="1003"/>
      <c r="G52" s="1003"/>
      <c r="H52" s="1003"/>
      <c r="I52" s="1003"/>
      <c r="J52" s="1003"/>
      <c r="K52" s="1003"/>
      <c r="L52" s="1003"/>
      <c r="M52" s="1003"/>
      <c r="N52" s="1003"/>
      <c r="O52" s="1003"/>
      <c r="P52" s="1003">
        <v>2</v>
      </c>
      <c r="Q52" s="1003"/>
      <c r="R52" s="1003"/>
      <c r="S52" s="1003"/>
      <c r="T52" s="1003"/>
      <c r="U52" s="1003"/>
      <c r="V52" s="1003"/>
      <c r="W52" s="1003"/>
      <c r="X52" s="1003"/>
      <c r="Y52" s="1003"/>
      <c r="Z52" s="1003"/>
      <c r="AA52" s="1004">
        <v>2</v>
      </c>
      <c r="AB52" s="1003">
        <v>1</v>
      </c>
      <c r="AC52" s="1003"/>
      <c r="AD52" s="1003"/>
      <c r="AE52" s="1005">
        <v>1</v>
      </c>
      <c r="AF52" s="1113"/>
      <c r="AG52" s="1006">
        <v>3</v>
      </c>
      <c r="AH52" s="994"/>
      <c r="AI52" s="1007">
        <v>6.4655172413793103E-3</v>
      </c>
    </row>
    <row r="53" spans="1:35">
      <c r="A53" s="1008" t="s">
        <v>49</v>
      </c>
      <c r="B53" s="1009"/>
      <c r="C53" s="1009">
        <v>1</v>
      </c>
      <c r="D53" s="1009"/>
      <c r="E53" s="1009"/>
      <c r="F53" s="1009"/>
      <c r="G53" s="1009"/>
      <c r="H53" s="1009"/>
      <c r="I53" s="1009"/>
      <c r="J53" s="1009"/>
      <c r="K53" s="1009"/>
      <c r="L53" s="1009">
        <v>1</v>
      </c>
      <c r="M53" s="1009"/>
      <c r="N53" s="1009"/>
      <c r="O53" s="1009">
        <v>2</v>
      </c>
      <c r="P53" s="1009">
        <v>5</v>
      </c>
      <c r="Q53" s="1009"/>
      <c r="R53" s="1009"/>
      <c r="S53" s="1009"/>
      <c r="T53" s="1009"/>
      <c r="U53" s="1009"/>
      <c r="V53" s="1009"/>
      <c r="W53" s="1009"/>
      <c r="X53" s="1009"/>
      <c r="Y53" s="1009"/>
      <c r="Z53" s="1009">
        <v>1</v>
      </c>
      <c r="AA53" s="1010">
        <v>10</v>
      </c>
      <c r="AB53" s="1009"/>
      <c r="AC53" s="1009"/>
      <c r="AD53" s="1009"/>
      <c r="AE53" s="1011"/>
      <c r="AF53" s="1113"/>
      <c r="AG53" s="1012">
        <v>10</v>
      </c>
      <c r="AH53" s="994"/>
      <c r="AI53" s="1013">
        <v>2.1551724137931036E-2</v>
      </c>
    </row>
    <row r="54" spans="1:35">
      <c r="A54" s="1117" t="s">
        <v>111</v>
      </c>
      <c r="B54" s="505"/>
      <c r="C54" s="505">
        <v>1</v>
      </c>
      <c r="D54" s="505"/>
      <c r="E54" s="505"/>
      <c r="F54" s="505"/>
      <c r="G54" s="505"/>
      <c r="H54" s="505"/>
      <c r="I54" s="505"/>
      <c r="J54" s="505"/>
      <c r="K54" s="505"/>
      <c r="L54" s="505">
        <v>1</v>
      </c>
      <c r="M54" s="505"/>
      <c r="N54" s="505"/>
      <c r="O54" s="505">
        <v>2</v>
      </c>
      <c r="P54" s="505">
        <v>7</v>
      </c>
      <c r="Q54" s="505"/>
      <c r="R54" s="505"/>
      <c r="S54" s="505"/>
      <c r="T54" s="505"/>
      <c r="U54" s="505"/>
      <c r="V54" s="505"/>
      <c r="W54" s="505"/>
      <c r="X54" s="505"/>
      <c r="Y54" s="505"/>
      <c r="Z54" s="505">
        <v>1</v>
      </c>
      <c r="AA54" s="507">
        <v>12</v>
      </c>
      <c r="AB54" s="505">
        <v>1</v>
      </c>
      <c r="AC54" s="505"/>
      <c r="AD54" s="505"/>
      <c r="AE54" s="510">
        <v>1</v>
      </c>
      <c r="AF54" s="1"/>
      <c r="AG54" s="1108">
        <v>13</v>
      </c>
      <c r="AH54" s="994"/>
      <c r="AI54" s="1109">
        <v>2.8017241379310345E-2</v>
      </c>
    </row>
    <row r="55" spans="1:35">
      <c r="A55" s="1014" t="s">
        <v>53</v>
      </c>
      <c r="B55" s="1015"/>
      <c r="C55" s="1015"/>
      <c r="D55" s="1015"/>
      <c r="E55" s="1015"/>
      <c r="F55" s="1015"/>
      <c r="G55" s="1015"/>
      <c r="H55" s="1015"/>
      <c r="I55" s="1015"/>
      <c r="J55" s="1015"/>
      <c r="K55" s="1015"/>
      <c r="L55" s="1015"/>
      <c r="M55" s="1015"/>
      <c r="N55" s="1015"/>
      <c r="O55" s="1015">
        <v>1</v>
      </c>
      <c r="P55" s="1015"/>
      <c r="Q55" s="1015">
        <v>5</v>
      </c>
      <c r="R55" s="1015">
        <v>1</v>
      </c>
      <c r="S55" s="1015"/>
      <c r="T55" s="1015"/>
      <c r="U55" s="1015"/>
      <c r="V55" s="1015">
        <v>1</v>
      </c>
      <c r="W55" s="1015"/>
      <c r="X55" s="1015">
        <v>1</v>
      </c>
      <c r="Y55" s="1015">
        <v>1</v>
      </c>
      <c r="Z55" s="1015">
        <v>2</v>
      </c>
      <c r="AA55" s="1016">
        <v>12</v>
      </c>
      <c r="AB55" s="1015"/>
      <c r="AC55" s="1015"/>
      <c r="AD55" s="1015"/>
      <c r="AE55" s="1017"/>
      <c r="AF55" s="1113"/>
      <c r="AG55" s="1018">
        <v>12</v>
      </c>
      <c r="AH55" s="994"/>
      <c r="AI55" s="1019">
        <v>2.5862068965517241E-2</v>
      </c>
    </row>
    <row r="56" spans="1:35">
      <c r="A56" s="1117" t="s">
        <v>112</v>
      </c>
      <c r="B56" s="505"/>
      <c r="C56" s="505"/>
      <c r="D56" s="505"/>
      <c r="E56" s="505"/>
      <c r="F56" s="505"/>
      <c r="G56" s="505"/>
      <c r="H56" s="505"/>
      <c r="I56" s="505"/>
      <c r="J56" s="505"/>
      <c r="K56" s="505"/>
      <c r="L56" s="505"/>
      <c r="M56" s="505"/>
      <c r="N56" s="505"/>
      <c r="O56" s="505">
        <v>1</v>
      </c>
      <c r="P56" s="505"/>
      <c r="Q56" s="505">
        <v>5</v>
      </c>
      <c r="R56" s="505">
        <v>1</v>
      </c>
      <c r="S56" s="505"/>
      <c r="T56" s="505"/>
      <c r="U56" s="505"/>
      <c r="V56" s="505">
        <v>1</v>
      </c>
      <c r="W56" s="505"/>
      <c r="X56" s="505">
        <v>1</v>
      </c>
      <c r="Y56" s="505">
        <v>1</v>
      </c>
      <c r="Z56" s="505">
        <v>2</v>
      </c>
      <c r="AA56" s="507">
        <v>12</v>
      </c>
      <c r="AB56" s="505"/>
      <c r="AC56" s="505"/>
      <c r="AD56" s="505"/>
      <c r="AE56" s="510"/>
      <c r="AF56" s="1"/>
      <c r="AG56" s="1108">
        <v>12</v>
      </c>
      <c r="AH56" s="994"/>
      <c r="AI56" s="1109">
        <v>2.5862068965517241E-2</v>
      </c>
    </row>
    <row r="57" spans="1:35">
      <c r="A57" s="1002" t="s">
        <v>55</v>
      </c>
      <c r="B57" s="1003"/>
      <c r="C57" s="1003">
        <v>1</v>
      </c>
      <c r="D57" s="1003"/>
      <c r="E57" s="1003"/>
      <c r="F57" s="1003">
        <v>1</v>
      </c>
      <c r="G57" s="1003"/>
      <c r="H57" s="1003"/>
      <c r="I57" s="1003"/>
      <c r="J57" s="1003"/>
      <c r="K57" s="1003"/>
      <c r="L57" s="1003"/>
      <c r="M57" s="1003"/>
      <c r="N57" s="1003"/>
      <c r="O57" s="1003"/>
      <c r="P57" s="1003"/>
      <c r="Q57" s="1003"/>
      <c r="R57" s="1003">
        <v>4</v>
      </c>
      <c r="S57" s="1003"/>
      <c r="T57" s="1003"/>
      <c r="U57" s="1003"/>
      <c r="V57" s="1003"/>
      <c r="W57" s="1003"/>
      <c r="X57" s="1003"/>
      <c r="Y57" s="1003"/>
      <c r="Z57" s="1003"/>
      <c r="AA57" s="1004">
        <v>6</v>
      </c>
      <c r="AB57" s="1003"/>
      <c r="AC57" s="1003"/>
      <c r="AD57" s="1003"/>
      <c r="AE57" s="1005"/>
      <c r="AF57" s="1113"/>
      <c r="AG57" s="1006">
        <v>6</v>
      </c>
      <c r="AH57" s="994"/>
      <c r="AI57" s="1007">
        <v>1.2931034482758621E-2</v>
      </c>
    </row>
    <row r="58" spans="1:35">
      <c r="A58" s="1020" t="s">
        <v>56</v>
      </c>
      <c r="B58" s="1021"/>
      <c r="C58" s="1021"/>
      <c r="D58" s="1021"/>
      <c r="E58" s="1021"/>
      <c r="F58" s="1021"/>
      <c r="G58" s="1021"/>
      <c r="H58" s="1021"/>
      <c r="I58" s="1021"/>
      <c r="J58" s="1021"/>
      <c r="K58" s="1021"/>
      <c r="L58" s="1021"/>
      <c r="M58" s="1021"/>
      <c r="N58" s="1021"/>
      <c r="O58" s="1021"/>
      <c r="P58" s="1021"/>
      <c r="Q58" s="1021"/>
      <c r="R58" s="1021"/>
      <c r="S58" s="1021"/>
      <c r="T58" s="1021"/>
      <c r="U58" s="1021"/>
      <c r="V58" s="1021"/>
      <c r="W58" s="1021"/>
      <c r="X58" s="1021"/>
      <c r="Y58" s="1021"/>
      <c r="Z58" s="1021"/>
      <c r="AA58" s="1022"/>
      <c r="AB58" s="1021"/>
      <c r="AC58" s="1021">
        <v>1</v>
      </c>
      <c r="AD58" s="1021"/>
      <c r="AE58" s="1023">
        <v>1</v>
      </c>
      <c r="AF58" s="1113"/>
      <c r="AG58" s="1024">
        <v>1</v>
      </c>
      <c r="AH58" s="994"/>
      <c r="AI58" s="1025">
        <v>2.1551724137931034E-3</v>
      </c>
    </row>
    <row r="59" spans="1:35">
      <c r="A59" s="1020" t="s">
        <v>54</v>
      </c>
      <c r="B59" s="1021"/>
      <c r="C59" s="1021"/>
      <c r="D59" s="1021"/>
      <c r="E59" s="1021"/>
      <c r="F59" s="1021"/>
      <c r="G59" s="1021"/>
      <c r="H59" s="1021"/>
      <c r="I59" s="1021"/>
      <c r="J59" s="1021">
        <v>1</v>
      </c>
      <c r="K59" s="1021"/>
      <c r="L59" s="1021"/>
      <c r="M59" s="1021"/>
      <c r="N59" s="1021"/>
      <c r="O59" s="1021"/>
      <c r="P59" s="1021"/>
      <c r="Q59" s="1021"/>
      <c r="R59" s="1021"/>
      <c r="S59" s="1021"/>
      <c r="T59" s="1021">
        <v>1</v>
      </c>
      <c r="U59" s="1021"/>
      <c r="V59" s="1021"/>
      <c r="W59" s="1021"/>
      <c r="X59" s="1021"/>
      <c r="Y59" s="1021"/>
      <c r="Z59" s="1021">
        <v>1</v>
      </c>
      <c r="AA59" s="1022">
        <v>3</v>
      </c>
      <c r="AB59" s="1021"/>
      <c r="AC59" s="1021"/>
      <c r="AD59" s="1021"/>
      <c r="AE59" s="1023"/>
      <c r="AF59" s="1113"/>
      <c r="AG59" s="1024">
        <v>3</v>
      </c>
      <c r="AH59" s="994"/>
      <c r="AI59" s="1025">
        <v>6.4655172413793103E-3</v>
      </c>
    </row>
    <row r="60" spans="1:35">
      <c r="A60" s="1008" t="s">
        <v>57</v>
      </c>
      <c r="B60" s="1009"/>
      <c r="C60" s="1009"/>
      <c r="D60" s="1009"/>
      <c r="E60" s="1009"/>
      <c r="F60" s="1009"/>
      <c r="G60" s="1009"/>
      <c r="H60" s="1009"/>
      <c r="I60" s="1009"/>
      <c r="J60" s="1009"/>
      <c r="K60" s="1009"/>
      <c r="L60" s="1009"/>
      <c r="M60" s="1009"/>
      <c r="N60" s="1009"/>
      <c r="O60" s="1009"/>
      <c r="P60" s="1009"/>
      <c r="Q60" s="1009"/>
      <c r="R60" s="1009">
        <v>2</v>
      </c>
      <c r="S60" s="1009"/>
      <c r="T60" s="1009"/>
      <c r="U60" s="1009"/>
      <c r="V60" s="1009"/>
      <c r="W60" s="1009"/>
      <c r="X60" s="1009"/>
      <c r="Y60" s="1009"/>
      <c r="Z60" s="1009"/>
      <c r="AA60" s="1010">
        <v>2</v>
      </c>
      <c r="AB60" s="1009"/>
      <c r="AC60" s="1009"/>
      <c r="AD60" s="1009"/>
      <c r="AE60" s="1011"/>
      <c r="AF60" s="1113"/>
      <c r="AG60" s="1012">
        <v>2</v>
      </c>
      <c r="AH60" s="994"/>
      <c r="AI60" s="1013">
        <v>4.3103448275862068E-3</v>
      </c>
    </row>
    <row r="61" spans="1:35">
      <c r="A61" s="1117" t="s">
        <v>113</v>
      </c>
      <c r="B61" s="505"/>
      <c r="C61" s="505">
        <v>1</v>
      </c>
      <c r="D61" s="505"/>
      <c r="E61" s="505"/>
      <c r="F61" s="505">
        <v>1</v>
      </c>
      <c r="G61" s="505"/>
      <c r="H61" s="505"/>
      <c r="I61" s="505"/>
      <c r="J61" s="505">
        <v>1</v>
      </c>
      <c r="K61" s="505"/>
      <c r="L61" s="505"/>
      <c r="M61" s="505"/>
      <c r="N61" s="505"/>
      <c r="O61" s="505"/>
      <c r="P61" s="505"/>
      <c r="Q61" s="505"/>
      <c r="R61" s="505">
        <v>6</v>
      </c>
      <c r="S61" s="505"/>
      <c r="T61" s="505">
        <v>1</v>
      </c>
      <c r="U61" s="505"/>
      <c r="V61" s="505"/>
      <c r="W61" s="505"/>
      <c r="X61" s="505"/>
      <c r="Y61" s="505"/>
      <c r="Z61" s="505">
        <v>1</v>
      </c>
      <c r="AA61" s="507">
        <v>11</v>
      </c>
      <c r="AB61" s="505"/>
      <c r="AC61" s="505">
        <v>1</v>
      </c>
      <c r="AD61" s="505"/>
      <c r="AE61" s="510">
        <v>1</v>
      </c>
      <c r="AF61" s="1"/>
      <c r="AG61" s="1108">
        <v>12</v>
      </c>
      <c r="AH61" s="994"/>
      <c r="AI61" s="1109">
        <v>2.5862068965517241E-2</v>
      </c>
    </row>
    <row r="62" spans="1:35">
      <c r="A62" s="1014" t="s">
        <v>58</v>
      </c>
      <c r="B62" s="1015"/>
      <c r="C62" s="1015"/>
      <c r="D62" s="1015"/>
      <c r="E62" s="1015"/>
      <c r="F62" s="1015"/>
      <c r="G62" s="1015"/>
      <c r="H62" s="1015"/>
      <c r="I62" s="1015"/>
      <c r="J62" s="1015">
        <v>1</v>
      </c>
      <c r="K62" s="1015"/>
      <c r="L62" s="1015"/>
      <c r="M62" s="1015"/>
      <c r="N62" s="1015"/>
      <c r="O62" s="1015">
        <v>1</v>
      </c>
      <c r="P62" s="1015"/>
      <c r="Q62" s="1015"/>
      <c r="R62" s="1015"/>
      <c r="S62" s="1015">
        <v>2</v>
      </c>
      <c r="T62" s="1015">
        <v>1</v>
      </c>
      <c r="U62" s="1015"/>
      <c r="V62" s="1015"/>
      <c r="W62" s="1015"/>
      <c r="X62" s="1015"/>
      <c r="Y62" s="1015"/>
      <c r="Z62" s="1015"/>
      <c r="AA62" s="1016">
        <v>5</v>
      </c>
      <c r="AB62" s="1015"/>
      <c r="AC62" s="1015"/>
      <c r="AD62" s="1015"/>
      <c r="AE62" s="1017"/>
      <c r="AF62" s="1113"/>
      <c r="AG62" s="1018">
        <v>5</v>
      </c>
      <c r="AH62" s="994"/>
      <c r="AI62" s="1019">
        <v>1.0775862068965518E-2</v>
      </c>
    </row>
    <row r="63" spans="1:35">
      <c r="A63" s="1117" t="s">
        <v>114</v>
      </c>
      <c r="B63" s="505"/>
      <c r="C63" s="505"/>
      <c r="D63" s="505"/>
      <c r="E63" s="505"/>
      <c r="F63" s="505"/>
      <c r="G63" s="505"/>
      <c r="H63" s="505"/>
      <c r="I63" s="505"/>
      <c r="J63" s="505">
        <v>1</v>
      </c>
      <c r="K63" s="505"/>
      <c r="L63" s="505"/>
      <c r="M63" s="505"/>
      <c r="N63" s="505"/>
      <c r="O63" s="505">
        <v>1</v>
      </c>
      <c r="P63" s="505"/>
      <c r="Q63" s="505"/>
      <c r="R63" s="505"/>
      <c r="S63" s="505">
        <v>2</v>
      </c>
      <c r="T63" s="505">
        <v>1</v>
      </c>
      <c r="U63" s="505"/>
      <c r="V63" s="505"/>
      <c r="W63" s="505"/>
      <c r="X63" s="505"/>
      <c r="Y63" s="505"/>
      <c r="Z63" s="505"/>
      <c r="AA63" s="507">
        <v>5</v>
      </c>
      <c r="AB63" s="505"/>
      <c r="AC63" s="505"/>
      <c r="AD63" s="505"/>
      <c r="AE63" s="510"/>
      <c r="AF63" s="1"/>
      <c r="AG63" s="1108">
        <v>5</v>
      </c>
      <c r="AH63" s="994"/>
      <c r="AI63" s="1109">
        <v>1.0775862068965518E-2</v>
      </c>
    </row>
    <row r="64" spans="1:35">
      <c r="A64" s="1002" t="s">
        <v>61</v>
      </c>
      <c r="B64" s="1003"/>
      <c r="C64" s="1003"/>
      <c r="D64" s="1003"/>
      <c r="E64" s="1003"/>
      <c r="F64" s="1003"/>
      <c r="G64" s="1003"/>
      <c r="H64" s="1003"/>
      <c r="I64" s="1003"/>
      <c r="J64" s="1003"/>
      <c r="K64" s="1003"/>
      <c r="L64" s="1003"/>
      <c r="M64" s="1003"/>
      <c r="N64" s="1003"/>
      <c r="O64" s="1003">
        <v>1</v>
      </c>
      <c r="P64" s="1003"/>
      <c r="Q64" s="1003"/>
      <c r="R64" s="1003"/>
      <c r="S64" s="1003"/>
      <c r="T64" s="1003">
        <v>2</v>
      </c>
      <c r="U64" s="1003"/>
      <c r="V64" s="1003"/>
      <c r="W64" s="1003">
        <v>1</v>
      </c>
      <c r="X64" s="1003"/>
      <c r="Y64" s="1003"/>
      <c r="Z64" s="1003"/>
      <c r="AA64" s="1004">
        <v>4</v>
      </c>
      <c r="AB64" s="1003">
        <v>1</v>
      </c>
      <c r="AC64" s="1003">
        <v>1</v>
      </c>
      <c r="AD64" s="1003">
        <v>1</v>
      </c>
      <c r="AE64" s="1005">
        <v>3</v>
      </c>
      <c r="AF64" s="1113"/>
      <c r="AG64" s="1006">
        <v>7</v>
      </c>
      <c r="AH64" s="994"/>
      <c r="AI64" s="1007">
        <v>1.5086206896551725E-2</v>
      </c>
    </row>
    <row r="65" spans="1:35">
      <c r="A65" s="1008" t="s">
        <v>62</v>
      </c>
      <c r="B65" s="1009"/>
      <c r="C65" s="1009"/>
      <c r="D65" s="1009"/>
      <c r="E65" s="1009"/>
      <c r="F65" s="1009"/>
      <c r="G65" s="1009"/>
      <c r="H65" s="1009"/>
      <c r="I65" s="1009"/>
      <c r="J65" s="1009"/>
      <c r="K65" s="1009"/>
      <c r="L65" s="1009"/>
      <c r="M65" s="1009"/>
      <c r="N65" s="1009"/>
      <c r="O65" s="1009">
        <v>1</v>
      </c>
      <c r="P65" s="1009"/>
      <c r="Q65" s="1009"/>
      <c r="R65" s="1009"/>
      <c r="S65" s="1009"/>
      <c r="T65" s="1009">
        <v>2</v>
      </c>
      <c r="U65" s="1009"/>
      <c r="V65" s="1009"/>
      <c r="W65" s="1009"/>
      <c r="X65" s="1009"/>
      <c r="Y65" s="1009"/>
      <c r="Z65" s="1009"/>
      <c r="AA65" s="1010">
        <v>3</v>
      </c>
      <c r="AB65" s="1009"/>
      <c r="AC65" s="1009"/>
      <c r="AD65" s="1009">
        <v>1</v>
      </c>
      <c r="AE65" s="1011">
        <v>1</v>
      </c>
      <c r="AF65" s="1113"/>
      <c r="AG65" s="1012">
        <v>4</v>
      </c>
      <c r="AH65" s="994"/>
      <c r="AI65" s="1013">
        <v>8.6206896551724137E-3</v>
      </c>
    </row>
    <row r="66" spans="1:35">
      <c r="A66" s="1117" t="s">
        <v>125</v>
      </c>
      <c r="B66" s="505"/>
      <c r="C66" s="505"/>
      <c r="D66" s="505"/>
      <c r="E66" s="505"/>
      <c r="F66" s="505"/>
      <c r="G66" s="505"/>
      <c r="H66" s="505"/>
      <c r="I66" s="505"/>
      <c r="J66" s="505"/>
      <c r="K66" s="505"/>
      <c r="L66" s="505"/>
      <c r="M66" s="505"/>
      <c r="N66" s="505"/>
      <c r="O66" s="505">
        <v>2</v>
      </c>
      <c r="P66" s="505"/>
      <c r="Q66" s="505"/>
      <c r="R66" s="505"/>
      <c r="S66" s="505"/>
      <c r="T66" s="505">
        <v>4</v>
      </c>
      <c r="U66" s="505"/>
      <c r="V66" s="505"/>
      <c r="W66" s="505">
        <v>1</v>
      </c>
      <c r="X66" s="505"/>
      <c r="Y66" s="505"/>
      <c r="Z66" s="505"/>
      <c r="AA66" s="507">
        <v>7</v>
      </c>
      <c r="AB66" s="505">
        <v>1</v>
      </c>
      <c r="AC66" s="505">
        <v>1</v>
      </c>
      <c r="AD66" s="505">
        <v>2</v>
      </c>
      <c r="AE66" s="510">
        <v>4</v>
      </c>
      <c r="AF66" s="1"/>
      <c r="AG66" s="1108">
        <v>11</v>
      </c>
      <c r="AH66" s="994"/>
      <c r="AI66" s="1109">
        <v>2.3706896551724137E-2</v>
      </c>
    </row>
    <row r="67" spans="1:35">
      <c r="A67" s="1002" t="s">
        <v>74</v>
      </c>
      <c r="B67" s="1003"/>
      <c r="C67" s="1003"/>
      <c r="D67" s="1003"/>
      <c r="E67" s="1003"/>
      <c r="F67" s="1003"/>
      <c r="G67" s="1003">
        <v>1</v>
      </c>
      <c r="H67" s="1003"/>
      <c r="I67" s="1003"/>
      <c r="J67" s="1003"/>
      <c r="K67" s="1003"/>
      <c r="L67" s="1003"/>
      <c r="M67" s="1003"/>
      <c r="N67" s="1003"/>
      <c r="O67" s="1003"/>
      <c r="P67" s="1003"/>
      <c r="Q67" s="1003">
        <v>1</v>
      </c>
      <c r="R67" s="1003"/>
      <c r="S67" s="1003"/>
      <c r="T67" s="1003"/>
      <c r="U67" s="1003">
        <v>1</v>
      </c>
      <c r="V67" s="1003"/>
      <c r="W67" s="1003"/>
      <c r="X67" s="1003"/>
      <c r="Y67" s="1003"/>
      <c r="Z67" s="1003"/>
      <c r="AA67" s="1004">
        <v>3</v>
      </c>
      <c r="AB67" s="1003"/>
      <c r="AC67" s="1003"/>
      <c r="AD67" s="1003"/>
      <c r="AE67" s="1005"/>
      <c r="AF67" s="1113"/>
      <c r="AG67" s="1006">
        <v>3</v>
      </c>
      <c r="AH67" s="994"/>
      <c r="AI67" s="1007">
        <v>6.4655172413793103E-3</v>
      </c>
    </row>
    <row r="68" spans="1:35">
      <c r="A68" s="1008" t="s">
        <v>73</v>
      </c>
      <c r="B68" s="1009"/>
      <c r="C68" s="1009"/>
      <c r="D68" s="1009"/>
      <c r="E68" s="1009"/>
      <c r="F68" s="1009"/>
      <c r="G68" s="1009"/>
      <c r="H68" s="1009"/>
      <c r="I68" s="1009"/>
      <c r="J68" s="1009"/>
      <c r="K68" s="1009"/>
      <c r="L68" s="1009"/>
      <c r="M68" s="1009"/>
      <c r="N68" s="1009"/>
      <c r="O68" s="1009"/>
      <c r="P68" s="1009"/>
      <c r="Q68" s="1009">
        <v>1</v>
      </c>
      <c r="R68" s="1009"/>
      <c r="S68" s="1009"/>
      <c r="T68" s="1009">
        <v>1</v>
      </c>
      <c r="U68" s="1009">
        <v>2</v>
      </c>
      <c r="V68" s="1009"/>
      <c r="W68" s="1009">
        <v>1</v>
      </c>
      <c r="X68" s="1009"/>
      <c r="Y68" s="1009"/>
      <c r="Z68" s="1009"/>
      <c r="AA68" s="1010">
        <v>5</v>
      </c>
      <c r="AB68" s="1009"/>
      <c r="AC68" s="1009"/>
      <c r="AD68" s="1009"/>
      <c r="AE68" s="1011"/>
      <c r="AF68" s="1113"/>
      <c r="AG68" s="1012">
        <v>5</v>
      </c>
      <c r="AH68" s="994"/>
      <c r="AI68" s="1013">
        <v>1.0775862068965518E-2</v>
      </c>
    </row>
    <row r="69" spans="1:35">
      <c r="A69" s="1117" t="s">
        <v>116</v>
      </c>
      <c r="B69" s="505"/>
      <c r="C69" s="505"/>
      <c r="D69" s="505"/>
      <c r="E69" s="505"/>
      <c r="F69" s="505"/>
      <c r="G69" s="505">
        <v>1</v>
      </c>
      <c r="H69" s="505"/>
      <c r="I69" s="505"/>
      <c r="J69" s="505"/>
      <c r="K69" s="505"/>
      <c r="L69" s="505"/>
      <c r="M69" s="505"/>
      <c r="N69" s="505"/>
      <c r="O69" s="505"/>
      <c r="P69" s="505"/>
      <c r="Q69" s="505">
        <v>2</v>
      </c>
      <c r="R69" s="505"/>
      <c r="S69" s="505"/>
      <c r="T69" s="505">
        <v>1</v>
      </c>
      <c r="U69" s="505">
        <v>3</v>
      </c>
      <c r="V69" s="505"/>
      <c r="W69" s="505">
        <v>1</v>
      </c>
      <c r="X69" s="505"/>
      <c r="Y69" s="505"/>
      <c r="Z69" s="505"/>
      <c r="AA69" s="507">
        <v>8</v>
      </c>
      <c r="AB69" s="505"/>
      <c r="AC69" s="505"/>
      <c r="AD69" s="505"/>
      <c r="AE69" s="510"/>
      <c r="AF69" s="1"/>
      <c r="AG69" s="1108">
        <v>8</v>
      </c>
      <c r="AH69" s="994"/>
      <c r="AI69" s="1109">
        <v>1.7241379310344827E-2</v>
      </c>
    </row>
    <row r="70" spans="1:35">
      <c r="A70" s="1002" t="s">
        <v>76</v>
      </c>
      <c r="B70" s="1003"/>
      <c r="C70" s="1003"/>
      <c r="D70" s="1003"/>
      <c r="E70" s="1003"/>
      <c r="F70" s="1003"/>
      <c r="G70" s="1003"/>
      <c r="H70" s="1003"/>
      <c r="I70" s="1003">
        <v>1</v>
      </c>
      <c r="J70" s="1003"/>
      <c r="K70" s="1003"/>
      <c r="L70" s="1003"/>
      <c r="M70" s="1003">
        <v>1</v>
      </c>
      <c r="N70" s="1003"/>
      <c r="O70" s="1003"/>
      <c r="P70" s="1003"/>
      <c r="Q70" s="1003"/>
      <c r="R70" s="1003"/>
      <c r="S70" s="1003"/>
      <c r="T70" s="1003">
        <v>2</v>
      </c>
      <c r="U70" s="1003"/>
      <c r="V70" s="1003">
        <v>1</v>
      </c>
      <c r="W70" s="1003"/>
      <c r="X70" s="1003"/>
      <c r="Y70" s="1003"/>
      <c r="Z70" s="1003"/>
      <c r="AA70" s="1004">
        <v>5</v>
      </c>
      <c r="AB70" s="1003"/>
      <c r="AC70" s="1003">
        <v>1</v>
      </c>
      <c r="AD70" s="1003"/>
      <c r="AE70" s="1005">
        <v>1</v>
      </c>
      <c r="AF70" s="1113"/>
      <c r="AG70" s="1006">
        <v>6</v>
      </c>
      <c r="AH70" s="994"/>
      <c r="AI70" s="1007">
        <v>1.2931034482758621E-2</v>
      </c>
    </row>
    <row r="71" spans="1:35">
      <c r="A71" s="1008" t="s">
        <v>77</v>
      </c>
      <c r="B71" s="1009"/>
      <c r="C71" s="1009"/>
      <c r="D71" s="1009"/>
      <c r="E71" s="1009"/>
      <c r="F71" s="1009"/>
      <c r="G71" s="1009"/>
      <c r="H71" s="1009"/>
      <c r="I71" s="1009"/>
      <c r="J71" s="1009">
        <v>1</v>
      </c>
      <c r="K71" s="1009"/>
      <c r="L71" s="1009"/>
      <c r="M71" s="1009"/>
      <c r="N71" s="1009"/>
      <c r="O71" s="1009"/>
      <c r="P71" s="1009"/>
      <c r="Q71" s="1009"/>
      <c r="R71" s="1009"/>
      <c r="S71" s="1009"/>
      <c r="T71" s="1009"/>
      <c r="U71" s="1009"/>
      <c r="V71" s="1009">
        <v>2</v>
      </c>
      <c r="W71" s="1009"/>
      <c r="X71" s="1009"/>
      <c r="Y71" s="1009"/>
      <c r="Z71" s="1009"/>
      <c r="AA71" s="1010">
        <v>3</v>
      </c>
      <c r="AB71" s="1009"/>
      <c r="AC71" s="1009"/>
      <c r="AD71" s="1009"/>
      <c r="AE71" s="1011"/>
      <c r="AF71" s="1113"/>
      <c r="AG71" s="1012">
        <v>3</v>
      </c>
      <c r="AH71" s="994"/>
      <c r="AI71" s="1013">
        <v>6.4655172413793103E-3</v>
      </c>
    </row>
    <row r="72" spans="1:35">
      <c r="A72" s="1117" t="s">
        <v>117</v>
      </c>
      <c r="B72" s="505"/>
      <c r="C72" s="505"/>
      <c r="D72" s="505"/>
      <c r="E72" s="505"/>
      <c r="F72" s="505"/>
      <c r="G72" s="505"/>
      <c r="H72" s="505"/>
      <c r="I72" s="505">
        <v>1</v>
      </c>
      <c r="J72" s="505">
        <v>1</v>
      </c>
      <c r="K72" s="505"/>
      <c r="L72" s="505"/>
      <c r="M72" s="505">
        <v>1</v>
      </c>
      <c r="N72" s="505"/>
      <c r="O72" s="505"/>
      <c r="P72" s="505"/>
      <c r="Q72" s="505"/>
      <c r="R72" s="505"/>
      <c r="S72" s="505"/>
      <c r="T72" s="505">
        <v>2</v>
      </c>
      <c r="U72" s="505"/>
      <c r="V72" s="505">
        <v>3</v>
      </c>
      <c r="W72" s="505"/>
      <c r="X72" s="505"/>
      <c r="Y72" s="505"/>
      <c r="Z72" s="505"/>
      <c r="AA72" s="507">
        <v>8</v>
      </c>
      <c r="AB72" s="505"/>
      <c r="AC72" s="505">
        <v>1</v>
      </c>
      <c r="AD72" s="505"/>
      <c r="AE72" s="510">
        <v>1</v>
      </c>
      <c r="AF72" s="1"/>
      <c r="AG72" s="1108">
        <v>9</v>
      </c>
      <c r="AH72" s="994"/>
      <c r="AI72" s="1109">
        <v>1.9396551724137932E-2</v>
      </c>
    </row>
    <row r="73" spans="1:35">
      <c r="A73" s="1020" t="s">
        <v>984</v>
      </c>
      <c r="B73" s="1021"/>
      <c r="C73" s="1021"/>
      <c r="D73" s="1021"/>
      <c r="E73" s="1021">
        <v>1</v>
      </c>
      <c r="F73" s="1021"/>
      <c r="G73" s="1021"/>
      <c r="H73" s="1021"/>
      <c r="I73" s="1021"/>
      <c r="J73" s="1021"/>
      <c r="K73" s="1021"/>
      <c r="L73" s="1021"/>
      <c r="M73" s="1021"/>
      <c r="N73" s="1021"/>
      <c r="O73" s="1021"/>
      <c r="P73" s="1021"/>
      <c r="Q73" s="1021"/>
      <c r="R73" s="1021"/>
      <c r="S73" s="1021"/>
      <c r="T73" s="1021"/>
      <c r="U73" s="1021">
        <v>1</v>
      </c>
      <c r="V73" s="1021"/>
      <c r="W73" s="1021"/>
      <c r="X73" s="1021"/>
      <c r="Y73" s="1021"/>
      <c r="Z73" s="1021"/>
      <c r="AA73" s="1022">
        <v>2</v>
      </c>
      <c r="AB73" s="1021"/>
      <c r="AC73" s="1021"/>
      <c r="AD73" s="1021"/>
      <c r="AE73" s="1023"/>
      <c r="AF73" s="1113"/>
      <c r="AG73" s="1024">
        <v>2</v>
      </c>
      <c r="AH73" s="994"/>
      <c r="AI73" s="1025">
        <v>4.3103448275862068E-3</v>
      </c>
    </row>
    <row r="74" spans="1:35">
      <c r="A74" s="1002" t="s">
        <v>79</v>
      </c>
      <c r="B74" s="1003"/>
      <c r="C74" s="1003"/>
      <c r="D74" s="1003"/>
      <c r="E74" s="1003"/>
      <c r="F74" s="1003"/>
      <c r="G74" s="1003"/>
      <c r="H74" s="1003"/>
      <c r="I74" s="1003"/>
      <c r="J74" s="1003"/>
      <c r="K74" s="1003"/>
      <c r="L74" s="1003"/>
      <c r="M74" s="1003"/>
      <c r="N74" s="1003"/>
      <c r="O74" s="1003"/>
      <c r="P74" s="1003"/>
      <c r="Q74" s="1003">
        <v>1</v>
      </c>
      <c r="R74" s="1003"/>
      <c r="S74" s="1003"/>
      <c r="T74" s="1003">
        <v>1</v>
      </c>
      <c r="U74" s="1003"/>
      <c r="V74" s="1003"/>
      <c r="W74" s="1003">
        <v>1</v>
      </c>
      <c r="X74" s="1003"/>
      <c r="Y74" s="1003"/>
      <c r="Z74" s="1003"/>
      <c r="AA74" s="1004">
        <v>3</v>
      </c>
      <c r="AB74" s="1003">
        <v>1</v>
      </c>
      <c r="AC74" s="1003"/>
      <c r="AD74" s="1003">
        <v>1</v>
      </c>
      <c r="AE74" s="1005">
        <v>2</v>
      </c>
      <c r="AF74" s="1113"/>
      <c r="AG74" s="1006">
        <v>5</v>
      </c>
      <c r="AH74" s="994"/>
      <c r="AI74" s="1007">
        <v>1.0775862068965518E-2</v>
      </c>
    </row>
    <row r="75" spans="1:35">
      <c r="A75" s="1020" t="s">
        <v>80</v>
      </c>
      <c r="B75" s="1021"/>
      <c r="C75" s="1021"/>
      <c r="D75" s="1021"/>
      <c r="E75" s="1021"/>
      <c r="F75" s="1021"/>
      <c r="G75" s="1021"/>
      <c r="H75" s="1021"/>
      <c r="I75" s="1021"/>
      <c r="J75" s="1021"/>
      <c r="K75" s="1021"/>
      <c r="L75" s="1021"/>
      <c r="M75" s="1021"/>
      <c r="N75" s="1021"/>
      <c r="O75" s="1021"/>
      <c r="P75" s="1021"/>
      <c r="Q75" s="1021"/>
      <c r="R75" s="1021"/>
      <c r="S75" s="1021"/>
      <c r="T75" s="1021"/>
      <c r="U75" s="1021"/>
      <c r="V75" s="1021"/>
      <c r="W75" s="1021">
        <v>1</v>
      </c>
      <c r="X75" s="1021"/>
      <c r="Y75" s="1021"/>
      <c r="Z75" s="1021"/>
      <c r="AA75" s="1022">
        <v>1</v>
      </c>
      <c r="AB75" s="1021"/>
      <c r="AC75" s="1021"/>
      <c r="AD75" s="1021"/>
      <c r="AE75" s="1023"/>
      <c r="AF75" s="1113"/>
      <c r="AG75" s="1024">
        <v>1</v>
      </c>
      <c r="AH75" s="994"/>
      <c r="AI75" s="1025">
        <v>2.1551724137931034E-3</v>
      </c>
    </row>
    <row r="76" spans="1:35">
      <c r="A76" s="1020" t="s">
        <v>81</v>
      </c>
      <c r="B76" s="1021">
        <v>1</v>
      </c>
      <c r="C76" s="1021"/>
      <c r="D76" s="1021"/>
      <c r="E76" s="1021">
        <v>1</v>
      </c>
      <c r="F76" s="1021"/>
      <c r="G76" s="1021"/>
      <c r="H76" s="1021"/>
      <c r="I76" s="1021">
        <v>1</v>
      </c>
      <c r="J76" s="1021"/>
      <c r="K76" s="1021"/>
      <c r="L76" s="1021"/>
      <c r="M76" s="1021">
        <v>1</v>
      </c>
      <c r="N76" s="1021">
        <v>1</v>
      </c>
      <c r="O76" s="1021">
        <v>1</v>
      </c>
      <c r="P76" s="1021"/>
      <c r="Q76" s="1021"/>
      <c r="R76" s="1021">
        <v>2</v>
      </c>
      <c r="S76" s="1021"/>
      <c r="T76" s="1021"/>
      <c r="U76" s="1021"/>
      <c r="V76" s="1021"/>
      <c r="W76" s="1021">
        <v>4</v>
      </c>
      <c r="X76" s="1021"/>
      <c r="Y76" s="1021"/>
      <c r="Z76" s="1021"/>
      <c r="AA76" s="1022">
        <v>12</v>
      </c>
      <c r="AB76" s="1021"/>
      <c r="AC76" s="1021"/>
      <c r="AD76" s="1021">
        <v>1</v>
      </c>
      <c r="AE76" s="1023">
        <v>1</v>
      </c>
      <c r="AF76" s="1113"/>
      <c r="AG76" s="1024">
        <v>13</v>
      </c>
      <c r="AH76" s="994"/>
      <c r="AI76" s="1025">
        <v>2.8017241379310345E-2</v>
      </c>
    </row>
    <row r="77" spans="1:35">
      <c r="A77" s="1020" t="s">
        <v>82</v>
      </c>
      <c r="B77" s="1021">
        <v>1</v>
      </c>
      <c r="C77" s="1021"/>
      <c r="D77" s="1021"/>
      <c r="E77" s="1021"/>
      <c r="F77" s="1021"/>
      <c r="G77" s="1021"/>
      <c r="H77" s="1021"/>
      <c r="I77" s="1021"/>
      <c r="J77" s="1021"/>
      <c r="K77" s="1021"/>
      <c r="L77" s="1021"/>
      <c r="M77" s="1021"/>
      <c r="N77" s="1021"/>
      <c r="O77" s="1021"/>
      <c r="P77" s="1021"/>
      <c r="Q77" s="1021"/>
      <c r="R77" s="1021"/>
      <c r="S77" s="1021"/>
      <c r="T77" s="1021"/>
      <c r="U77" s="1021"/>
      <c r="V77" s="1021"/>
      <c r="W77" s="1021">
        <v>1</v>
      </c>
      <c r="X77" s="1021"/>
      <c r="Y77" s="1021"/>
      <c r="Z77" s="1021"/>
      <c r="AA77" s="1022">
        <v>2</v>
      </c>
      <c r="AB77" s="1021"/>
      <c r="AC77" s="1021"/>
      <c r="AD77" s="1021"/>
      <c r="AE77" s="1023"/>
      <c r="AF77" s="1113"/>
      <c r="AG77" s="1024">
        <v>2</v>
      </c>
      <c r="AH77" s="994"/>
      <c r="AI77" s="1025">
        <v>4.3103448275862068E-3</v>
      </c>
    </row>
    <row r="78" spans="1:35">
      <c r="A78" s="1020" t="s">
        <v>953</v>
      </c>
      <c r="B78" s="1021"/>
      <c r="C78" s="1021"/>
      <c r="D78" s="1021"/>
      <c r="E78" s="1021"/>
      <c r="F78" s="1021"/>
      <c r="G78" s="1021"/>
      <c r="H78" s="1021"/>
      <c r="I78" s="1021"/>
      <c r="J78" s="1021"/>
      <c r="K78" s="1021"/>
      <c r="L78" s="1021"/>
      <c r="M78" s="1021"/>
      <c r="N78" s="1021"/>
      <c r="O78" s="1021"/>
      <c r="P78" s="1021"/>
      <c r="Q78" s="1021"/>
      <c r="R78" s="1021">
        <v>1</v>
      </c>
      <c r="S78" s="1021"/>
      <c r="T78" s="1021"/>
      <c r="U78" s="1021"/>
      <c r="V78" s="1021"/>
      <c r="W78" s="1021"/>
      <c r="X78" s="1021"/>
      <c r="Y78" s="1021"/>
      <c r="Z78" s="1021"/>
      <c r="AA78" s="1022">
        <v>1</v>
      </c>
      <c r="AB78" s="1021"/>
      <c r="AC78" s="1021"/>
      <c r="AD78" s="1021"/>
      <c r="AE78" s="1023"/>
      <c r="AF78" s="1113"/>
      <c r="AG78" s="1024">
        <v>1</v>
      </c>
      <c r="AH78" s="994"/>
      <c r="AI78" s="1025">
        <v>2.1551724137931034E-3</v>
      </c>
    </row>
    <row r="79" spans="1:35">
      <c r="A79" s="1008" t="s">
        <v>83</v>
      </c>
      <c r="B79" s="1009"/>
      <c r="C79" s="1009"/>
      <c r="D79" s="1009"/>
      <c r="E79" s="1009"/>
      <c r="F79" s="1009"/>
      <c r="G79" s="1009"/>
      <c r="H79" s="1009"/>
      <c r="I79" s="1009"/>
      <c r="J79" s="1009"/>
      <c r="K79" s="1009"/>
      <c r="L79" s="1009"/>
      <c r="M79" s="1009"/>
      <c r="N79" s="1009"/>
      <c r="O79" s="1009"/>
      <c r="P79" s="1009"/>
      <c r="Q79" s="1009"/>
      <c r="R79" s="1009"/>
      <c r="S79" s="1009"/>
      <c r="T79" s="1009"/>
      <c r="U79" s="1009"/>
      <c r="V79" s="1009"/>
      <c r="W79" s="1009">
        <v>1</v>
      </c>
      <c r="X79" s="1009"/>
      <c r="Y79" s="1009"/>
      <c r="Z79" s="1009"/>
      <c r="AA79" s="1010">
        <v>1</v>
      </c>
      <c r="AB79" s="1009"/>
      <c r="AC79" s="1009"/>
      <c r="AD79" s="1009">
        <v>1</v>
      </c>
      <c r="AE79" s="1011">
        <v>1</v>
      </c>
      <c r="AF79" s="1113"/>
      <c r="AG79" s="1012">
        <v>2</v>
      </c>
      <c r="AH79" s="994"/>
      <c r="AI79" s="1013">
        <v>4.3103448275862068E-3</v>
      </c>
    </row>
    <row r="80" spans="1:35">
      <c r="A80" s="1117" t="s">
        <v>118</v>
      </c>
      <c r="B80" s="505">
        <v>2</v>
      </c>
      <c r="C80" s="505"/>
      <c r="D80" s="505"/>
      <c r="E80" s="505">
        <v>2</v>
      </c>
      <c r="F80" s="505"/>
      <c r="G80" s="505"/>
      <c r="H80" s="505"/>
      <c r="I80" s="505">
        <v>1</v>
      </c>
      <c r="J80" s="505"/>
      <c r="K80" s="505"/>
      <c r="L80" s="505"/>
      <c r="M80" s="505">
        <v>1</v>
      </c>
      <c r="N80" s="505">
        <v>1</v>
      </c>
      <c r="O80" s="505">
        <v>1</v>
      </c>
      <c r="P80" s="505"/>
      <c r="Q80" s="505">
        <v>1</v>
      </c>
      <c r="R80" s="505">
        <v>3</v>
      </c>
      <c r="S80" s="505"/>
      <c r="T80" s="505">
        <v>1</v>
      </c>
      <c r="U80" s="505">
        <v>1</v>
      </c>
      <c r="V80" s="505"/>
      <c r="W80" s="505">
        <v>8</v>
      </c>
      <c r="X80" s="505"/>
      <c r="Y80" s="505"/>
      <c r="Z80" s="505"/>
      <c r="AA80" s="507">
        <v>22</v>
      </c>
      <c r="AB80" s="505">
        <v>1</v>
      </c>
      <c r="AC80" s="505"/>
      <c r="AD80" s="505">
        <v>3</v>
      </c>
      <c r="AE80" s="510">
        <v>4</v>
      </c>
      <c r="AF80" s="1"/>
      <c r="AG80" s="1108">
        <v>26</v>
      </c>
      <c r="AH80" s="994"/>
      <c r="AI80" s="1109">
        <v>5.6034482758620691E-2</v>
      </c>
    </row>
    <row r="81" spans="1:35">
      <c r="A81" s="1002" t="s">
        <v>84</v>
      </c>
      <c r="B81" s="1003">
        <v>1</v>
      </c>
      <c r="C81" s="1003"/>
      <c r="D81" s="1003"/>
      <c r="E81" s="1003"/>
      <c r="F81" s="1003"/>
      <c r="G81" s="1003"/>
      <c r="H81" s="1003"/>
      <c r="I81" s="1003"/>
      <c r="J81" s="1003"/>
      <c r="K81" s="1003"/>
      <c r="L81" s="1003"/>
      <c r="M81" s="1003">
        <v>1</v>
      </c>
      <c r="N81" s="1003"/>
      <c r="O81" s="1003"/>
      <c r="P81" s="1003"/>
      <c r="Q81" s="1003"/>
      <c r="R81" s="1003"/>
      <c r="S81" s="1003">
        <v>1</v>
      </c>
      <c r="T81" s="1003"/>
      <c r="U81" s="1003"/>
      <c r="V81" s="1003">
        <v>1</v>
      </c>
      <c r="W81" s="1003"/>
      <c r="X81" s="1003">
        <v>2</v>
      </c>
      <c r="Y81" s="1003"/>
      <c r="Z81" s="1003"/>
      <c r="AA81" s="1004">
        <v>6</v>
      </c>
      <c r="AB81" s="1003"/>
      <c r="AC81" s="1003">
        <v>1</v>
      </c>
      <c r="AD81" s="1003"/>
      <c r="AE81" s="1005">
        <v>1</v>
      </c>
      <c r="AF81" s="1113"/>
      <c r="AG81" s="1006">
        <v>7</v>
      </c>
      <c r="AH81" s="994"/>
      <c r="AI81" s="1007">
        <v>1.5086206896551725E-2</v>
      </c>
    </row>
    <row r="82" spans="1:35">
      <c r="A82" s="1008" t="s">
        <v>85</v>
      </c>
      <c r="B82" s="1009"/>
      <c r="C82" s="1009"/>
      <c r="D82" s="1009"/>
      <c r="E82" s="1009"/>
      <c r="F82" s="1009"/>
      <c r="G82" s="1009"/>
      <c r="H82" s="1009"/>
      <c r="I82" s="1009"/>
      <c r="J82" s="1009"/>
      <c r="K82" s="1009"/>
      <c r="L82" s="1009"/>
      <c r="M82" s="1009"/>
      <c r="N82" s="1009"/>
      <c r="O82" s="1009"/>
      <c r="P82" s="1009"/>
      <c r="Q82" s="1009"/>
      <c r="R82" s="1009"/>
      <c r="S82" s="1009"/>
      <c r="T82" s="1009"/>
      <c r="U82" s="1009"/>
      <c r="V82" s="1009"/>
      <c r="W82" s="1009"/>
      <c r="X82" s="1009">
        <v>1</v>
      </c>
      <c r="Y82" s="1009"/>
      <c r="Z82" s="1009"/>
      <c r="AA82" s="1010">
        <v>1</v>
      </c>
      <c r="AB82" s="1009">
        <v>1</v>
      </c>
      <c r="AC82" s="1009"/>
      <c r="AD82" s="1009"/>
      <c r="AE82" s="1011">
        <v>1</v>
      </c>
      <c r="AF82" s="1113"/>
      <c r="AG82" s="1012">
        <v>2</v>
      </c>
      <c r="AH82" s="994"/>
      <c r="AI82" s="1013">
        <v>4.3103448275862068E-3</v>
      </c>
    </row>
    <row r="83" spans="1:35">
      <c r="A83" s="1117" t="s">
        <v>119</v>
      </c>
      <c r="B83" s="505">
        <v>1</v>
      </c>
      <c r="C83" s="505"/>
      <c r="D83" s="505"/>
      <c r="E83" s="505"/>
      <c r="F83" s="505"/>
      <c r="G83" s="505"/>
      <c r="H83" s="505"/>
      <c r="I83" s="505"/>
      <c r="J83" s="505"/>
      <c r="K83" s="505"/>
      <c r="L83" s="505"/>
      <c r="M83" s="505">
        <v>1</v>
      </c>
      <c r="N83" s="505"/>
      <c r="O83" s="505"/>
      <c r="P83" s="505"/>
      <c r="Q83" s="505"/>
      <c r="R83" s="505"/>
      <c r="S83" s="505">
        <v>1</v>
      </c>
      <c r="T83" s="505"/>
      <c r="U83" s="505"/>
      <c r="V83" s="505">
        <v>1</v>
      </c>
      <c r="W83" s="505"/>
      <c r="X83" s="505">
        <v>3</v>
      </c>
      <c r="Y83" s="505"/>
      <c r="Z83" s="505"/>
      <c r="AA83" s="507">
        <v>7</v>
      </c>
      <c r="AB83" s="505">
        <v>1</v>
      </c>
      <c r="AC83" s="505">
        <v>1</v>
      </c>
      <c r="AD83" s="505"/>
      <c r="AE83" s="510">
        <v>2</v>
      </c>
      <c r="AF83" s="1"/>
      <c r="AG83" s="1108">
        <v>9</v>
      </c>
      <c r="AH83" s="994"/>
      <c r="AI83" s="1109">
        <v>1.9396551724137932E-2</v>
      </c>
    </row>
    <row r="84" spans="1:35">
      <c r="A84" s="1002" t="s">
        <v>87</v>
      </c>
      <c r="B84" s="1003"/>
      <c r="C84" s="1003"/>
      <c r="D84" s="1003"/>
      <c r="E84" s="1003"/>
      <c r="F84" s="1003"/>
      <c r="G84" s="1003"/>
      <c r="H84" s="1003"/>
      <c r="I84" s="1003"/>
      <c r="J84" s="1003"/>
      <c r="K84" s="1003"/>
      <c r="L84" s="1003"/>
      <c r="M84" s="1003"/>
      <c r="N84" s="1003"/>
      <c r="O84" s="1003">
        <v>1</v>
      </c>
      <c r="P84" s="1003"/>
      <c r="Q84" s="1003"/>
      <c r="R84" s="1003"/>
      <c r="S84" s="1003"/>
      <c r="T84" s="1003"/>
      <c r="U84" s="1003"/>
      <c r="V84" s="1003"/>
      <c r="W84" s="1003">
        <v>1</v>
      </c>
      <c r="X84" s="1003"/>
      <c r="Y84" s="1003"/>
      <c r="Z84" s="1003"/>
      <c r="AA84" s="1004">
        <v>2</v>
      </c>
      <c r="AB84" s="1003"/>
      <c r="AC84" s="1003"/>
      <c r="AD84" s="1003"/>
      <c r="AE84" s="1005"/>
      <c r="AF84" s="1113"/>
      <c r="AG84" s="1006">
        <v>2</v>
      </c>
      <c r="AH84" s="994"/>
      <c r="AI84" s="1007">
        <v>4.3103448275862068E-3</v>
      </c>
    </row>
    <row r="85" spans="1:35">
      <c r="A85" s="1008" t="s">
        <v>86</v>
      </c>
      <c r="B85" s="1009"/>
      <c r="C85" s="1009"/>
      <c r="D85" s="1009">
        <v>2</v>
      </c>
      <c r="E85" s="1009"/>
      <c r="F85" s="1009"/>
      <c r="G85" s="1009"/>
      <c r="H85" s="1009"/>
      <c r="I85" s="1009"/>
      <c r="J85" s="1009"/>
      <c r="K85" s="1009"/>
      <c r="L85" s="1009"/>
      <c r="M85" s="1009">
        <v>1</v>
      </c>
      <c r="N85" s="1009"/>
      <c r="O85" s="1009"/>
      <c r="P85" s="1009"/>
      <c r="Q85" s="1009">
        <v>1</v>
      </c>
      <c r="R85" s="1009"/>
      <c r="S85" s="1009">
        <v>1</v>
      </c>
      <c r="T85" s="1009"/>
      <c r="U85" s="1009"/>
      <c r="V85" s="1009"/>
      <c r="W85" s="1009"/>
      <c r="X85" s="1009">
        <v>1</v>
      </c>
      <c r="Y85" s="1009">
        <v>1</v>
      </c>
      <c r="Z85" s="1009"/>
      <c r="AA85" s="1010">
        <v>7</v>
      </c>
      <c r="AB85" s="1009">
        <v>1</v>
      </c>
      <c r="AC85" s="1009"/>
      <c r="AD85" s="1009"/>
      <c r="AE85" s="1011">
        <v>1</v>
      </c>
      <c r="AF85" s="1113"/>
      <c r="AG85" s="1012">
        <v>8</v>
      </c>
      <c r="AH85" s="994"/>
      <c r="AI85" s="1013">
        <v>1.7241379310344827E-2</v>
      </c>
    </row>
    <row r="86" spans="1:35">
      <c r="A86" s="1117" t="s">
        <v>120</v>
      </c>
      <c r="B86" s="505"/>
      <c r="C86" s="505"/>
      <c r="D86" s="505">
        <v>2</v>
      </c>
      <c r="E86" s="505"/>
      <c r="F86" s="505"/>
      <c r="G86" s="505"/>
      <c r="H86" s="505"/>
      <c r="I86" s="505"/>
      <c r="J86" s="505"/>
      <c r="K86" s="505"/>
      <c r="L86" s="505"/>
      <c r="M86" s="505">
        <v>1</v>
      </c>
      <c r="N86" s="505"/>
      <c r="O86" s="505">
        <v>1</v>
      </c>
      <c r="P86" s="505"/>
      <c r="Q86" s="505">
        <v>1</v>
      </c>
      <c r="R86" s="505"/>
      <c r="S86" s="505">
        <v>1</v>
      </c>
      <c r="T86" s="505"/>
      <c r="U86" s="505"/>
      <c r="V86" s="505"/>
      <c r="W86" s="505">
        <v>1</v>
      </c>
      <c r="X86" s="505">
        <v>1</v>
      </c>
      <c r="Y86" s="505">
        <v>1</v>
      </c>
      <c r="Z86" s="505"/>
      <c r="AA86" s="507">
        <v>9</v>
      </c>
      <c r="AB86" s="505">
        <v>1</v>
      </c>
      <c r="AC86" s="505"/>
      <c r="AD86" s="505"/>
      <c r="AE86" s="510">
        <v>1</v>
      </c>
      <c r="AF86" s="1"/>
      <c r="AG86" s="1108">
        <v>10</v>
      </c>
      <c r="AH86" s="994"/>
      <c r="AI86" s="1109">
        <v>2.1551724137931036E-2</v>
      </c>
    </row>
    <row r="87" spans="1:35">
      <c r="A87" s="1002" t="s">
        <v>195</v>
      </c>
      <c r="B87" s="1003"/>
      <c r="C87" s="1003"/>
      <c r="D87" s="1003"/>
      <c r="E87" s="1003"/>
      <c r="F87" s="1003"/>
      <c r="G87" s="1003"/>
      <c r="H87" s="1003"/>
      <c r="I87" s="1003"/>
      <c r="J87" s="1003"/>
      <c r="K87" s="1003"/>
      <c r="L87" s="1003"/>
      <c r="M87" s="1003"/>
      <c r="N87" s="1003"/>
      <c r="O87" s="1003"/>
      <c r="P87" s="1003"/>
      <c r="Q87" s="1003"/>
      <c r="R87" s="1003"/>
      <c r="S87" s="1003"/>
      <c r="T87" s="1003"/>
      <c r="U87" s="1003"/>
      <c r="V87" s="1003"/>
      <c r="W87" s="1003"/>
      <c r="X87" s="1003"/>
      <c r="Y87" s="1003"/>
      <c r="Z87" s="1003">
        <v>1</v>
      </c>
      <c r="AA87" s="1004">
        <v>1</v>
      </c>
      <c r="AB87" s="1003"/>
      <c r="AC87" s="1003"/>
      <c r="AD87" s="1003"/>
      <c r="AE87" s="1005"/>
      <c r="AF87" s="1113"/>
      <c r="AG87" s="1006">
        <v>1</v>
      </c>
      <c r="AH87" s="994"/>
      <c r="AI87" s="1007">
        <v>2.1551724137931034E-3</v>
      </c>
    </row>
    <row r="88" spans="1:35">
      <c r="A88" s="1020" t="s">
        <v>132</v>
      </c>
      <c r="B88" s="1021"/>
      <c r="C88" s="1021"/>
      <c r="D88" s="1021"/>
      <c r="E88" s="1021"/>
      <c r="F88" s="1021"/>
      <c r="G88" s="1021"/>
      <c r="H88" s="1021"/>
      <c r="I88" s="1021"/>
      <c r="J88" s="1021"/>
      <c r="K88" s="1021"/>
      <c r="L88" s="1021"/>
      <c r="M88" s="1021"/>
      <c r="N88" s="1021"/>
      <c r="O88" s="1021"/>
      <c r="P88" s="1021"/>
      <c r="Q88" s="1021"/>
      <c r="R88" s="1021"/>
      <c r="S88" s="1021"/>
      <c r="T88" s="1021"/>
      <c r="U88" s="1021"/>
      <c r="V88" s="1021"/>
      <c r="W88" s="1021"/>
      <c r="X88" s="1021"/>
      <c r="Y88" s="1021"/>
      <c r="Z88" s="1021"/>
      <c r="AA88" s="1022"/>
      <c r="AB88" s="1021">
        <v>2</v>
      </c>
      <c r="AC88" s="1021"/>
      <c r="AD88" s="1021"/>
      <c r="AE88" s="1023">
        <v>2</v>
      </c>
      <c r="AF88" s="1113"/>
      <c r="AG88" s="1024">
        <v>2</v>
      </c>
      <c r="AH88" s="994"/>
      <c r="AI88" s="1025">
        <v>4.3103448275862068E-3</v>
      </c>
    </row>
    <row r="89" spans="1:35">
      <c r="A89" s="1020" t="s">
        <v>91</v>
      </c>
      <c r="B89" s="1021">
        <v>3</v>
      </c>
      <c r="C89" s="1021"/>
      <c r="D89" s="1021">
        <v>1</v>
      </c>
      <c r="E89" s="1021">
        <v>2</v>
      </c>
      <c r="F89" s="1021"/>
      <c r="G89" s="1021"/>
      <c r="H89" s="1021"/>
      <c r="I89" s="1021"/>
      <c r="J89" s="1021"/>
      <c r="K89" s="1021"/>
      <c r="L89" s="1021">
        <v>1</v>
      </c>
      <c r="M89" s="1021">
        <v>1</v>
      </c>
      <c r="N89" s="1021"/>
      <c r="O89" s="1021">
        <v>2</v>
      </c>
      <c r="P89" s="1021"/>
      <c r="Q89" s="1021"/>
      <c r="R89" s="1021">
        <v>1</v>
      </c>
      <c r="S89" s="1021"/>
      <c r="T89" s="1021"/>
      <c r="U89" s="1021"/>
      <c r="V89" s="1021"/>
      <c r="W89" s="1021"/>
      <c r="X89" s="1021"/>
      <c r="Y89" s="1021">
        <v>1</v>
      </c>
      <c r="Z89" s="1021">
        <v>7</v>
      </c>
      <c r="AA89" s="1022">
        <v>19</v>
      </c>
      <c r="AB89" s="1021"/>
      <c r="AC89" s="1021">
        <v>1</v>
      </c>
      <c r="AD89" s="1021"/>
      <c r="AE89" s="1023">
        <v>1</v>
      </c>
      <c r="AF89" s="1113"/>
      <c r="AG89" s="1024">
        <v>20</v>
      </c>
      <c r="AH89" s="994"/>
      <c r="AI89" s="1025">
        <v>4.3103448275862072E-2</v>
      </c>
    </row>
    <row r="90" spans="1:35">
      <c r="A90" s="1020" t="s">
        <v>92</v>
      </c>
      <c r="B90" s="1021">
        <v>1</v>
      </c>
      <c r="C90" s="1021"/>
      <c r="D90" s="1021"/>
      <c r="E90" s="1021"/>
      <c r="F90" s="1021"/>
      <c r="G90" s="1021"/>
      <c r="H90" s="1021"/>
      <c r="I90" s="1021"/>
      <c r="J90" s="1021"/>
      <c r="K90" s="1021"/>
      <c r="L90" s="1021"/>
      <c r="M90" s="1021"/>
      <c r="N90" s="1021"/>
      <c r="O90" s="1021">
        <v>1</v>
      </c>
      <c r="P90" s="1021"/>
      <c r="Q90" s="1021"/>
      <c r="R90" s="1021">
        <v>1</v>
      </c>
      <c r="S90" s="1021"/>
      <c r="T90" s="1021"/>
      <c r="U90" s="1021"/>
      <c r="V90" s="1021"/>
      <c r="W90" s="1021"/>
      <c r="X90" s="1021"/>
      <c r="Y90" s="1021"/>
      <c r="Z90" s="1021">
        <v>5</v>
      </c>
      <c r="AA90" s="1022">
        <v>8</v>
      </c>
      <c r="AB90" s="1021"/>
      <c r="AC90" s="1021"/>
      <c r="AD90" s="1021"/>
      <c r="AE90" s="1023"/>
      <c r="AF90" s="1113"/>
      <c r="AG90" s="1024">
        <v>8</v>
      </c>
      <c r="AH90" s="994"/>
      <c r="AI90" s="1025">
        <v>1.7241379310344827E-2</v>
      </c>
    </row>
    <row r="91" spans="1:35">
      <c r="A91" s="1008" t="s">
        <v>93</v>
      </c>
      <c r="B91" s="1009"/>
      <c r="C91" s="1009"/>
      <c r="D91" s="1009"/>
      <c r="E91" s="1009"/>
      <c r="F91" s="1009"/>
      <c r="G91" s="1009"/>
      <c r="H91" s="1009"/>
      <c r="I91" s="1009"/>
      <c r="J91" s="1009"/>
      <c r="K91" s="1009"/>
      <c r="L91" s="1009"/>
      <c r="M91" s="1009"/>
      <c r="N91" s="1009"/>
      <c r="O91" s="1009"/>
      <c r="P91" s="1009">
        <v>1</v>
      </c>
      <c r="Q91" s="1009"/>
      <c r="R91" s="1009"/>
      <c r="S91" s="1009"/>
      <c r="T91" s="1009"/>
      <c r="U91" s="1009"/>
      <c r="V91" s="1009"/>
      <c r="W91" s="1009">
        <v>1</v>
      </c>
      <c r="X91" s="1009"/>
      <c r="Y91" s="1009"/>
      <c r="Z91" s="1009">
        <v>1</v>
      </c>
      <c r="AA91" s="1010">
        <v>3</v>
      </c>
      <c r="AB91" s="1009"/>
      <c r="AC91" s="1009"/>
      <c r="AD91" s="1009"/>
      <c r="AE91" s="1011"/>
      <c r="AF91" s="1113"/>
      <c r="AG91" s="1012">
        <v>3</v>
      </c>
      <c r="AH91" s="994"/>
      <c r="AI91" s="1013">
        <v>6.4655172413793103E-3</v>
      </c>
    </row>
    <row r="92" spans="1:35">
      <c r="A92" s="1118" t="s">
        <v>121</v>
      </c>
      <c r="B92" s="587">
        <v>4</v>
      </c>
      <c r="C92" s="587"/>
      <c r="D92" s="587">
        <v>1</v>
      </c>
      <c r="E92" s="587">
        <v>2</v>
      </c>
      <c r="F92" s="587"/>
      <c r="G92" s="587"/>
      <c r="H92" s="587"/>
      <c r="I92" s="587"/>
      <c r="J92" s="587"/>
      <c r="K92" s="587"/>
      <c r="L92" s="587">
        <v>1</v>
      </c>
      <c r="M92" s="587">
        <v>1</v>
      </c>
      <c r="N92" s="587"/>
      <c r="O92" s="587">
        <v>3</v>
      </c>
      <c r="P92" s="587">
        <v>1</v>
      </c>
      <c r="Q92" s="587"/>
      <c r="R92" s="587">
        <v>2</v>
      </c>
      <c r="S92" s="587"/>
      <c r="T92" s="587"/>
      <c r="U92" s="587"/>
      <c r="V92" s="587"/>
      <c r="W92" s="587">
        <v>1</v>
      </c>
      <c r="X92" s="587"/>
      <c r="Y92" s="587">
        <v>1</v>
      </c>
      <c r="Z92" s="587">
        <v>14</v>
      </c>
      <c r="AA92" s="404">
        <v>31</v>
      </c>
      <c r="AB92" s="587">
        <v>2</v>
      </c>
      <c r="AC92" s="587">
        <v>1</v>
      </c>
      <c r="AD92" s="587"/>
      <c r="AE92" s="400">
        <v>3</v>
      </c>
      <c r="AF92" s="1"/>
      <c r="AG92" s="1110">
        <v>34</v>
      </c>
      <c r="AH92" s="994"/>
      <c r="AI92" s="1111">
        <v>7.3275862068965511E-2</v>
      </c>
    </row>
    <row r="93" spans="1:35">
      <c r="A93" s="1026" t="s">
        <v>296</v>
      </c>
      <c r="B93" s="404">
        <v>21</v>
      </c>
      <c r="C93" s="404">
        <v>10</v>
      </c>
      <c r="D93" s="404">
        <v>7</v>
      </c>
      <c r="E93" s="404">
        <v>10</v>
      </c>
      <c r="F93" s="404">
        <v>1</v>
      </c>
      <c r="G93" s="404">
        <v>4</v>
      </c>
      <c r="H93" s="404">
        <v>1</v>
      </c>
      <c r="I93" s="404">
        <v>8</v>
      </c>
      <c r="J93" s="404">
        <v>12</v>
      </c>
      <c r="K93" s="404">
        <v>2</v>
      </c>
      <c r="L93" s="404">
        <v>2</v>
      </c>
      <c r="M93" s="404">
        <v>17</v>
      </c>
      <c r="N93" s="404">
        <v>5</v>
      </c>
      <c r="O93" s="404">
        <v>22</v>
      </c>
      <c r="P93" s="404">
        <v>12</v>
      </c>
      <c r="Q93" s="404">
        <v>13</v>
      </c>
      <c r="R93" s="404">
        <v>21</v>
      </c>
      <c r="S93" s="404">
        <v>5</v>
      </c>
      <c r="T93" s="404">
        <v>17</v>
      </c>
      <c r="U93" s="404">
        <v>8</v>
      </c>
      <c r="V93" s="404">
        <v>7</v>
      </c>
      <c r="W93" s="404">
        <v>15</v>
      </c>
      <c r="X93" s="404">
        <v>8</v>
      </c>
      <c r="Y93" s="404">
        <v>8</v>
      </c>
      <c r="Z93" s="404">
        <v>26</v>
      </c>
      <c r="AA93" s="404">
        <v>262</v>
      </c>
      <c r="AB93" s="404">
        <v>17</v>
      </c>
      <c r="AC93" s="404">
        <v>8</v>
      </c>
      <c r="AD93" s="404">
        <v>9</v>
      </c>
      <c r="AE93" s="1119">
        <v>34</v>
      </c>
      <c r="AF93" s="1028"/>
      <c r="AG93" s="1120">
        <v>296</v>
      </c>
      <c r="AH93" s="995"/>
      <c r="AI93" s="1111">
        <v>0.63793103448275867</v>
      </c>
    </row>
    <row r="94" spans="1:35">
      <c r="A94" s="1002" t="s">
        <v>985</v>
      </c>
      <c r="B94" s="1003"/>
      <c r="C94" s="1003"/>
      <c r="D94" s="1003"/>
      <c r="E94" s="1003">
        <v>1</v>
      </c>
      <c r="F94" s="1003"/>
      <c r="G94" s="1003"/>
      <c r="H94" s="1003"/>
      <c r="I94" s="1003"/>
      <c r="J94" s="1003"/>
      <c r="K94" s="1003"/>
      <c r="L94" s="1003"/>
      <c r="M94" s="1003">
        <v>1</v>
      </c>
      <c r="N94" s="1003"/>
      <c r="O94" s="1003"/>
      <c r="P94" s="1003"/>
      <c r="Q94" s="1003"/>
      <c r="R94" s="1003"/>
      <c r="S94" s="1003"/>
      <c r="T94" s="1003"/>
      <c r="U94" s="1003"/>
      <c r="V94" s="1003"/>
      <c r="W94" s="1003"/>
      <c r="X94" s="1003">
        <v>1</v>
      </c>
      <c r="Y94" s="1003"/>
      <c r="Z94" s="1003"/>
      <c r="AA94" s="1004">
        <v>3</v>
      </c>
      <c r="AB94" s="1003"/>
      <c r="AC94" s="1003"/>
      <c r="AD94" s="1003"/>
      <c r="AE94" s="1005"/>
      <c r="AF94" s="1113"/>
      <c r="AG94" s="1006">
        <v>3</v>
      </c>
      <c r="AH94" s="994"/>
      <c r="AI94" s="1007">
        <v>6.4655172413793103E-3</v>
      </c>
    </row>
    <row r="95" spans="1:35">
      <c r="A95" s="1002" t="s">
        <v>67</v>
      </c>
      <c r="B95" s="1003"/>
      <c r="C95" s="1003"/>
      <c r="D95" s="1003"/>
      <c r="E95" s="1003"/>
      <c r="F95" s="1003"/>
      <c r="G95" s="1003"/>
      <c r="H95" s="1003"/>
      <c r="I95" s="1003">
        <v>1</v>
      </c>
      <c r="J95" s="1003"/>
      <c r="K95" s="1003"/>
      <c r="L95" s="1003"/>
      <c r="M95" s="1003"/>
      <c r="N95" s="1003"/>
      <c r="O95" s="1003"/>
      <c r="P95" s="1003"/>
      <c r="Q95" s="1003"/>
      <c r="R95" s="1003">
        <v>1</v>
      </c>
      <c r="S95" s="1003"/>
      <c r="T95" s="1003"/>
      <c r="U95" s="1003"/>
      <c r="V95" s="1003"/>
      <c r="W95" s="1003">
        <v>1</v>
      </c>
      <c r="X95" s="1003"/>
      <c r="Y95" s="1003"/>
      <c r="Z95" s="1003"/>
      <c r="AA95" s="1004">
        <v>3</v>
      </c>
      <c r="AB95" s="1003"/>
      <c r="AC95" s="1003"/>
      <c r="AD95" s="1003"/>
      <c r="AE95" s="1005"/>
      <c r="AF95" s="1113"/>
      <c r="AG95" s="1006">
        <v>3</v>
      </c>
      <c r="AH95" s="994"/>
      <c r="AI95" s="1007">
        <v>6.4655172413793103E-3</v>
      </c>
    </row>
    <row r="96" spans="1:35">
      <c r="A96" s="1020" t="s">
        <v>68</v>
      </c>
      <c r="B96" s="1021">
        <v>3</v>
      </c>
      <c r="C96" s="1021">
        <v>1</v>
      </c>
      <c r="D96" s="1021"/>
      <c r="E96" s="1021"/>
      <c r="F96" s="1021"/>
      <c r="G96" s="1021"/>
      <c r="H96" s="1021"/>
      <c r="I96" s="1021"/>
      <c r="J96" s="1021"/>
      <c r="K96" s="1021"/>
      <c r="L96" s="1021"/>
      <c r="M96" s="1021">
        <v>2</v>
      </c>
      <c r="N96" s="1021"/>
      <c r="O96" s="1021">
        <v>1</v>
      </c>
      <c r="P96" s="1021">
        <v>1</v>
      </c>
      <c r="Q96" s="1021"/>
      <c r="R96" s="1021"/>
      <c r="S96" s="1021"/>
      <c r="T96" s="1021">
        <v>1</v>
      </c>
      <c r="U96" s="1021"/>
      <c r="V96" s="1021"/>
      <c r="W96" s="1021"/>
      <c r="X96" s="1021"/>
      <c r="Y96" s="1021">
        <v>1</v>
      </c>
      <c r="Z96" s="1021">
        <v>2</v>
      </c>
      <c r="AA96" s="1022">
        <v>12</v>
      </c>
      <c r="AB96" s="1021">
        <v>13</v>
      </c>
      <c r="AC96" s="1021"/>
      <c r="AD96" s="1021">
        <v>6</v>
      </c>
      <c r="AE96" s="1023">
        <v>19</v>
      </c>
      <c r="AF96" s="1113"/>
      <c r="AG96" s="1024">
        <v>31</v>
      </c>
      <c r="AH96" s="994"/>
      <c r="AI96" s="1025">
        <v>6.6810344827586202E-2</v>
      </c>
    </row>
    <row r="97" spans="1:35">
      <c r="A97" s="1020" t="s">
        <v>69</v>
      </c>
      <c r="B97" s="1021">
        <v>1</v>
      </c>
      <c r="C97" s="1021"/>
      <c r="D97" s="1021"/>
      <c r="E97" s="1021">
        <v>2</v>
      </c>
      <c r="F97" s="1021"/>
      <c r="G97" s="1021"/>
      <c r="H97" s="1021"/>
      <c r="I97" s="1021"/>
      <c r="J97" s="1021"/>
      <c r="K97" s="1021"/>
      <c r="L97" s="1021"/>
      <c r="M97" s="1021"/>
      <c r="N97" s="1021">
        <v>1</v>
      </c>
      <c r="O97" s="1021"/>
      <c r="P97" s="1021">
        <v>1</v>
      </c>
      <c r="Q97" s="1021">
        <v>1</v>
      </c>
      <c r="R97" s="1021"/>
      <c r="S97" s="1021"/>
      <c r="T97" s="1021"/>
      <c r="U97" s="1021"/>
      <c r="V97" s="1021"/>
      <c r="W97" s="1021"/>
      <c r="X97" s="1021"/>
      <c r="Y97" s="1021"/>
      <c r="Z97" s="1021"/>
      <c r="AA97" s="1022">
        <v>6</v>
      </c>
      <c r="AB97" s="1021">
        <v>1</v>
      </c>
      <c r="AC97" s="1021"/>
      <c r="AD97" s="1021">
        <v>4</v>
      </c>
      <c r="AE97" s="1023">
        <v>5</v>
      </c>
      <c r="AF97" s="1113"/>
      <c r="AG97" s="1024">
        <v>11</v>
      </c>
      <c r="AH97" s="994"/>
      <c r="AI97" s="1025">
        <v>2.3706896551724137E-2</v>
      </c>
    </row>
    <row r="98" spans="1:35">
      <c r="A98" s="1020" t="s">
        <v>70</v>
      </c>
      <c r="B98" s="1021"/>
      <c r="C98" s="1021"/>
      <c r="D98" s="1021"/>
      <c r="E98" s="1021"/>
      <c r="F98" s="1021"/>
      <c r="G98" s="1021"/>
      <c r="H98" s="1021"/>
      <c r="I98" s="1021"/>
      <c r="J98" s="1021"/>
      <c r="K98" s="1021"/>
      <c r="L98" s="1021"/>
      <c r="M98" s="1021"/>
      <c r="N98" s="1021"/>
      <c r="O98" s="1021"/>
      <c r="P98" s="1021"/>
      <c r="Q98" s="1021"/>
      <c r="R98" s="1021"/>
      <c r="S98" s="1021"/>
      <c r="T98" s="1021"/>
      <c r="U98" s="1021"/>
      <c r="V98" s="1021"/>
      <c r="W98" s="1021"/>
      <c r="X98" s="1021"/>
      <c r="Y98" s="1021"/>
      <c r="Z98" s="1021"/>
      <c r="AA98" s="1022"/>
      <c r="AB98" s="1021">
        <v>2</v>
      </c>
      <c r="AC98" s="1021"/>
      <c r="AD98" s="1021"/>
      <c r="AE98" s="1023">
        <v>2</v>
      </c>
      <c r="AF98" s="1113"/>
      <c r="AG98" s="1024">
        <v>2</v>
      </c>
      <c r="AH98" s="994"/>
      <c r="AI98" s="1025">
        <v>4.3103448275862068E-3</v>
      </c>
    </row>
    <row r="99" spans="1:35">
      <c r="A99" s="1020" t="s">
        <v>71</v>
      </c>
      <c r="B99" s="1021"/>
      <c r="C99" s="1021"/>
      <c r="D99" s="1021"/>
      <c r="E99" s="1021"/>
      <c r="F99" s="1021"/>
      <c r="G99" s="1021"/>
      <c r="H99" s="1021"/>
      <c r="I99" s="1021"/>
      <c r="J99" s="1021"/>
      <c r="K99" s="1021"/>
      <c r="L99" s="1021"/>
      <c r="M99" s="1021"/>
      <c r="N99" s="1021"/>
      <c r="O99" s="1021"/>
      <c r="P99" s="1021"/>
      <c r="Q99" s="1021"/>
      <c r="R99" s="1021"/>
      <c r="S99" s="1021"/>
      <c r="T99" s="1021"/>
      <c r="U99" s="1021"/>
      <c r="V99" s="1021"/>
      <c r="W99" s="1021"/>
      <c r="X99" s="1021"/>
      <c r="Y99" s="1021"/>
      <c r="Z99" s="1021"/>
      <c r="AA99" s="1022"/>
      <c r="AB99" s="1021">
        <v>1</v>
      </c>
      <c r="AC99" s="1021"/>
      <c r="AD99" s="1021"/>
      <c r="AE99" s="1023">
        <v>1</v>
      </c>
      <c r="AF99" s="1113"/>
      <c r="AG99" s="1024">
        <v>1</v>
      </c>
      <c r="AH99" s="994"/>
      <c r="AI99" s="1025">
        <v>2.1551724137931034E-3</v>
      </c>
    </row>
    <row r="100" spans="1:35">
      <c r="A100" s="1020" t="s">
        <v>283</v>
      </c>
      <c r="B100" s="1021"/>
      <c r="C100" s="1021"/>
      <c r="D100" s="1021"/>
      <c r="E100" s="1021"/>
      <c r="F100" s="1021"/>
      <c r="G100" s="1021"/>
      <c r="H100" s="1021"/>
      <c r="I100" s="1021"/>
      <c r="J100" s="1021"/>
      <c r="K100" s="1021"/>
      <c r="L100" s="1021"/>
      <c r="M100" s="1021"/>
      <c r="N100" s="1021"/>
      <c r="O100" s="1021"/>
      <c r="P100" s="1021">
        <v>1</v>
      </c>
      <c r="Q100" s="1021"/>
      <c r="R100" s="1021"/>
      <c r="S100" s="1021"/>
      <c r="T100" s="1021">
        <v>1</v>
      </c>
      <c r="U100" s="1021"/>
      <c r="V100" s="1021"/>
      <c r="W100" s="1021"/>
      <c r="X100" s="1021"/>
      <c r="Y100" s="1021"/>
      <c r="Z100" s="1021"/>
      <c r="AA100" s="1022">
        <v>2</v>
      </c>
      <c r="AB100" s="1021">
        <v>1</v>
      </c>
      <c r="AC100" s="1021"/>
      <c r="AD100" s="1021"/>
      <c r="AE100" s="1023">
        <v>1</v>
      </c>
      <c r="AF100" s="1113"/>
      <c r="AG100" s="1024">
        <v>3</v>
      </c>
      <c r="AH100" s="994"/>
      <c r="AI100" s="1025">
        <v>6.4655172413793103E-3</v>
      </c>
    </row>
    <row r="101" spans="1:35">
      <c r="A101" s="1020" t="s">
        <v>986</v>
      </c>
      <c r="B101" s="1021"/>
      <c r="C101" s="1021"/>
      <c r="D101" s="1021"/>
      <c r="E101" s="1021"/>
      <c r="F101" s="1021"/>
      <c r="G101" s="1021"/>
      <c r="H101" s="1021"/>
      <c r="I101" s="1021"/>
      <c r="J101" s="1021"/>
      <c r="K101" s="1021"/>
      <c r="L101" s="1021"/>
      <c r="M101" s="1021"/>
      <c r="N101" s="1021"/>
      <c r="O101" s="1021"/>
      <c r="P101" s="1021"/>
      <c r="Q101" s="1021"/>
      <c r="R101" s="1021"/>
      <c r="S101" s="1021"/>
      <c r="T101" s="1021"/>
      <c r="U101" s="1021"/>
      <c r="V101" s="1021"/>
      <c r="W101" s="1021">
        <v>1</v>
      </c>
      <c r="X101" s="1021"/>
      <c r="Y101" s="1021"/>
      <c r="Z101" s="1021"/>
      <c r="AA101" s="1022">
        <v>1</v>
      </c>
      <c r="AB101" s="1021"/>
      <c r="AC101" s="1021"/>
      <c r="AD101" s="1021"/>
      <c r="AE101" s="1023"/>
      <c r="AF101" s="1113"/>
      <c r="AG101" s="1024">
        <v>1</v>
      </c>
      <c r="AH101" s="994"/>
      <c r="AI101" s="1025">
        <v>2.1551724137931034E-3</v>
      </c>
    </row>
    <row r="102" spans="1:35">
      <c r="A102" s="1020" t="s">
        <v>72</v>
      </c>
      <c r="B102" s="1021"/>
      <c r="C102" s="1021"/>
      <c r="D102" s="1021"/>
      <c r="E102" s="1021"/>
      <c r="F102" s="1021"/>
      <c r="G102" s="1021"/>
      <c r="H102" s="1021"/>
      <c r="I102" s="1021"/>
      <c r="J102" s="1021"/>
      <c r="K102" s="1021"/>
      <c r="L102" s="1021"/>
      <c r="M102" s="1021">
        <v>1</v>
      </c>
      <c r="N102" s="1021"/>
      <c r="O102" s="1021"/>
      <c r="P102" s="1021"/>
      <c r="Q102" s="1021"/>
      <c r="R102" s="1021"/>
      <c r="S102" s="1021"/>
      <c r="T102" s="1021"/>
      <c r="U102" s="1021"/>
      <c r="V102" s="1021"/>
      <c r="W102" s="1021"/>
      <c r="X102" s="1021"/>
      <c r="Y102" s="1021"/>
      <c r="Z102" s="1021"/>
      <c r="AA102" s="1022">
        <v>1</v>
      </c>
      <c r="AB102" s="1021"/>
      <c r="AC102" s="1021"/>
      <c r="AD102" s="1021"/>
      <c r="AE102" s="1023"/>
      <c r="AF102" s="1113"/>
      <c r="AG102" s="1024">
        <v>1</v>
      </c>
      <c r="AH102" s="994"/>
      <c r="AI102" s="1025">
        <v>2.1551724137931034E-3</v>
      </c>
    </row>
    <row r="103" spans="1:35">
      <c r="A103" s="1020" t="s">
        <v>285</v>
      </c>
      <c r="B103" s="1021"/>
      <c r="C103" s="1021"/>
      <c r="D103" s="1021"/>
      <c r="E103" s="1021"/>
      <c r="F103" s="1021"/>
      <c r="G103" s="1021"/>
      <c r="H103" s="1021"/>
      <c r="I103" s="1021"/>
      <c r="J103" s="1021"/>
      <c r="K103" s="1021"/>
      <c r="L103" s="1021"/>
      <c r="M103" s="1021"/>
      <c r="N103" s="1021"/>
      <c r="O103" s="1021"/>
      <c r="P103" s="1021"/>
      <c r="Q103" s="1021"/>
      <c r="R103" s="1021"/>
      <c r="S103" s="1021"/>
      <c r="T103" s="1021"/>
      <c r="U103" s="1021"/>
      <c r="V103" s="1021"/>
      <c r="W103" s="1021"/>
      <c r="X103" s="1021"/>
      <c r="Y103" s="1021"/>
      <c r="Z103" s="1021"/>
      <c r="AA103" s="1022"/>
      <c r="AB103" s="1021">
        <v>1</v>
      </c>
      <c r="AC103" s="1021"/>
      <c r="AD103" s="1021"/>
      <c r="AE103" s="1023">
        <v>1</v>
      </c>
      <c r="AF103" s="1113"/>
      <c r="AG103" s="1024">
        <v>1</v>
      </c>
      <c r="AH103" s="994"/>
      <c r="AI103" s="1025">
        <v>2.1551724137931034E-3</v>
      </c>
    </row>
    <row r="104" spans="1:35">
      <c r="A104" s="1020" t="s">
        <v>289</v>
      </c>
      <c r="B104" s="1021"/>
      <c r="C104" s="1021"/>
      <c r="D104" s="1021"/>
      <c r="E104" s="1021"/>
      <c r="F104" s="1021"/>
      <c r="G104" s="1021"/>
      <c r="H104" s="1021"/>
      <c r="I104" s="1021"/>
      <c r="J104" s="1021"/>
      <c r="K104" s="1021"/>
      <c r="L104" s="1021"/>
      <c r="M104" s="1021"/>
      <c r="N104" s="1021"/>
      <c r="O104" s="1021"/>
      <c r="P104" s="1021"/>
      <c r="Q104" s="1021"/>
      <c r="R104" s="1021"/>
      <c r="S104" s="1021"/>
      <c r="T104" s="1021"/>
      <c r="U104" s="1021"/>
      <c r="V104" s="1021"/>
      <c r="W104" s="1021"/>
      <c r="X104" s="1021">
        <v>1</v>
      </c>
      <c r="Y104" s="1021">
        <v>1</v>
      </c>
      <c r="Z104" s="1021"/>
      <c r="AA104" s="1022">
        <v>2</v>
      </c>
      <c r="AB104" s="1021">
        <v>1</v>
      </c>
      <c r="AC104" s="1021"/>
      <c r="AD104" s="1021"/>
      <c r="AE104" s="1023">
        <v>1</v>
      </c>
      <c r="AF104" s="1113"/>
      <c r="AG104" s="1024">
        <v>3</v>
      </c>
      <c r="AH104" s="994"/>
      <c r="AI104" s="1025">
        <v>6.4655172413793103E-3</v>
      </c>
    </row>
    <row r="105" spans="1:35">
      <c r="A105" s="1020" t="s">
        <v>290</v>
      </c>
      <c r="B105" s="1021">
        <v>1</v>
      </c>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v>1</v>
      </c>
      <c r="Y105" s="1021"/>
      <c r="Z105" s="1021"/>
      <c r="AA105" s="1022">
        <v>2</v>
      </c>
      <c r="AB105" s="1021"/>
      <c r="AC105" s="1021"/>
      <c r="AD105" s="1021"/>
      <c r="AE105" s="1023"/>
      <c r="AF105" s="1113"/>
      <c r="AG105" s="1024">
        <v>2</v>
      </c>
      <c r="AH105" s="994"/>
      <c r="AI105" s="1025">
        <v>4.3103448275862068E-3</v>
      </c>
    </row>
    <row r="106" spans="1:35">
      <c r="A106" s="1117" t="s">
        <v>115</v>
      </c>
      <c r="B106" s="505">
        <v>5</v>
      </c>
      <c r="C106" s="505">
        <v>1</v>
      </c>
      <c r="D106" s="505"/>
      <c r="E106" s="505">
        <v>3</v>
      </c>
      <c r="F106" s="505"/>
      <c r="G106" s="505"/>
      <c r="H106" s="505"/>
      <c r="I106" s="505">
        <v>1</v>
      </c>
      <c r="J106" s="505"/>
      <c r="K106" s="505"/>
      <c r="L106" s="505"/>
      <c r="M106" s="505">
        <v>4</v>
      </c>
      <c r="N106" s="505">
        <v>1</v>
      </c>
      <c r="O106" s="505">
        <v>1</v>
      </c>
      <c r="P106" s="505">
        <v>3</v>
      </c>
      <c r="Q106" s="505">
        <v>1</v>
      </c>
      <c r="R106" s="505">
        <v>1</v>
      </c>
      <c r="S106" s="505"/>
      <c r="T106" s="505">
        <v>2</v>
      </c>
      <c r="U106" s="505"/>
      <c r="V106" s="505"/>
      <c r="W106" s="505">
        <v>2</v>
      </c>
      <c r="X106" s="505">
        <v>3</v>
      </c>
      <c r="Y106" s="505">
        <v>2</v>
      </c>
      <c r="Z106" s="505">
        <v>2</v>
      </c>
      <c r="AA106" s="507">
        <v>32</v>
      </c>
      <c r="AB106" s="505">
        <v>20</v>
      </c>
      <c r="AC106" s="505"/>
      <c r="AD106" s="505">
        <v>10</v>
      </c>
      <c r="AE106" s="510">
        <v>30</v>
      </c>
      <c r="AF106" s="1"/>
      <c r="AG106" s="1108">
        <v>62</v>
      </c>
      <c r="AH106" s="994"/>
      <c r="AI106" s="1109">
        <v>0.1336206896551724</v>
      </c>
    </row>
    <row r="107" spans="1:35">
      <c r="A107" s="1002" t="s">
        <v>18</v>
      </c>
      <c r="B107" s="1003"/>
      <c r="C107" s="1003"/>
      <c r="D107" s="1003"/>
      <c r="E107" s="1003"/>
      <c r="F107" s="1003"/>
      <c r="G107" s="1003"/>
      <c r="H107" s="1003"/>
      <c r="I107" s="1003"/>
      <c r="J107" s="1003">
        <v>1</v>
      </c>
      <c r="K107" s="1003"/>
      <c r="L107" s="1003"/>
      <c r="M107" s="1003"/>
      <c r="N107" s="1003"/>
      <c r="O107" s="1003"/>
      <c r="P107" s="1003"/>
      <c r="Q107" s="1003"/>
      <c r="R107" s="1003"/>
      <c r="S107" s="1003"/>
      <c r="T107" s="1003"/>
      <c r="U107" s="1003"/>
      <c r="V107" s="1003"/>
      <c r="W107" s="1003"/>
      <c r="X107" s="1003"/>
      <c r="Y107" s="1003"/>
      <c r="Z107" s="1003"/>
      <c r="AA107" s="1004">
        <v>1</v>
      </c>
      <c r="AB107" s="1003">
        <v>2</v>
      </c>
      <c r="AC107" s="1003">
        <v>3</v>
      </c>
      <c r="AD107" s="1003"/>
      <c r="AE107" s="1005">
        <v>5</v>
      </c>
      <c r="AF107" s="1113"/>
      <c r="AG107" s="1006">
        <v>6</v>
      </c>
      <c r="AH107" s="994"/>
      <c r="AI107" s="1007">
        <v>1.2931034482758621E-2</v>
      </c>
    </row>
    <row r="108" spans="1:35">
      <c r="A108" s="1020" t="s">
        <v>19</v>
      </c>
      <c r="B108" s="1021"/>
      <c r="C108" s="1021"/>
      <c r="D108" s="1021"/>
      <c r="E108" s="1021"/>
      <c r="F108" s="1021"/>
      <c r="G108" s="1021"/>
      <c r="H108" s="1021"/>
      <c r="I108" s="1021"/>
      <c r="J108" s="1021"/>
      <c r="K108" s="1021"/>
      <c r="L108" s="1021"/>
      <c r="M108" s="1021"/>
      <c r="N108" s="1021"/>
      <c r="O108" s="1021"/>
      <c r="P108" s="1021"/>
      <c r="Q108" s="1021">
        <v>1</v>
      </c>
      <c r="R108" s="1021"/>
      <c r="S108" s="1021"/>
      <c r="T108" s="1021"/>
      <c r="U108" s="1021"/>
      <c r="V108" s="1021"/>
      <c r="W108" s="1021"/>
      <c r="X108" s="1021"/>
      <c r="Y108" s="1021"/>
      <c r="Z108" s="1021"/>
      <c r="AA108" s="1022">
        <v>1</v>
      </c>
      <c r="AB108" s="1021"/>
      <c r="AC108" s="1021"/>
      <c r="AD108" s="1021">
        <v>1</v>
      </c>
      <c r="AE108" s="1023">
        <v>1</v>
      </c>
      <c r="AF108" s="1113"/>
      <c r="AG108" s="1024">
        <v>2</v>
      </c>
      <c r="AH108" s="994"/>
      <c r="AI108" s="1025">
        <v>4.3103448275862068E-3</v>
      </c>
    </row>
    <row r="109" spans="1:35">
      <c r="A109" s="1020" t="s">
        <v>20</v>
      </c>
      <c r="B109" s="1021"/>
      <c r="C109" s="1021"/>
      <c r="D109" s="1021"/>
      <c r="E109" s="1021"/>
      <c r="F109" s="1021"/>
      <c r="G109" s="1021"/>
      <c r="H109" s="1021"/>
      <c r="I109" s="1021"/>
      <c r="J109" s="1021"/>
      <c r="K109" s="1021"/>
      <c r="L109" s="1021"/>
      <c r="M109" s="1021"/>
      <c r="N109" s="1021"/>
      <c r="O109" s="1021"/>
      <c r="P109" s="1021">
        <v>1</v>
      </c>
      <c r="Q109" s="1021"/>
      <c r="R109" s="1021"/>
      <c r="S109" s="1021"/>
      <c r="T109" s="1021"/>
      <c r="U109" s="1021"/>
      <c r="V109" s="1021"/>
      <c r="W109" s="1021"/>
      <c r="X109" s="1021"/>
      <c r="Y109" s="1021"/>
      <c r="Z109" s="1021"/>
      <c r="AA109" s="1022">
        <v>1</v>
      </c>
      <c r="AB109" s="1021">
        <v>1</v>
      </c>
      <c r="AC109" s="1021">
        <v>1</v>
      </c>
      <c r="AD109" s="1021"/>
      <c r="AE109" s="1023">
        <v>2</v>
      </c>
      <c r="AF109" s="1113"/>
      <c r="AG109" s="1024">
        <v>3</v>
      </c>
      <c r="AH109" s="994"/>
      <c r="AI109" s="1025">
        <v>6.4655172413793103E-3</v>
      </c>
    </row>
    <row r="110" spans="1:35">
      <c r="A110" s="1020" t="s">
        <v>21</v>
      </c>
      <c r="B110" s="1021"/>
      <c r="C110" s="1021"/>
      <c r="D110" s="1021"/>
      <c r="E110" s="1021"/>
      <c r="F110" s="1021"/>
      <c r="G110" s="1021"/>
      <c r="H110" s="1021"/>
      <c r="I110" s="1021"/>
      <c r="J110" s="1021"/>
      <c r="K110" s="1021"/>
      <c r="L110" s="1021"/>
      <c r="M110" s="1021"/>
      <c r="N110" s="1021"/>
      <c r="O110" s="1021"/>
      <c r="P110" s="1021"/>
      <c r="Q110" s="1021"/>
      <c r="R110" s="1021"/>
      <c r="S110" s="1021"/>
      <c r="T110" s="1021"/>
      <c r="U110" s="1021"/>
      <c r="V110" s="1021"/>
      <c r="W110" s="1021"/>
      <c r="X110" s="1021"/>
      <c r="Y110" s="1021"/>
      <c r="Z110" s="1021">
        <v>1</v>
      </c>
      <c r="AA110" s="1022">
        <v>1</v>
      </c>
      <c r="AB110" s="1021">
        <v>1</v>
      </c>
      <c r="AC110" s="1021"/>
      <c r="AD110" s="1021"/>
      <c r="AE110" s="1023">
        <v>1</v>
      </c>
      <c r="AF110" s="1113"/>
      <c r="AG110" s="1024">
        <v>2</v>
      </c>
      <c r="AH110" s="994"/>
      <c r="AI110" s="1025">
        <v>4.3103448275862068E-3</v>
      </c>
    </row>
    <row r="111" spans="1:35">
      <c r="A111" s="1008" t="s">
        <v>22</v>
      </c>
      <c r="B111" s="1009">
        <v>1</v>
      </c>
      <c r="C111" s="1009"/>
      <c r="D111" s="1009"/>
      <c r="E111" s="1009"/>
      <c r="F111" s="1009"/>
      <c r="G111" s="1009"/>
      <c r="H111" s="1009"/>
      <c r="I111" s="1009"/>
      <c r="J111" s="1009"/>
      <c r="K111" s="1009"/>
      <c r="L111" s="1009"/>
      <c r="M111" s="1009"/>
      <c r="N111" s="1009"/>
      <c r="O111" s="1009"/>
      <c r="P111" s="1009"/>
      <c r="Q111" s="1009"/>
      <c r="R111" s="1009"/>
      <c r="S111" s="1009"/>
      <c r="T111" s="1009"/>
      <c r="U111" s="1009"/>
      <c r="V111" s="1009"/>
      <c r="W111" s="1009"/>
      <c r="X111" s="1009"/>
      <c r="Y111" s="1009"/>
      <c r="Z111" s="1009"/>
      <c r="AA111" s="1010">
        <v>1</v>
      </c>
      <c r="AB111" s="1009"/>
      <c r="AC111" s="1009"/>
      <c r="AD111" s="1009"/>
      <c r="AE111" s="1011"/>
      <c r="AF111" s="1113"/>
      <c r="AG111" s="1012">
        <v>1</v>
      </c>
      <c r="AH111" s="994"/>
      <c r="AI111" s="1013">
        <v>2.1551724137931034E-3</v>
      </c>
    </row>
    <row r="112" spans="1:35">
      <c r="A112" s="1117" t="s">
        <v>104</v>
      </c>
      <c r="B112" s="505">
        <v>1</v>
      </c>
      <c r="C112" s="505"/>
      <c r="D112" s="505"/>
      <c r="E112" s="505"/>
      <c r="F112" s="505"/>
      <c r="G112" s="505"/>
      <c r="H112" s="505"/>
      <c r="I112" s="505"/>
      <c r="J112" s="505">
        <v>1</v>
      </c>
      <c r="K112" s="505"/>
      <c r="L112" s="505"/>
      <c r="M112" s="505"/>
      <c r="N112" s="505"/>
      <c r="O112" s="505"/>
      <c r="P112" s="505">
        <v>1</v>
      </c>
      <c r="Q112" s="505">
        <v>1</v>
      </c>
      <c r="R112" s="505"/>
      <c r="S112" s="505"/>
      <c r="T112" s="505"/>
      <c r="U112" s="505"/>
      <c r="V112" s="505"/>
      <c r="W112" s="505"/>
      <c r="X112" s="505"/>
      <c r="Y112" s="505"/>
      <c r="Z112" s="505">
        <v>1</v>
      </c>
      <c r="AA112" s="507">
        <v>5</v>
      </c>
      <c r="AB112" s="505">
        <v>4</v>
      </c>
      <c r="AC112" s="505">
        <v>4</v>
      </c>
      <c r="AD112" s="505">
        <v>1</v>
      </c>
      <c r="AE112" s="510">
        <v>9</v>
      </c>
      <c r="AF112" s="1"/>
      <c r="AG112" s="1108">
        <v>14</v>
      </c>
      <c r="AH112" s="994"/>
      <c r="AI112" s="1109">
        <v>3.017241379310345E-2</v>
      </c>
    </row>
    <row r="113" spans="1:35">
      <c r="A113" s="1002" t="s">
        <v>95</v>
      </c>
      <c r="B113" s="1003"/>
      <c r="C113" s="1003"/>
      <c r="D113" s="1003"/>
      <c r="E113" s="1003">
        <v>1</v>
      </c>
      <c r="F113" s="1003"/>
      <c r="G113" s="1003"/>
      <c r="H113" s="1003"/>
      <c r="I113" s="1003"/>
      <c r="J113" s="1003"/>
      <c r="K113" s="1003"/>
      <c r="L113" s="1003"/>
      <c r="M113" s="1003"/>
      <c r="N113" s="1003"/>
      <c r="O113" s="1003"/>
      <c r="P113" s="1003"/>
      <c r="Q113" s="1003"/>
      <c r="R113" s="1003"/>
      <c r="S113" s="1003"/>
      <c r="T113" s="1003"/>
      <c r="U113" s="1003"/>
      <c r="V113" s="1003"/>
      <c r="W113" s="1003"/>
      <c r="X113" s="1003"/>
      <c r="Y113" s="1003"/>
      <c r="Z113" s="1003"/>
      <c r="AA113" s="1004">
        <v>1</v>
      </c>
      <c r="AB113" s="1003"/>
      <c r="AC113" s="1003"/>
      <c r="AD113" s="1003">
        <v>2</v>
      </c>
      <c r="AE113" s="1005">
        <v>2</v>
      </c>
      <c r="AF113" s="1113"/>
      <c r="AG113" s="1006">
        <v>3</v>
      </c>
      <c r="AH113" s="994"/>
      <c r="AI113" s="1007">
        <v>6.4655172413793103E-3</v>
      </c>
    </row>
    <row r="114" spans="1:35">
      <c r="A114" s="1020" t="s">
        <v>97</v>
      </c>
      <c r="B114" s="1021"/>
      <c r="C114" s="1021"/>
      <c r="D114" s="1021"/>
      <c r="E114" s="1021">
        <v>1</v>
      </c>
      <c r="F114" s="1021"/>
      <c r="G114" s="1021"/>
      <c r="H114" s="1021"/>
      <c r="I114" s="1021"/>
      <c r="J114" s="1021">
        <v>1</v>
      </c>
      <c r="K114" s="1021"/>
      <c r="L114" s="1021">
        <v>1</v>
      </c>
      <c r="M114" s="1021">
        <v>1</v>
      </c>
      <c r="N114" s="1021"/>
      <c r="O114" s="1021">
        <v>1</v>
      </c>
      <c r="P114" s="1021">
        <v>1</v>
      </c>
      <c r="Q114" s="1021"/>
      <c r="R114" s="1021">
        <v>1</v>
      </c>
      <c r="S114" s="1021">
        <v>1</v>
      </c>
      <c r="T114" s="1021"/>
      <c r="U114" s="1021"/>
      <c r="V114" s="1021"/>
      <c r="W114" s="1021">
        <v>1</v>
      </c>
      <c r="X114" s="1021">
        <v>1</v>
      </c>
      <c r="Y114" s="1021">
        <v>1</v>
      </c>
      <c r="Z114" s="1021">
        <v>1</v>
      </c>
      <c r="AA114" s="1022">
        <v>12</v>
      </c>
      <c r="AB114" s="1021">
        <v>7</v>
      </c>
      <c r="AC114" s="1021"/>
      <c r="AD114" s="1021">
        <v>7</v>
      </c>
      <c r="AE114" s="1023">
        <v>14</v>
      </c>
      <c r="AF114" s="1113"/>
      <c r="AG114" s="1024">
        <v>26</v>
      </c>
      <c r="AH114" s="994"/>
      <c r="AI114" s="1025">
        <v>5.6034482758620691E-2</v>
      </c>
    </row>
    <row r="115" spans="1:35">
      <c r="A115" s="1020" t="s">
        <v>291</v>
      </c>
      <c r="B115" s="1021"/>
      <c r="C115" s="1021"/>
      <c r="D115" s="1021"/>
      <c r="E115" s="1021"/>
      <c r="F115" s="1021"/>
      <c r="G115" s="1021"/>
      <c r="H115" s="1021"/>
      <c r="I115" s="1021"/>
      <c r="J115" s="1021"/>
      <c r="K115" s="1021"/>
      <c r="L115" s="1021"/>
      <c r="M115" s="1021"/>
      <c r="N115" s="1021"/>
      <c r="O115" s="1021"/>
      <c r="P115" s="1021"/>
      <c r="Q115" s="1021"/>
      <c r="R115" s="1021"/>
      <c r="S115" s="1021"/>
      <c r="T115" s="1021"/>
      <c r="U115" s="1021">
        <v>1</v>
      </c>
      <c r="V115" s="1021"/>
      <c r="W115" s="1021"/>
      <c r="X115" s="1021"/>
      <c r="Y115" s="1021"/>
      <c r="Z115" s="1021"/>
      <c r="AA115" s="1022">
        <v>1</v>
      </c>
      <c r="AB115" s="1021"/>
      <c r="AC115" s="1021">
        <v>1</v>
      </c>
      <c r="AD115" s="1021"/>
      <c r="AE115" s="1023">
        <v>1</v>
      </c>
      <c r="AF115" s="1113"/>
      <c r="AG115" s="1024">
        <v>2</v>
      </c>
      <c r="AH115" s="994"/>
      <c r="AI115" s="1025">
        <v>4.3103448275862068E-3</v>
      </c>
    </row>
    <row r="116" spans="1:35">
      <c r="A116" s="1020" t="s">
        <v>292</v>
      </c>
      <c r="B116" s="1021">
        <v>1</v>
      </c>
      <c r="C116" s="1021"/>
      <c r="D116" s="1021"/>
      <c r="E116" s="1021"/>
      <c r="F116" s="1021"/>
      <c r="G116" s="1021">
        <v>1</v>
      </c>
      <c r="H116" s="1021"/>
      <c r="I116" s="1021"/>
      <c r="J116" s="1021"/>
      <c r="K116" s="1021"/>
      <c r="L116" s="1021"/>
      <c r="M116" s="1021"/>
      <c r="N116" s="1021"/>
      <c r="O116" s="1021">
        <v>1</v>
      </c>
      <c r="P116" s="1021">
        <v>1</v>
      </c>
      <c r="Q116" s="1021"/>
      <c r="R116" s="1021"/>
      <c r="S116" s="1021"/>
      <c r="T116" s="1021"/>
      <c r="U116" s="1021"/>
      <c r="V116" s="1021"/>
      <c r="W116" s="1021"/>
      <c r="X116" s="1021"/>
      <c r="Y116" s="1021"/>
      <c r="Z116" s="1021">
        <v>1</v>
      </c>
      <c r="AA116" s="1022">
        <v>5</v>
      </c>
      <c r="AB116" s="1021"/>
      <c r="AC116" s="1021">
        <v>2</v>
      </c>
      <c r="AD116" s="1021">
        <v>2</v>
      </c>
      <c r="AE116" s="1023">
        <v>4</v>
      </c>
      <c r="AF116" s="1113"/>
      <c r="AG116" s="1024">
        <v>9</v>
      </c>
      <c r="AH116" s="994"/>
      <c r="AI116" s="1025">
        <v>1.9396551724137932E-2</v>
      </c>
    </row>
    <row r="117" spans="1:35">
      <c r="A117" s="1008" t="s">
        <v>98</v>
      </c>
      <c r="B117" s="1009"/>
      <c r="C117" s="1009"/>
      <c r="D117" s="1009"/>
      <c r="E117" s="1009"/>
      <c r="F117" s="1009"/>
      <c r="G117" s="1009"/>
      <c r="H117" s="1009"/>
      <c r="I117" s="1009"/>
      <c r="J117" s="1009">
        <v>1</v>
      </c>
      <c r="K117" s="1009"/>
      <c r="L117" s="1009"/>
      <c r="M117" s="1009"/>
      <c r="N117" s="1009"/>
      <c r="O117" s="1009"/>
      <c r="P117" s="1009"/>
      <c r="Q117" s="1009"/>
      <c r="R117" s="1009"/>
      <c r="S117" s="1009"/>
      <c r="T117" s="1009"/>
      <c r="U117" s="1009"/>
      <c r="V117" s="1009"/>
      <c r="W117" s="1009">
        <v>1</v>
      </c>
      <c r="X117" s="1009"/>
      <c r="Y117" s="1009"/>
      <c r="Z117" s="1009">
        <v>1</v>
      </c>
      <c r="AA117" s="1010">
        <v>3</v>
      </c>
      <c r="AB117" s="1009"/>
      <c r="AC117" s="1009"/>
      <c r="AD117" s="1009"/>
      <c r="AE117" s="1011"/>
      <c r="AF117" s="1113"/>
      <c r="AG117" s="1012">
        <v>3</v>
      </c>
      <c r="AH117" s="994"/>
      <c r="AI117" s="1013">
        <v>6.4655172413793103E-3</v>
      </c>
    </row>
    <row r="118" spans="1:35">
      <c r="A118" s="1117" t="s">
        <v>122</v>
      </c>
      <c r="B118" s="505">
        <v>1</v>
      </c>
      <c r="C118" s="505"/>
      <c r="D118" s="505"/>
      <c r="E118" s="505">
        <v>2</v>
      </c>
      <c r="F118" s="505"/>
      <c r="G118" s="505">
        <v>1</v>
      </c>
      <c r="H118" s="505"/>
      <c r="I118" s="505"/>
      <c r="J118" s="505">
        <v>2</v>
      </c>
      <c r="K118" s="505"/>
      <c r="L118" s="505">
        <v>1</v>
      </c>
      <c r="M118" s="505">
        <v>1</v>
      </c>
      <c r="N118" s="505"/>
      <c r="O118" s="505">
        <v>2</v>
      </c>
      <c r="P118" s="505">
        <v>2</v>
      </c>
      <c r="Q118" s="505"/>
      <c r="R118" s="505">
        <v>1</v>
      </c>
      <c r="S118" s="505">
        <v>1</v>
      </c>
      <c r="T118" s="505"/>
      <c r="U118" s="505">
        <v>1</v>
      </c>
      <c r="V118" s="505"/>
      <c r="W118" s="505">
        <v>2</v>
      </c>
      <c r="X118" s="505">
        <v>1</v>
      </c>
      <c r="Y118" s="505">
        <v>1</v>
      </c>
      <c r="Z118" s="505">
        <v>3</v>
      </c>
      <c r="AA118" s="507">
        <v>22</v>
      </c>
      <c r="AB118" s="505">
        <v>7</v>
      </c>
      <c r="AC118" s="505">
        <v>3</v>
      </c>
      <c r="AD118" s="505">
        <v>11</v>
      </c>
      <c r="AE118" s="510">
        <v>21</v>
      </c>
      <c r="AF118" s="1"/>
      <c r="AG118" s="1108">
        <v>43</v>
      </c>
      <c r="AH118" s="994"/>
      <c r="AI118" s="1109">
        <v>9.2672413793103453E-2</v>
      </c>
    </row>
    <row r="119" spans="1:35">
      <c r="A119" s="1026" t="s">
        <v>295</v>
      </c>
      <c r="B119" s="404">
        <v>7</v>
      </c>
      <c r="C119" s="404">
        <v>1</v>
      </c>
      <c r="D119" s="404"/>
      <c r="E119" s="404">
        <v>5</v>
      </c>
      <c r="F119" s="404"/>
      <c r="G119" s="404">
        <v>1</v>
      </c>
      <c r="H119" s="404"/>
      <c r="I119" s="404">
        <v>1</v>
      </c>
      <c r="J119" s="404">
        <v>3</v>
      </c>
      <c r="K119" s="404"/>
      <c r="L119" s="404">
        <v>1</v>
      </c>
      <c r="M119" s="404">
        <v>5</v>
      </c>
      <c r="N119" s="404">
        <v>1</v>
      </c>
      <c r="O119" s="404">
        <v>3</v>
      </c>
      <c r="P119" s="404">
        <v>6</v>
      </c>
      <c r="Q119" s="404">
        <v>2</v>
      </c>
      <c r="R119" s="404">
        <v>2</v>
      </c>
      <c r="S119" s="404">
        <v>1</v>
      </c>
      <c r="T119" s="404">
        <v>2</v>
      </c>
      <c r="U119" s="404">
        <v>1</v>
      </c>
      <c r="V119" s="404"/>
      <c r="W119" s="404">
        <v>4</v>
      </c>
      <c r="X119" s="404">
        <v>4</v>
      </c>
      <c r="Y119" s="404">
        <v>3</v>
      </c>
      <c r="Z119" s="404">
        <v>6</v>
      </c>
      <c r="AA119" s="404">
        <v>59</v>
      </c>
      <c r="AB119" s="404">
        <v>31</v>
      </c>
      <c r="AC119" s="404">
        <v>7</v>
      </c>
      <c r="AD119" s="404">
        <v>22</v>
      </c>
      <c r="AE119" s="1119">
        <v>60</v>
      </c>
      <c r="AF119" s="1028"/>
      <c r="AG119" s="1120">
        <v>119</v>
      </c>
      <c r="AH119" s="995"/>
      <c r="AI119" s="1111">
        <v>0.25646551724137934</v>
      </c>
    </row>
    <row r="120" spans="1:35">
      <c r="A120" s="994"/>
      <c r="B120" s="994"/>
      <c r="C120" s="994"/>
      <c r="D120" s="994"/>
      <c r="E120" s="994"/>
      <c r="F120" s="994"/>
      <c r="G120" s="994"/>
      <c r="H120" s="994"/>
      <c r="I120" s="994"/>
      <c r="J120" s="994"/>
      <c r="K120" s="994"/>
      <c r="L120" s="994"/>
      <c r="M120" s="994"/>
      <c r="N120" s="994"/>
      <c r="O120" s="994"/>
      <c r="P120" s="994"/>
      <c r="Q120" s="994"/>
      <c r="R120" s="994"/>
      <c r="S120" s="994"/>
      <c r="T120" s="994"/>
      <c r="U120" s="994"/>
      <c r="V120" s="994"/>
      <c r="W120" s="994"/>
      <c r="X120" s="994"/>
      <c r="Y120" s="994"/>
      <c r="Z120" s="994"/>
      <c r="AA120" s="1028"/>
      <c r="AB120" s="994"/>
      <c r="AC120" s="994"/>
      <c r="AD120" s="994"/>
      <c r="AE120" s="1028"/>
      <c r="AF120" s="1113"/>
      <c r="AG120" s="1028"/>
      <c r="AH120" s="994"/>
      <c r="AI120" s="1029"/>
    </row>
    <row r="121" spans="1:35">
      <c r="A121" s="504" t="s">
        <v>0</v>
      </c>
      <c r="B121" s="64">
        <v>3</v>
      </c>
      <c r="C121" s="64">
        <v>1</v>
      </c>
      <c r="D121" s="64">
        <v>1</v>
      </c>
      <c r="E121" s="64"/>
      <c r="F121" s="64"/>
      <c r="G121" s="64">
        <v>1</v>
      </c>
      <c r="H121" s="64"/>
      <c r="I121" s="64"/>
      <c r="J121" s="64">
        <v>4</v>
      </c>
      <c r="K121" s="64"/>
      <c r="L121" s="64"/>
      <c r="M121" s="64">
        <v>3</v>
      </c>
      <c r="N121" s="64"/>
      <c r="O121" s="64">
        <v>3</v>
      </c>
      <c r="P121" s="64">
        <v>2</v>
      </c>
      <c r="Q121" s="64">
        <v>2</v>
      </c>
      <c r="R121" s="64">
        <v>1</v>
      </c>
      <c r="S121" s="64">
        <v>2</v>
      </c>
      <c r="T121" s="64"/>
      <c r="U121" s="64">
        <v>3</v>
      </c>
      <c r="V121" s="64">
        <v>1</v>
      </c>
      <c r="W121" s="64">
        <v>2</v>
      </c>
      <c r="X121" s="64">
        <v>1</v>
      </c>
      <c r="Y121" s="64">
        <v>1</v>
      </c>
      <c r="Z121" s="64"/>
      <c r="AA121" s="64">
        <v>31</v>
      </c>
      <c r="AB121" s="64">
        <v>13</v>
      </c>
      <c r="AC121" s="64">
        <v>4</v>
      </c>
      <c r="AD121" s="64">
        <v>1</v>
      </c>
      <c r="AE121" s="150">
        <v>18</v>
      </c>
      <c r="AF121" s="1"/>
      <c r="AG121" s="149">
        <v>49</v>
      </c>
      <c r="AH121" s="994"/>
      <c r="AI121" s="1027">
        <v>0.10560344827586207</v>
      </c>
    </row>
    <row r="122" spans="1:35">
      <c r="A122" s="1121"/>
      <c r="B122" s="1121"/>
      <c r="C122" s="1121"/>
      <c r="D122" s="1121"/>
      <c r="E122" s="1121"/>
      <c r="F122" s="1121"/>
      <c r="G122" s="1121"/>
      <c r="H122" s="1121"/>
      <c r="I122" s="1121"/>
      <c r="J122" s="1121"/>
      <c r="K122" s="1121"/>
      <c r="L122" s="1121"/>
      <c r="M122" s="1121"/>
      <c r="N122" s="1121"/>
      <c r="O122" s="1121"/>
      <c r="P122" s="1121"/>
      <c r="Q122" s="1121"/>
      <c r="R122" s="1121"/>
      <c r="S122" s="1121"/>
      <c r="T122" s="1121"/>
      <c r="U122" s="1121"/>
      <c r="V122" s="1121"/>
      <c r="W122" s="1121"/>
      <c r="X122" s="1121"/>
      <c r="Y122" s="1121"/>
      <c r="Z122" s="1121"/>
      <c r="AA122" s="1122"/>
      <c r="AB122" s="1121"/>
      <c r="AC122" s="1121"/>
      <c r="AD122" s="1121"/>
      <c r="AE122" s="1122"/>
      <c r="AF122" s="1113"/>
      <c r="AG122" s="1122"/>
      <c r="AH122" s="994"/>
      <c r="AI122" s="1123"/>
    </row>
    <row r="123" spans="1:35">
      <c r="A123" s="1124" t="s">
        <v>1</v>
      </c>
      <c r="B123" s="523">
        <v>31</v>
      </c>
      <c r="C123" s="523">
        <v>12</v>
      </c>
      <c r="D123" s="523">
        <v>8</v>
      </c>
      <c r="E123" s="523">
        <v>15</v>
      </c>
      <c r="F123" s="523">
        <v>1</v>
      </c>
      <c r="G123" s="523">
        <v>6</v>
      </c>
      <c r="H123" s="523">
        <v>1</v>
      </c>
      <c r="I123" s="523">
        <v>9</v>
      </c>
      <c r="J123" s="523">
        <v>19</v>
      </c>
      <c r="K123" s="523">
        <v>2</v>
      </c>
      <c r="L123" s="523">
        <v>3</v>
      </c>
      <c r="M123" s="523">
        <v>25</v>
      </c>
      <c r="N123" s="523">
        <v>6</v>
      </c>
      <c r="O123" s="523">
        <v>28</v>
      </c>
      <c r="P123" s="523">
        <v>20</v>
      </c>
      <c r="Q123" s="523">
        <v>17</v>
      </c>
      <c r="R123" s="523">
        <v>24</v>
      </c>
      <c r="S123" s="523">
        <v>8</v>
      </c>
      <c r="T123" s="523">
        <v>19</v>
      </c>
      <c r="U123" s="523">
        <v>12</v>
      </c>
      <c r="V123" s="523">
        <v>8</v>
      </c>
      <c r="W123" s="523">
        <v>21</v>
      </c>
      <c r="X123" s="523">
        <v>13</v>
      </c>
      <c r="Y123" s="523">
        <v>12</v>
      </c>
      <c r="Z123" s="523">
        <v>32</v>
      </c>
      <c r="AA123" s="508">
        <v>352</v>
      </c>
      <c r="AB123" s="523">
        <v>61</v>
      </c>
      <c r="AC123" s="523">
        <v>19</v>
      </c>
      <c r="AD123" s="523">
        <v>32</v>
      </c>
      <c r="AE123" s="511">
        <v>112</v>
      </c>
      <c r="AF123" s="1"/>
      <c r="AG123" s="690">
        <v>464</v>
      </c>
      <c r="AH123" s="994"/>
      <c r="AI123" s="604">
        <v>1</v>
      </c>
    </row>
    <row r="124" spans="1:3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1113"/>
      <c r="AB124" s="995"/>
      <c r="AC124" s="995"/>
      <c r="AD124" s="995"/>
      <c r="AE124" s="1113"/>
      <c r="AF124" s="30"/>
      <c r="AG124" s="173"/>
      <c r="AH124" s="173"/>
      <c r="AI124" s="1101"/>
    </row>
    <row r="125" spans="1:3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1113"/>
      <c r="AB125" s="995"/>
      <c r="AC125" s="995"/>
      <c r="AD125" s="995"/>
      <c r="AE125" s="1113"/>
      <c r="AF125" s="30"/>
      <c r="AG125" s="173"/>
      <c r="AH125" s="173"/>
      <c r="AI125" s="110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30"/>
      <c r="AG126" s="1"/>
      <c r="AH126" s="1"/>
      <c r="AI126" s="76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30"/>
      <c r="AG127" s="1"/>
      <c r="AH127" s="1"/>
      <c r="AI127" s="761"/>
    </row>
    <row r="128" spans="1:3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173"/>
      <c r="AH128" s="173"/>
      <c r="AI128" s="110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30"/>
      <c r="AG129" s="1"/>
      <c r="AH129" s="1"/>
      <c r="AI129" s="761"/>
    </row>
    <row r="130" spans="1:3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173"/>
      <c r="AH130" s="173"/>
      <c r="AI130" s="110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30"/>
      <c r="AG131" s="1"/>
      <c r="AH131" s="1"/>
      <c r="AI131" s="761"/>
    </row>
  </sheetData>
  <mergeCells count="3">
    <mergeCell ref="A2:AG2"/>
    <mergeCell ref="B7:AE7"/>
    <mergeCell ref="A5:AI5"/>
  </mergeCells>
  <printOptions horizontalCentered="1"/>
  <pageMargins left="0.39370078740157483" right="0.39370078740157483" top="0.59055118110236227" bottom="0.59055118110236227" header="0.39370078740157483" footer="0.39370078740157483"/>
  <pageSetup paperSize="9" scale="89" fitToHeight="0"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24.xml><?xml version="1.0" encoding="utf-8"?>
<worksheet xmlns="http://schemas.openxmlformats.org/spreadsheetml/2006/main" xmlns:r="http://schemas.openxmlformats.org/officeDocument/2006/relationships">
  <sheetPr>
    <tabColor rgb="FF92D050"/>
    <pageSetUpPr fitToPage="1"/>
  </sheetPr>
  <dimension ref="A2:AI148"/>
  <sheetViews>
    <sheetView showGridLines="0" workbookViewId="0">
      <selection activeCell="AK22" sqref="AK22"/>
    </sheetView>
  </sheetViews>
  <sheetFormatPr baseColWidth="10" defaultRowHeight="12.75"/>
  <cols>
    <col min="1" max="1" width="36" bestFit="1" customWidth="1"/>
    <col min="2" max="26" width="3.83203125" bestFit="1" customWidth="1"/>
    <col min="27" max="27" width="4.83203125" customWidth="1"/>
    <col min="28" max="28" width="5" customWidth="1"/>
    <col min="29" max="29" width="5.33203125" customWidth="1"/>
    <col min="30" max="30" width="4.6640625" bestFit="1" customWidth="1"/>
    <col min="31" max="31" width="5.33203125" customWidth="1"/>
    <col min="32" max="32" width="3.83203125" customWidth="1"/>
    <col min="33" max="33" width="6.33203125" bestFit="1" customWidth="1"/>
    <col min="34" max="34" width="4.1640625" customWidth="1"/>
    <col min="35" max="35" width="8.5" customWidth="1"/>
  </cols>
  <sheetData>
    <row r="2" spans="1:35" ht="33.75" customHeight="1">
      <c r="A2" s="1219" t="s">
        <v>853</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row>
    <row r="3" spans="1:35">
      <c r="A3" s="65"/>
    </row>
    <row r="5" spans="1:35" ht="28.5" customHeight="1">
      <c r="A5" s="1242" t="s">
        <v>735</v>
      </c>
      <c r="B5" s="1242"/>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c r="AG5" s="1242"/>
      <c r="AH5" s="1242"/>
      <c r="AI5" s="1242"/>
    </row>
    <row r="6" spans="1:35" s="4" customFormat="1">
      <c r="A6" s="39"/>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row>
    <row r="7" spans="1:35">
      <c r="A7" s="994"/>
      <c r="B7" s="1221" t="s">
        <v>733</v>
      </c>
      <c r="C7" s="1221"/>
      <c r="D7" s="1221"/>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995"/>
      <c r="AG7" s="994"/>
      <c r="AH7" s="994"/>
      <c r="AI7" s="994"/>
    </row>
    <row r="8" spans="1:35" ht="111" customHeight="1">
      <c r="A8" s="46" t="s">
        <v>713</v>
      </c>
      <c r="B8" s="1126" t="s">
        <v>2</v>
      </c>
      <c r="C8" s="986" t="s">
        <v>3</v>
      </c>
      <c r="D8" s="986" t="s">
        <v>5</v>
      </c>
      <c r="E8" s="986" t="s">
        <v>7</v>
      </c>
      <c r="F8" s="986" t="s">
        <v>11</v>
      </c>
      <c r="G8" s="986" t="s">
        <v>12</v>
      </c>
      <c r="H8" s="986" t="s">
        <v>15</v>
      </c>
      <c r="I8" s="986" t="s">
        <v>23</v>
      </c>
      <c r="J8" s="986" t="s">
        <v>24</v>
      </c>
      <c r="K8" s="986" t="s">
        <v>30</v>
      </c>
      <c r="L8" s="986" t="s">
        <v>32</v>
      </c>
      <c r="M8" s="986" t="s">
        <v>33</v>
      </c>
      <c r="N8" s="986" t="s">
        <v>40</v>
      </c>
      <c r="O8" s="986" t="s">
        <v>41</v>
      </c>
      <c r="P8" s="986" t="s">
        <v>47</v>
      </c>
      <c r="Q8" s="986" t="s">
        <v>52</v>
      </c>
      <c r="R8" s="986" t="s">
        <v>54</v>
      </c>
      <c r="S8" s="986" t="s">
        <v>58</v>
      </c>
      <c r="T8" s="986" t="s">
        <v>60</v>
      </c>
      <c r="U8" s="986" t="s">
        <v>73</v>
      </c>
      <c r="V8" s="986" t="s">
        <v>76</v>
      </c>
      <c r="W8" s="986" t="s">
        <v>78</v>
      </c>
      <c r="X8" s="986" t="s">
        <v>84</v>
      </c>
      <c r="Y8" s="986" t="s">
        <v>86</v>
      </c>
      <c r="Z8" s="987" t="s">
        <v>89</v>
      </c>
      <c r="AA8" s="1127" t="s">
        <v>293</v>
      </c>
      <c r="AB8" s="986" t="s">
        <v>63</v>
      </c>
      <c r="AC8" s="986" t="s">
        <v>17</v>
      </c>
      <c r="AD8" s="986" t="s">
        <v>94</v>
      </c>
      <c r="AE8" s="1128" t="s">
        <v>294</v>
      </c>
      <c r="AF8" s="1129"/>
      <c r="AG8" s="1001" t="s">
        <v>1</v>
      </c>
      <c r="AH8" s="994"/>
      <c r="AI8" s="1001" t="s">
        <v>297</v>
      </c>
    </row>
    <row r="9" spans="1:35" s="4" customFormat="1">
      <c r="A9" s="850"/>
      <c r="B9" s="677"/>
      <c r="C9" s="677"/>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1129"/>
      <c r="AG9" s="677"/>
      <c r="AH9" s="995"/>
      <c r="AI9" s="677"/>
    </row>
    <row r="10" spans="1:35">
      <c r="A10" s="1002" t="s">
        <v>2</v>
      </c>
      <c r="B10" s="1003">
        <v>22</v>
      </c>
      <c r="C10" s="1003"/>
      <c r="D10" s="1003"/>
      <c r="E10" s="1003">
        <v>2</v>
      </c>
      <c r="F10" s="1003"/>
      <c r="G10" s="1003"/>
      <c r="H10" s="1003"/>
      <c r="I10" s="1003"/>
      <c r="J10" s="1003">
        <v>3</v>
      </c>
      <c r="K10" s="1003"/>
      <c r="L10" s="1003"/>
      <c r="M10" s="1003">
        <v>4</v>
      </c>
      <c r="N10" s="1003"/>
      <c r="O10" s="1003">
        <v>3</v>
      </c>
      <c r="P10" s="1003">
        <v>3</v>
      </c>
      <c r="Q10" s="1003">
        <v>3</v>
      </c>
      <c r="R10" s="1003">
        <v>1</v>
      </c>
      <c r="S10" s="1003">
        <v>2</v>
      </c>
      <c r="T10" s="1003">
        <v>1</v>
      </c>
      <c r="U10" s="1003">
        <v>3</v>
      </c>
      <c r="V10" s="1003">
        <v>1</v>
      </c>
      <c r="W10" s="1003"/>
      <c r="X10" s="1003">
        <v>1</v>
      </c>
      <c r="Y10" s="1003">
        <v>1</v>
      </c>
      <c r="Z10" s="1003">
        <v>4</v>
      </c>
      <c r="AA10" s="1004">
        <v>54</v>
      </c>
      <c r="AB10" s="1003">
        <v>4</v>
      </c>
      <c r="AC10" s="1003"/>
      <c r="AD10" s="1003">
        <v>1</v>
      </c>
      <c r="AE10" s="1005">
        <v>5</v>
      </c>
      <c r="AF10" s="1121"/>
      <c r="AG10" s="1006">
        <v>59</v>
      </c>
      <c r="AH10" s="994"/>
      <c r="AI10" s="1007">
        <v>5.2258635961027457E-2</v>
      </c>
    </row>
    <row r="11" spans="1:35">
      <c r="A11" s="1008" t="s">
        <v>280</v>
      </c>
      <c r="B11" s="1009">
        <v>1</v>
      </c>
      <c r="C11" s="1009"/>
      <c r="D11" s="1009"/>
      <c r="E11" s="1009"/>
      <c r="F11" s="1009"/>
      <c r="G11" s="1009"/>
      <c r="H11" s="1009">
        <v>1</v>
      </c>
      <c r="I11" s="1009"/>
      <c r="J11" s="1009"/>
      <c r="K11" s="1009"/>
      <c r="L11" s="1009"/>
      <c r="M11" s="1009"/>
      <c r="N11" s="1009">
        <v>1</v>
      </c>
      <c r="O11" s="1009">
        <v>2</v>
      </c>
      <c r="P11" s="1009">
        <v>1</v>
      </c>
      <c r="Q11" s="1009"/>
      <c r="R11" s="1009">
        <v>1</v>
      </c>
      <c r="S11" s="1009"/>
      <c r="T11" s="1009"/>
      <c r="U11" s="1009"/>
      <c r="V11" s="1009">
        <v>1</v>
      </c>
      <c r="W11" s="1009"/>
      <c r="X11" s="1009"/>
      <c r="Y11" s="1009"/>
      <c r="Z11" s="1009"/>
      <c r="AA11" s="1010">
        <v>8</v>
      </c>
      <c r="AB11" s="1009"/>
      <c r="AC11" s="1009"/>
      <c r="AD11" s="1009"/>
      <c r="AE11" s="1011"/>
      <c r="AF11" s="1121"/>
      <c r="AG11" s="1012">
        <v>8</v>
      </c>
      <c r="AH11" s="994"/>
      <c r="AI11" s="1013">
        <v>7.0859167404782996E-3</v>
      </c>
    </row>
    <row r="12" spans="1:35">
      <c r="A12" s="504" t="s">
        <v>955</v>
      </c>
      <c r="B12" s="64">
        <v>23</v>
      </c>
      <c r="C12" s="64"/>
      <c r="D12" s="64"/>
      <c r="E12" s="64">
        <v>2</v>
      </c>
      <c r="F12" s="64"/>
      <c r="G12" s="64"/>
      <c r="H12" s="64">
        <v>1</v>
      </c>
      <c r="I12" s="64"/>
      <c r="J12" s="64">
        <v>3</v>
      </c>
      <c r="K12" s="64"/>
      <c r="L12" s="64"/>
      <c r="M12" s="64">
        <v>4</v>
      </c>
      <c r="N12" s="64">
        <v>1</v>
      </c>
      <c r="O12" s="64">
        <v>5</v>
      </c>
      <c r="P12" s="64">
        <v>4</v>
      </c>
      <c r="Q12" s="64">
        <v>3</v>
      </c>
      <c r="R12" s="64">
        <v>2</v>
      </c>
      <c r="S12" s="64">
        <v>2</v>
      </c>
      <c r="T12" s="64">
        <v>1</v>
      </c>
      <c r="U12" s="64">
        <v>3</v>
      </c>
      <c r="V12" s="64">
        <v>2</v>
      </c>
      <c r="W12" s="64"/>
      <c r="X12" s="64">
        <v>1</v>
      </c>
      <c r="Y12" s="64">
        <v>1</v>
      </c>
      <c r="Z12" s="64">
        <v>4</v>
      </c>
      <c r="AA12" s="196">
        <v>62</v>
      </c>
      <c r="AB12" s="64">
        <v>4</v>
      </c>
      <c r="AC12" s="64"/>
      <c r="AD12" s="64">
        <v>1</v>
      </c>
      <c r="AE12" s="285">
        <v>5</v>
      </c>
      <c r="AF12" s="1"/>
      <c r="AG12" s="1130">
        <v>67</v>
      </c>
      <c r="AH12" s="994"/>
      <c r="AI12" s="1131">
        <v>5.9344552701505758E-2</v>
      </c>
    </row>
    <row r="13" spans="1:35">
      <c r="A13" s="1002" t="s">
        <v>3</v>
      </c>
      <c r="B13" s="1003"/>
      <c r="C13" s="1003">
        <v>1</v>
      </c>
      <c r="D13" s="1003"/>
      <c r="E13" s="1003"/>
      <c r="F13" s="1003"/>
      <c r="G13" s="1003"/>
      <c r="H13" s="1003"/>
      <c r="I13" s="1003"/>
      <c r="J13" s="1003"/>
      <c r="K13" s="1003"/>
      <c r="L13" s="1003"/>
      <c r="M13" s="1003"/>
      <c r="N13" s="1003"/>
      <c r="O13" s="1003"/>
      <c r="P13" s="1003"/>
      <c r="Q13" s="1003"/>
      <c r="R13" s="1003">
        <v>1</v>
      </c>
      <c r="S13" s="1003"/>
      <c r="T13" s="1003"/>
      <c r="U13" s="1003"/>
      <c r="V13" s="1003"/>
      <c r="W13" s="1003"/>
      <c r="X13" s="1003"/>
      <c r="Y13" s="1003"/>
      <c r="Z13" s="1003">
        <v>1</v>
      </c>
      <c r="AA13" s="1004">
        <v>3</v>
      </c>
      <c r="AB13" s="1003">
        <v>1</v>
      </c>
      <c r="AC13" s="1003"/>
      <c r="AD13" s="1003"/>
      <c r="AE13" s="1005">
        <v>1</v>
      </c>
      <c r="AF13" s="1121"/>
      <c r="AG13" s="1006">
        <v>4</v>
      </c>
      <c r="AH13" s="994"/>
      <c r="AI13" s="1007">
        <v>3.5429583702391498E-3</v>
      </c>
    </row>
    <row r="14" spans="1:35">
      <c r="A14" s="1008" t="s">
        <v>4</v>
      </c>
      <c r="B14" s="1009">
        <v>1</v>
      </c>
      <c r="C14" s="1009">
        <v>4</v>
      </c>
      <c r="D14" s="1009"/>
      <c r="E14" s="1009"/>
      <c r="F14" s="1009"/>
      <c r="G14" s="1009"/>
      <c r="H14" s="1009"/>
      <c r="I14" s="1009"/>
      <c r="J14" s="1009"/>
      <c r="K14" s="1009"/>
      <c r="L14" s="1009"/>
      <c r="M14" s="1009">
        <v>1</v>
      </c>
      <c r="N14" s="1009"/>
      <c r="O14" s="1009"/>
      <c r="P14" s="1009"/>
      <c r="Q14" s="1009"/>
      <c r="R14" s="1009"/>
      <c r="S14" s="1009"/>
      <c r="T14" s="1009"/>
      <c r="U14" s="1009"/>
      <c r="V14" s="1009"/>
      <c r="W14" s="1009">
        <v>1</v>
      </c>
      <c r="X14" s="1009">
        <v>1</v>
      </c>
      <c r="Y14" s="1009"/>
      <c r="Z14" s="1009"/>
      <c r="AA14" s="1010">
        <v>8</v>
      </c>
      <c r="AB14" s="1009"/>
      <c r="AC14" s="1009"/>
      <c r="AD14" s="1009"/>
      <c r="AE14" s="1011"/>
      <c r="AF14" s="1121"/>
      <c r="AG14" s="1012">
        <v>8</v>
      </c>
      <c r="AH14" s="994"/>
      <c r="AI14" s="1013">
        <v>7.0859167404782996E-3</v>
      </c>
    </row>
    <row r="15" spans="1:35">
      <c r="A15" s="504" t="s">
        <v>981</v>
      </c>
      <c r="B15" s="64">
        <v>1</v>
      </c>
      <c r="C15" s="64">
        <v>5</v>
      </c>
      <c r="D15" s="64"/>
      <c r="E15" s="64"/>
      <c r="F15" s="64"/>
      <c r="G15" s="64"/>
      <c r="H15" s="64"/>
      <c r="I15" s="64"/>
      <c r="J15" s="64"/>
      <c r="K15" s="64"/>
      <c r="L15" s="64"/>
      <c r="M15" s="64">
        <v>1</v>
      </c>
      <c r="N15" s="64"/>
      <c r="O15" s="64"/>
      <c r="P15" s="64"/>
      <c r="Q15" s="64"/>
      <c r="R15" s="64">
        <v>1</v>
      </c>
      <c r="S15" s="64"/>
      <c r="T15" s="64"/>
      <c r="U15" s="64"/>
      <c r="V15" s="64"/>
      <c r="W15" s="64">
        <v>1</v>
      </c>
      <c r="X15" s="64">
        <v>1</v>
      </c>
      <c r="Y15" s="64"/>
      <c r="Z15" s="64">
        <v>1</v>
      </c>
      <c r="AA15" s="196">
        <v>11</v>
      </c>
      <c r="AB15" s="64">
        <v>1</v>
      </c>
      <c r="AC15" s="64"/>
      <c r="AD15" s="64"/>
      <c r="AE15" s="285">
        <v>1</v>
      </c>
      <c r="AF15" s="1"/>
      <c r="AG15" s="1130">
        <v>12</v>
      </c>
      <c r="AH15" s="994"/>
      <c r="AI15" s="1131">
        <v>1.0628875110717449E-2</v>
      </c>
    </row>
    <row r="16" spans="1:35">
      <c r="A16" s="1002" t="s">
        <v>188</v>
      </c>
      <c r="B16" s="1003"/>
      <c r="C16" s="1003"/>
      <c r="D16" s="1003"/>
      <c r="E16" s="1003"/>
      <c r="F16" s="1003"/>
      <c r="G16" s="1003"/>
      <c r="H16" s="1003"/>
      <c r="I16" s="1003"/>
      <c r="J16" s="1003"/>
      <c r="K16" s="1003"/>
      <c r="L16" s="1003"/>
      <c r="M16" s="1003"/>
      <c r="N16" s="1003"/>
      <c r="O16" s="1003"/>
      <c r="P16" s="1003"/>
      <c r="Q16" s="1003"/>
      <c r="R16" s="1003"/>
      <c r="S16" s="1003"/>
      <c r="T16" s="1003">
        <v>1</v>
      </c>
      <c r="U16" s="1003"/>
      <c r="V16" s="1003"/>
      <c r="W16" s="1003"/>
      <c r="X16" s="1003"/>
      <c r="Y16" s="1003"/>
      <c r="Z16" s="1003"/>
      <c r="AA16" s="1004">
        <v>1</v>
      </c>
      <c r="AB16" s="1003"/>
      <c r="AC16" s="1003"/>
      <c r="AD16" s="1003"/>
      <c r="AE16" s="1005"/>
      <c r="AF16" s="1121"/>
      <c r="AG16" s="1006">
        <v>1</v>
      </c>
      <c r="AH16" s="994"/>
      <c r="AI16" s="1007">
        <v>8.8573959255978745E-4</v>
      </c>
    </row>
    <row r="17" spans="1:35">
      <c r="A17" s="1008" t="s">
        <v>5</v>
      </c>
      <c r="B17" s="1009"/>
      <c r="C17" s="1009"/>
      <c r="D17" s="1009">
        <v>7</v>
      </c>
      <c r="E17" s="1009"/>
      <c r="F17" s="1009"/>
      <c r="G17" s="1009"/>
      <c r="H17" s="1009"/>
      <c r="I17" s="1009">
        <v>1</v>
      </c>
      <c r="J17" s="1009">
        <v>2</v>
      </c>
      <c r="K17" s="1009"/>
      <c r="L17" s="1009"/>
      <c r="M17" s="1009"/>
      <c r="N17" s="1009"/>
      <c r="O17" s="1009"/>
      <c r="P17" s="1009"/>
      <c r="Q17" s="1009"/>
      <c r="R17" s="1009"/>
      <c r="S17" s="1009"/>
      <c r="T17" s="1009"/>
      <c r="U17" s="1009">
        <v>1</v>
      </c>
      <c r="V17" s="1009"/>
      <c r="W17" s="1009"/>
      <c r="X17" s="1009"/>
      <c r="Y17" s="1009">
        <v>2</v>
      </c>
      <c r="Z17" s="1009"/>
      <c r="AA17" s="1010">
        <v>13</v>
      </c>
      <c r="AB17" s="1009">
        <v>1</v>
      </c>
      <c r="AC17" s="1009"/>
      <c r="AD17" s="1009">
        <v>1</v>
      </c>
      <c r="AE17" s="1011">
        <v>2</v>
      </c>
      <c r="AF17" s="1121"/>
      <c r="AG17" s="1012">
        <v>15</v>
      </c>
      <c r="AH17" s="994"/>
      <c r="AI17" s="1013">
        <v>1.3286093888396812E-2</v>
      </c>
    </row>
    <row r="18" spans="1:35">
      <c r="A18" s="504" t="s">
        <v>956</v>
      </c>
      <c r="B18" s="64"/>
      <c r="C18" s="64"/>
      <c r="D18" s="64">
        <v>7</v>
      </c>
      <c r="E18" s="64"/>
      <c r="F18" s="64"/>
      <c r="G18" s="64"/>
      <c r="H18" s="64"/>
      <c r="I18" s="64">
        <v>1</v>
      </c>
      <c r="J18" s="64">
        <v>2</v>
      </c>
      <c r="K18" s="64"/>
      <c r="L18" s="64"/>
      <c r="M18" s="64"/>
      <c r="N18" s="64"/>
      <c r="O18" s="64"/>
      <c r="P18" s="64"/>
      <c r="Q18" s="64"/>
      <c r="R18" s="64"/>
      <c r="S18" s="64"/>
      <c r="T18" s="64">
        <v>1</v>
      </c>
      <c r="U18" s="64">
        <v>1</v>
      </c>
      <c r="V18" s="64"/>
      <c r="W18" s="64"/>
      <c r="X18" s="64"/>
      <c r="Y18" s="64">
        <v>2</v>
      </c>
      <c r="Z18" s="64"/>
      <c r="AA18" s="196">
        <v>14</v>
      </c>
      <c r="AB18" s="64">
        <v>1</v>
      </c>
      <c r="AC18" s="64"/>
      <c r="AD18" s="64">
        <v>1</v>
      </c>
      <c r="AE18" s="285">
        <v>2</v>
      </c>
      <c r="AF18" s="1"/>
      <c r="AG18" s="1130">
        <v>16</v>
      </c>
      <c r="AH18" s="994"/>
      <c r="AI18" s="1131">
        <v>1.4171833480956599E-2</v>
      </c>
    </row>
    <row r="19" spans="1:35">
      <c r="A19" s="1002" t="s">
        <v>7</v>
      </c>
      <c r="B19" s="1003">
        <v>1</v>
      </c>
      <c r="C19" s="1003">
        <v>2</v>
      </c>
      <c r="D19" s="1003">
        <v>1</v>
      </c>
      <c r="E19" s="1003">
        <v>6</v>
      </c>
      <c r="F19" s="1003"/>
      <c r="G19" s="1003">
        <v>1</v>
      </c>
      <c r="H19" s="1003"/>
      <c r="I19" s="1003"/>
      <c r="J19" s="1003"/>
      <c r="K19" s="1003"/>
      <c r="L19" s="1003"/>
      <c r="M19" s="1003"/>
      <c r="N19" s="1003">
        <v>1</v>
      </c>
      <c r="O19" s="1003"/>
      <c r="P19" s="1003">
        <v>1</v>
      </c>
      <c r="Q19" s="1003">
        <v>1</v>
      </c>
      <c r="R19" s="1003">
        <v>3</v>
      </c>
      <c r="S19" s="1003"/>
      <c r="T19" s="1003"/>
      <c r="U19" s="1003"/>
      <c r="V19" s="1003">
        <v>1</v>
      </c>
      <c r="W19" s="1003">
        <v>1</v>
      </c>
      <c r="X19" s="1003">
        <v>1</v>
      </c>
      <c r="Y19" s="1003"/>
      <c r="Z19" s="1003"/>
      <c r="AA19" s="1004">
        <v>20</v>
      </c>
      <c r="AB19" s="1003">
        <v>2</v>
      </c>
      <c r="AC19" s="1003">
        <v>1</v>
      </c>
      <c r="AD19" s="1003">
        <v>2</v>
      </c>
      <c r="AE19" s="1005">
        <v>5</v>
      </c>
      <c r="AF19" s="1121"/>
      <c r="AG19" s="1006">
        <v>25</v>
      </c>
      <c r="AH19" s="994"/>
      <c r="AI19" s="1007">
        <v>2.2143489813994686E-2</v>
      </c>
    </row>
    <row r="20" spans="1:35">
      <c r="A20" s="1020" t="s">
        <v>8</v>
      </c>
      <c r="B20" s="1021"/>
      <c r="C20" s="1021"/>
      <c r="D20" s="1021"/>
      <c r="E20" s="1021">
        <v>4</v>
      </c>
      <c r="F20" s="1021"/>
      <c r="G20" s="1021"/>
      <c r="H20" s="1021"/>
      <c r="I20" s="1021"/>
      <c r="J20" s="1021"/>
      <c r="K20" s="1021"/>
      <c r="L20" s="1021"/>
      <c r="M20" s="1021"/>
      <c r="N20" s="1021"/>
      <c r="O20" s="1021"/>
      <c r="P20" s="1021"/>
      <c r="Q20" s="1021"/>
      <c r="R20" s="1021">
        <v>1</v>
      </c>
      <c r="S20" s="1021"/>
      <c r="T20" s="1021"/>
      <c r="U20" s="1021"/>
      <c r="V20" s="1021">
        <v>2</v>
      </c>
      <c r="W20" s="1021">
        <v>1</v>
      </c>
      <c r="X20" s="1021"/>
      <c r="Y20" s="1021"/>
      <c r="Z20" s="1021"/>
      <c r="AA20" s="1022">
        <v>8</v>
      </c>
      <c r="AB20" s="1021">
        <v>1</v>
      </c>
      <c r="AC20" s="1021">
        <v>1</v>
      </c>
      <c r="AD20" s="1021"/>
      <c r="AE20" s="1023">
        <v>2</v>
      </c>
      <c r="AF20" s="1121"/>
      <c r="AG20" s="1024">
        <v>10</v>
      </c>
      <c r="AH20" s="994"/>
      <c r="AI20" s="1025">
        <v>8.8573959255978749E-3</v>
      </c>
    </row>
    <row r="21" spans="1:35">
      <c r="A21" s="1008" t="s">
        <v>10</v>
      </c>
      <c r="B21" s="1009">
        <v>2</v>
      </c>
      <c r="C21" s="1009"/>
      <c r="D21" s="1009"/>
      <c r="E21" s="1009">
        <v>1</v>
      </c>
      <c r="F21" s="1009"/>
      <c r="G21" s="1009"/>
      <c r="H21" s="1009"/>
      <c r="I21" s="1009"/>
      <c r="J21" s="1009"/>
      <c r="K21" s="1009"/>
      <c r="L21" s="1009"/>
      <c r="M21" s="1009">
        <v>1</v>
      </c>
      <c r="N21" s="1009">
        <v>1</v>
      </c>
      <c r="O21" s="1009"/>
      <c r="P21" s="1009"/>
      <c r="Q21" s="1009"/>
      <c r="R21" s="1009"/>
      <c r="S21" s="1009"/>
      <c r="T21" s="1009"/>
      <c r="U21" s="1009"/>
      <c r="V21" s="1009"/>
      <c r="W21" s="1009"/>
      <c r="X21" s="1009"/>
      <c r="Y21" s="1009"/>
      <c r="Z21" s="1009">
        <v>1</v>
      </c>
      <c r="AA21" s="1010">
        <v>6</v>
      </c>
      <c r="AB21" s="1009"/>
      <c r="AC21" s="1009">
        <v>1</v>
      </c>
      <c r="AD21" s="1009"/>
      <c r="AE21" s="1011">
        <v>1</v>
      </c>
      <c r="AF21" s="1121"/>
      <c r="AG21" s="1012">
        <v>7</v>
      </c>
      <c r="AH21" s="994"/>
      <c r="AI21" s="1013">
        <v>6.2001771479185119E-3</v>
      </c>
    </row>
    <row r="22" spans="1:35">
      <c r="A22" s="504" t="s">
        <v>957</v>
      </c>
      <c r="B22" s="64">
        <v>3</v>
      </c>
      <c r="C22" s="64">
        <v>2</v>
      </c>
      <c r="D22" s="64">
        <v>1</v>
      </c>
      <c r="E22" s="64">
        <v>11</v>
      </c>
      <c r="F22" s="64"/>
      <c r="G22" s="64">
        <v>1</v>
      </c>
      <c r="H22" s="64"/>
      <c r="I22" s="64"/>
      <c r="J22" s="64"/>
      <c r="K22" s="64"/>
      <c r="L22" s="64"/>
      <c r="M22" s="64">
        <v>1</v>
      </c>
      <c r="N22" s="64">
        <v>2</v>
      </c>
      <c r="O22" s="64"/>
      <c r="P22" s="64">
        <v>1</v>
      </c>
      <c r="Q22" s="64">
        <v>1</v>
      </c>
      <c r="R22" s="64">
        <v>4</v>
      </c>
      <c r="S22" s="64"/>
      <c r="T22" s="64"/>
      <c r="U22" s="64"/>
      <c r="V22" s="64">
        <v>3</v>
      </c>
      <c r="W22" s="64">
        <v>2</v>
      </c>
      <c r="X22" s="64">
        <v>1</v>
      </c>
      <c r="Y22" s="64"/>
      <c r="Z22" s="64">
        <v>1</v>
      </c>
      <c r="AA22" s="196">
        <v>34</v>
      </c>
      <c r="AB22" s="64">
        <v>3</v>
      </c>
      <c r="AC22" s="64">
        <v>3</v>
      </c>
      <c r="AD22" s="64">
        <v>2</v>
      </c>
      <c r="AE22" s="285">
        <v>8</v>
      </c>
      <c r="AF22" s="1"/>
      <c r="AG22" s="1130">
        <v>42</v>
      </c>
      <c r="AH22" s="994"/>
      <c r="AI22" s="1131">
        <v>3.7201062887511072E-2</v>
      </c>
    </row>
    <row r="23" spans="1:35">
      <c r="A23" s="1014" t="s">
        <v>11</v>
      </c>
      <c r="B23" s="1015"/>
      <c r="C23" s="1015">
        <v>2</v>
      </c>
      <c r="D23" s="1015"/>
      <c r="E23" s="1015"/>
      <c r="F23" s="1015">
        <v>2</v>
      </c>
      <c r="G23" s="1015"/>
      <c r="H23" s="1015"/>
      <c r="I23" s="1015"/>
      <c r="J23" s="1015"/>
      <c r="K23" s="1015"/>
      <c r="L23" s="1015"/>
      <c r="M23" s="1015">
        <v>2</v>
      </c>
      <c r="N23" s="1015"/>
      <c r="O23" s="1015">
        <v>1</v>
      </c>
      <c r="P23" s="1015">
        <v>1</v>
      </c>
      <c r="Q23" s="1015"/>
      <c r="R23" s="1015"/>
      <c r="S23" s="1015"/>
      <c r="T23" s="1015">
        <v>1</v>
      </c>
      <c r="U23" s="1015"/>
      <c r="V23" s="1015"/>
      <c r="W23" s="1015">
        <v>1</v>
      </c>
      <c r="X23" s="1015">
        <v>1</v>
      </c>
      <c r="Y23" s="1015"/>
      <c r="Z23" s="1015"/>
      <c r="AA23" s="1016">
        <v>11</v>
      </c>
      <c r="AB23" s="1015"/>
      <c r="AC23" s="1015">
        <v>2</v>
      </c>
      <c r="AD23" s="1015"/>
      <c r="AE23" s="1017">
        <v>2</v>
      </c>
      <c r="AF23" s="1121"/>
      <c r="AG23" s="1018">
        <v>13</v>
      </c>
      <c r="AH23" s="994"/>
      <c r="AI23" s="1019">
        <v>1.1514614703277236E-2</v>
      </c>
    </row>
    <row r="24" spans="1:35">
      <c r="A24" s="504" t="s">
        <v>958</v>
      </c>
      <c r="B24" s="64"/>
      <c r="C24" s="64">
        <v>2</v>
      </c>
      <c r="D24" s="64"/>
      <c r="E24" s="64"/>
      <c r="F24" s="64">
        <v>2</v>
      </c>
      <c r="G24" s="64"/>
      <c r="H24" s="64"/>
      <c r="I24" s="64"/>
      <c r="J24" s="64"/>
      <c r="K24" s="64"/>
      <c r="L24" s="64"/>
      <c r="M24" s="64">
        <v>2</v>
      </c>
      <c r="N24" s="64"/>
      <c r="O24" s="64">
        <v>1</v>
      </c>
      <c r="P24" s="64">
        <v>1</v>
      </c>
      <c r="Q24" s="64"/>
      <c r="R24" s="64"/>
      <c r="S24" s="64"/>
      <c r="T24" s="64">
        <v>1</v>
      </c>
      <c r="U24" s="64"/>
      <c r="V24" s="64"/>
      <c r="W24" s="64">
        <v>1</v>
      </c>
      <c r="X24" s="64">
        <v>1</v>
      </c>
      <c r="Y24" s="64"/>
      <c r="Z24" s="64"/>
      <c r="AA24" s="196">
        <v>11</v>
      </c>
      <c r="AB24" s="64"/>
      <c r="AC24" s="64">
        <v>2</v>
      </c>
      <c r="AD24" s="64"/>
      <c r="AE24" s="285">
        <v>2</v>
      </c>
      <c r="AF24" s="1"/>
      <c r="AG24" s="1130">
        <v>13</v>
      </c>
      <c r="AH24" s="994"/>
      <c r="AI24" s="1131">
        <v>1.1514614703277236E-2</v>
      </c>
    </row>
    <row r="25" spans="1:35">
      <c r="A25" s="1002" t="s">
        <v>126</v>
      </c>
      <c r="B25" s="1003"/>
      <c r="C25" s="1003"/>
      <c r="D25" s="1003"/>
      <c r="E25" s="1003"/>
      <c r="F25" s="1003"/>
      <c r="G25" s="1003">
        <v>1</v>
      </c>
      <c r="H25" s="1003"/>
      <c r="I25" s="1003">
        <v>1</v>
      </c>
      <c r="J25" s="1003"/>
      <c r="K25" s="1003"/>
      <c r="L25" s="1003"/>
      <c r="M25" s="1003"/>
      <c r="N25" s="1003"/>
      <c r="O25" s="1003"/>
      <c r="P25" s="1003"/>
      <c r="Q25" s="1003"/>
      <c r="R25" s="1003"/>
      <c r="S25" s="1003"/>
      <c r="T25" s="1003"/>
      <c r="U25" s="1003"/>
      <c r="V25" s="1003"/>
      <c r="W25" s="1003"/>
      <c r="X25" s="1003"/>
      <c r="Y25" s="1003"/>
      <c r="Z25" s="1003"/>
      <c r="AA25" s="1004">
        <v>2</v>
      </c>
      <c r="AB25" s="1003"/>
      <c r="AC25" s="1003"/>
      <c r="AD25" s="1003"/>
      <c r="AE25" s="1005"/>
      <c r="AF25" s="1121"/>
      <c r="AG25" s="1006">
        <v>2</v>
      </c>
      <c r="AH25" s="994"/>
      <c r="AI25" s="1007">
        <v>1.7714791851195749E-3</v>
      </c>
    </row>
    <row r="26" spans="1:35">
      <c r="A26" s="1008" t="s">
        <v>13</v>
      </c>
      <c r="B26" s="1009"/>
      <c r="C26" s="1009"/>
      <c r="D26" s="1009">
        <v>1</v>
      </c>
      <c r="E26" s="1009"/>
      <c r="F26" s="1009"/>
      <c r="G26" s="1009">
        <v>3</v>
      </c>
      <c r="H26" s="1009"/>
      <c r="I26" s="1009">
        <v>1</v>
      </c>
      <c r="J26" s="1009"/>
      <c r="K26" s="1009"/>
      <c r="L26" s="1009"/>
      <c r="M26" s="1009"/>
      <c r="N26" s="1009"/>
      <c r="O26" s="1009"/>
      <c r="P26" s="1009"/>
      <c r="Q26" s="1009"/>
      <c r="R26" s="1009">
        <v>2</v>
      </c>
      <c r="S26" s="1009">
        <v>1</v>
      </c>
      <c r="T26" s="1009">
        <v>1</v>
      </c>
      <c r="U26" s="1009"/>
      <c r="V26" s="1009"/>
      <c r="W26" s="1009"/>
      <c r="X26" s="1009"/>
      <c r="Y26" s="1009"/>
      <c r="Z26" s="1009"/>
      <c r="AA26" s="1010">
        <v>9</v>
      </c>
      <c r="AB26" s="1009">
        <v>1</v>
      </c>
      <c r="AC26" s="1009"/>
      <c r="AD26" s="1009"/>
      <c r="AE26" s="1011">
        <v>1</v>
      </c>
      <c r="AF26" s="1121"/>
      <c r="AG26" s="1012">
        <v>10</v>
      </c>
      <c r="AH26" s="994"/>
      <c r="AI26" s="1013">
        <v>8.8573959255978749E-3</v>
      </c>
    </row>
    <row r="27" spans="1:35">
      <c r="A27" s="504" t="s">
        <v>959</v>
      </c>
      <c r="B27" s="64"/>
      <c r="C27" s="64"/>
      <c r="D27" s="64">
        <v>1</v>
      </c>
      <c r="E27" s="64"/>
      <c r="F27" s="64"/>
      <c r="G27" s="64">
        <v>4</v>
      </c>
      <c r="H27" s="64"/>
      <c r="I27" s="64">
        <v>2</v>
      </c>
      <c r="J27" s="64"/>
      <c r="K27" s="64"/>
      <c r="L27" s="64"/>
      <c r="M27" s="64"/>
      <c r="N27" s="64"/>
      <c r="O27" s="64"/>
      <c r="P27" s="64"/>
      <c r="Q27" s="64"/>
      <c r="R27" s="64">
        <v>2</v>
      </c>
      <c r="S27" s="64">
        <v>1</v>
      </c>
      <c r="T27" s="64">
        <v>1</v>
      </c>
      <c r="U27" s="64"/>
      <c r="V27" s="64"/>
      <c r="W27" s="64"/>
      <c r="X27" s="64"/>
      <c r="Y27" s="64"/>
      <c r="Z27" s="64"/>
      <c r="AA27" s="196">
        <v>11</v>
      </c>
      <c r="AB27" s="64">
        <v>1</v>
      </c>
      <c r="AC27" s="64"/>
      <c r="AD27" s="64"/>
      <c r="AE27" s="285">
        <v>1</v>
      </c>
      <c r="AF27" s="1"/>
      <c r="AG27" s="1130">
        <v>12</v>
      </c>
      <c r="AH27" s="994"/>
      <c r="AI27" s="1131">
        <v>1.0628875110717449E-2</v>
      </c>
    </row>
    <row r="28" spans="1:35">
      <c r="A28" s="1014" t="s">
        <v>16</v>
      </c>
      <c r="B28" s="1015"/>
      <c r="C28" s="1015"/>
      <c r="D28" s="1015"/>
      <c r="E28" s="1015"/>
      <c r="F28" s="1015"/>
      <c r="G28" s="1015"/>
      <c r="H28" s="1015">
        <v>1</v>
      </c>
      <c r="I28" s="1015"/>
      <c r="J28" s="1015"/>
      <c r="K28" s="1015">
        <v>1</v>
      </c>
      <c r="L28" s="1015"/>
      <c r="M28" s="1015"/>
      <c r="N28" s="1015"/>
      <c r="O28" s="1015">
        <v>1</v>
      </c>
      <c r="P28" s="1015"/>
      <c r="Q28" s="1015"/>
      <c r="R28" s="1015"/>
      <c r="S28" s="1015"/>
      <c r="T28" s="1015"/>
      <c r="U28" s="1015"/>
      <c r="V28" s="1015"/>
      <c r="W28" s="1015"/>
      <c r="X28" s="1015"/>
      <c r="Y28" s="1015"/>
      <c r="Z28" s="1015"/>
      <c r="AA28" s="1016">
        <v>3</v>
      </c>
      <c r="AB28" s="1015"/>
      <c r="AC28" s="1015"/>
      <c r="AD28" s="1015"/>
      <c r="AE28" s="1017"/>
      <c r="AF28" s="1121"/>
      <c r="AG28" s="1018">
        <v>3</v>
      </c>
      <c r="AH28" s="994"/>
      <c r="AI28" s="1019">
        <v>2.6572187776793621E-3</v>
      </c>
    </row>
    <row r="29" spans="1:35">
      <c r="A29" s="504" t="s">
        <v>960</v>
      </c>
      <c r="B29" s="64"/>
      <c r="C29" s="64"/>
      <c r="D29" s="64"/>
      <c r="E29" s="64"/>
      <c r="F29" s="64"/>
      <c r="G29" s="64"/>
      <c r="H29" s="64">
        <v>1</v>
      </c>
      <c r="I29" s="64"/>
      <c r="J29" s="64"/>
      <c r="K29" s="64">
        <v>1</v>
      </c>
      <c r="L29" s="64"/>
      <c r="M29" s="64"/>
      <c r="N29" s="64"/>
      <c r="O29" s="64">
        <v>1</v>
      </c>
      <c r="P29" s="64"/>
      <c r="Q29" s="64"/>
      <c r="R29" s="64"/>
      <c r="S29" s="64"/>
      <c r="T29" s="64"/>
      <c r="U29" s="64"/>
      <c r="V29" s="64"/>
      <c r="W29" s="64"/>
      <c r="X29" s="64"/>
      <c r="Y29" s="64"/>
      <c r="Z29" s="64"/>
      <c r="AA29" s="196">
        <v>3</v>
      </c>
      <c r="AB29" s="64"/>
      <c r="AC29" s="64"/>
      <c r="AD29" s="64"/>
      <c r="AE29" s="285"/>
      <c r="AF29" s="1"/>
      <c r="AG29" s="1130">
        <v>3</v>
      </c>
      <c r="AH29" s="994"/>
      <c r="AI29" s="1131">
        <v>2.6572187776793621E-3</v>
      </c>
    </row>
    <row r="30" spans="1:35">
      <c r="A30" s="1014" t="s">
        <v>23</v>
      </c>
      <c r="B30" s="1015"/>
      <c r="C30" s="1015"/>
      <c r="D30" s="1015"/>
      <c r="E30" s="1015"/>
      <c r="F30" s="1015"/>
      <c r="G30" s="1015"/>
      <c r="H30" s="1015"/>
      <c r="I30" s="1015">
        <v>3</v>
      </c>
      <c r="J30" s="1015"/>
      <c r="K30" s="1015"/>
      <c r="L30" s="1015"/>
      <c r="M30" s="1015"/>
      <c r="N30" s="1015"/>
      <c r="O30" s="1015"/>
      <c r="P30" s="1015"/>
      <c r="Q30" s="1015">
        <v>3</v>
      </c>
      <c r="R30" s="1015"/>
      <c r="S30" s="1015"/>
      <c r="T30" s="1015"/>
      <c r="U30" s="1015">
        <v>1</v>
      </c>
      <c r="V30" s="1015"/>
      <c r="W30" s="1015"/>
      <c r="X30" s="1015"/>
      <c r="Y30" s="1015">
        <v>1</v>
      </c>
      <c r="Z30" s="1015">
        <v>1</v>
      </c>
      <c r="AA30" s="1016">
        <v>9</v>
      </c>
      <c r="AB30" s="1015"/>
      <c r="AC30" s="1015">
        <v>1</v>
      </c>
      <c r="AD30" s="1015">
        <v>1</v>
      </c>
      <c r="AE30" s="1017">
        <v>2</v>
      </c>
      <c r="AF30" s="1121"/>
      <c r="AG30" s="1018">
        <v>11</v>
      </c>
      <c r="AH30" s="994"/>
      <c r="AI30" s="1019">
        <v>9.7431355181576609E-3</v>
      </c>
    </row>
    <row r="31" spans="1:35">
      <c r="A31" s="504" t="s">
        <v>961</v>
      </c>
      <c r="B31" s="64"/>
      <c r="C31" s="64"/>
      <c r="D31" s="64"/>
      <c r="E31" s="64"/>
      <c r="F31" s="64"/>
      <c r="G31" s="64"/>
      <c r="H31" s="64"/>
      <c r="I31" s="64">
        <v>3</v>
      </c>
      <c r="J31" s="64"/>
      <c r="K31" s="64"/>
      <c r="L31" s="64"/>
      <c r="M31" s="64"/>
      <c r="N31" s="64"/>
      <c r="O31" s="64"/>
      <c r="P31" s="64"/>
      <c r="Q31" s="64">
        <v>3</v>
      </c>
      <c r="R31" s="64"/>
      <c r="S31" s="64"/>
      <c r="T31" s="64"/>
      <c r="U31" s="64">
        <v>1</v>
      </c>
      <c r="V31" s="64"/>
      <c r="W31" s="64"/>
      <c r="X31" s="64"/>
      <c r="Y31" s="64">
        <v>1</v>
      </c>
      <c r="Z31" s="64">
        <v>1</v>
      </c>
      <c r="AA31" s="196">
        <v>9</v>
      </c>
      <c r="AB31" s="64"/>
      <c r="AC31" s="64">
        <v>1</v>
      </c>
      <c r="AD31" s="64">
        <v>1</v>
      </c>
      <c r="AE31" s="285">
        <v>2</v>
      </c>
      <c r="AF31" s="1"/>
      <c r="AG31" s="1130">
        <v>11</v>
      </c>
      <c r="AH31" s="994"/>
      <c r="AI31" s="1131">
        <v>9.7431355181576609E-3</v>
      </c>
    </row>
    <row r="32" spans="1:35">
      <c r="A32" s="1002" t="s">
        <v>25</v>
      </c>
      <c r="B32" s="1003"/>
      <c r="C32" s="1003"/>
      <c r="D32" s="1003"/>
      <c r="E32" s="1003"/>
      <c r="F32" s="1003"/>
      <c r="G32" s="1003"/>
      <c r="H32" s="1003"/>
      <c r="I32" s="1003"/>
      <c r="J32" s="1003">
        <v>2</v>
      </c>
      <c r="K32" s="1003"/>
      <c r="L32" s="1003"/>
      <c r="M32" s="1003"/>
      <c r="N32" s="1003"/>
      <c r="O32" s="1003"/>
      <c r="P32" s="1003"/>
      <c r="Q32" s="1003"/>
      <c r="R32" s="1003"/>
      <c r="S32" s="1003"/>
      <c r="T32" s="1003"/>
      <c r="U32" s="1003"/>
      <c r="V32" s="1003"/>
      <c r="W32" s="1003"/>
      <c r="X32" s="1003"/>
      <c r="Y32" s="1003"/>
      <c r="Z32" s="1003"/>
      <c r="AA32" s="1004">
        <v>2</v>
      </c>
      <c r="AB32" s="1003"/>
      <c r="AC32" s="1003"/>
      <c r="AD32" s="1003"/>
      <c r="AE32" s="1005"/>
      <c r="AF32" s="1121"/>
      <c r="AG32" s="1006">
        <v>2</v>
      </c>
      <c r="AH32" s="994"/>
      <c r="AI32" s="1007">
        <v>1.7714791851195749E-3</v>
      </c>
    </row>
    <row r="33" spans="1:35">
      <c r="A33" s="1020" t="s">
        <v>26</v>
      </c>
      <c r="B33" s="1021">
        <v>2</v>
      </c>
      <c r="C33" s="1021"/>
      <c r="D33" s="1021"/>
      <c r="E33" s="1021">
        <v>1</v>
      </c>
      <c r="F33" s="1021"/>
      <c r="G33" s="1021"/>
      <c r="H33" s="1021"/>
      <c r="I33" s="1021"/>
      <c r="J33" s="1021">
        <v>3</v>
      </c>
      <c r="K33" s="1021"/>
      <c r="L33" s="1021"/>
      <c r="M33" s="1021">
        <v>2</v>
      </c>
      <c r="N33" s="1021"/>
      <c r="O33" s="1021">
        <v>1</v>
      </c>
      <c r="P33" s="1021">
        <v>1</v>
      </c>
      <c r="Q33" s="1021"/>
      <c r="R33" s="1021"/>
      <c r="S33" s="1021"/>
      <c r="T33" s="1021">
        <v>2</v>
      </c>
      <c r="U33" s="1021"/>
      <c r="V33" s="1021"/>
      <c r="W33" s="1021">
        <v>1</v>
      </c>
      <c r="X33" s="1021"/>
      <c r="Y33" s="1021">
        <v>1</v>
      </c>
      <c r="Z33" s="1021">
        <v>2</v>
      </c>
      <c r="AA33" s="1022">
        <v>16</v>
      </c>
      <c r="AB33" s="1021">
        <v>2</v>
      </c>
      <c r="AC33" s="1021">
        <v>1</v>
      </c>
      <c r="AD33" s="1021"/>
      <c r="AE33" s="1023">
        <v>3</v>
      </c>
      <c r="AF33" s="1121"/>
      <c r="AG33" s="1024">
        <v>19</v>
      </c>
      <c r="AH33" s="994"/>
      <c r="AI33" s="1025">
        <v>1.682905225863596E-2</v>
      </c>
    </row>
    <row r="34" spans="1:35">
      <c r="A34" s="1020" t="s">
        <v>27</v>
      </c>
      <c r="B34" s="1021"/>
      <c r="C34" s="1021"/>
      <c r="D34" s="1021"/>
      <c r="E34" s="1021"/>
      <c r="F34" s="1021"/>
      <c r="G34" s="1021"/>
      <c r="H34" s="1021"/>
      <c r="I34" s="1021"/>
      <c r="J34" s="1021">
        <v>7</v>
      </c>
      <c r="K34" s="1021"/>
      <c r="L34" s="1021"/>
      <c r="M34" s="1021"/>
      <c r="N34" s="1021"/>
      <c r="O34" s="1021">
        <v>2</v>
      </c>
      <c r="P34" s="1021"/>
      <c r="Q34" s="1021"/>
      <c r="R34" s="1021"/>
      <c r="S34" s="1021"/>
      <c r="T34" s="1021"/>
      <c r="U34" s="1021"/>
      <c r="V34" s="1021"/>
      <c r="W34" s="1021"/>
      <c r="X34" s="1021"/>
      <c r="Y34" s="1021"/>
      <c r="Z34" s="1021"/>
      <c r="AA34" s="1022">
        <v>9</v>
      </c>
      <c r="AB34" s="1021">
        <v>1</v>
      </c>
      <c r="AC34" s="1021"/>
      <c r="AD34" s="1021"/>
      <c r="AE34" s="1023">
        <v>1</v>
      </c>
      <c r="AF34" s="1121"/>
      <c r="AG34" s="1024">
        <v>10</v>
      </c>
      <c r="AH34" s="994"/>
      <c r="AI34" s="1025">
        <v>8.8573959255978749E-3</v>
      </c>
    </row>
    <row r="35" spans="1:35">
      <c r="A35" s="1020" t="s">
        <v>28</v>
      </c>
      <c r="B35" s="1021">
        <v>1</v>
      </c>
      <c r="C35" s="1021"/>
      <c r="D35" s="1021"/>
      <c r="E35" s="1021"/>
      <c r="F35" s="1021"/>
      <c r="G35" s="1021"/>
      <c r="H35" s="1021"/>
      <c r="I35" s="1021"/>
      <c r="J35" s="1021">
        <v>3</v>
      </c>
      <c r="K35" s="1021"/>
      <c r="L35" s="1021"/>
      <c r="M35" s="1021"/>
      <c r="N35" s="1021"/>
      <c r="O35" s="1021">
        <v>1</v>
      </c>
      <c r="P35" s="1021">
        <v>1</v>
      </c>
      <c r="Q35" s="1021"/>
      <c r="R35" s="1021"/>
      <c r="S35" s="1021"/>
      <c r="T35" s="1021"/>
      <c r="U35" s="1021"/>
      <c r="V35" s="1021"/>
      <c r="W35" s="1021"/>
      <c r="X35" s="1021"/>
      <c r="Y35" s="1021"/>
      <c r="Z35" s="1021">
        <v>1</v>
      </c>
      <c r="AA35" s="1022">
        <v>7</v>
      </c>
      <c r="AB35" s="1021">
        <v>2</v>
      </c>
      <c r="AC35" s="1021"/>
      <c r="AD35" s="1021"/>
      <c r="AE35" s="1023">
        <v>2</v>
      </c>
      <c r="AF35" s="1121"/>
      <c r="AG35" s="1024">
        <v>9</v>
      </c>
      <c r="AH35" s="994"/>
      <c r="AI35" s="1025">
        <v>7.9716563330380873E-3</v>
      </c>
    </row>
    <row r="36" spans="1:35">
      <c r="A36" s="1008" t="s">
        <v>29</v>
      </c>
      <c r="B36" s="1009"/>
      <c r="C36" s="1009"/>
      <c r="D36" s="1009"/>
      <c r="E36" s="1009">
        <v>1</v>
      </c>
      <c r="F36" s="1009"/>
      <c r="G36" s="1009"/>
      <c r="H36" s="1009"/>
      <c r="I36" s="1009">
        <v>1</v>
      </c>
      <c r="J36" s="1009"/>
      <c r="K36" s="1009"/>
      <c r="L36" s="1009"/>
      <c r="M36" s="1009">
        <v>1</v>
      </c>
      <c r="N36" s="1009"/>
      <c r="O36" s="1009"/>
      <c r="P36" s="1009"/>
      <c r="Q36" s="1009"/>
      <c r="R36" s="1009"/>
      <c r="S36" s="1009"/>
      <c r="T36" s="1009"/>
      <c r="U36" s="1009"/>
      <c r="V36" s="1009"/>
      <c r="W36" s="1009"/>
      <c r="X36" s="1009"/>
      <c r="Y36" s="1009"/>
      <c r="Z36" s="1009">
        <v>1</v>
      </c>
      <c r="AA36" s="1010">
        <v>4</v>
      </c>
      <c r="AB36" s="1009"/>
      <c r="AC36" s="1009"/>
      <c r="AD36" s="1009"/>
      <c r="AE36" s="1011"/>
      <c r="AF36" s="1121"/>
      <c r="AG36" s="1012">
        <v>4</v>
      </c>
      <c r="AH36" s="994"/>
      <c r="AI36" s="1013">
        <v>3.5429583702391498E-3</v>
      </c>
    </row>
    <row r="37" spans="1:35">
      <c r="A37" s="504" t="s">
        <v>962</v>
      </c>
      <c r="B37" s="64">
        <v>3</v>
      </c>
      <c r="C37" s="64"/>
      <c r="D37" s="64"/>
      <c r="E37" s="64">
        <v>2</v>
      </c>
      <c r="F37" s="64"/>
      <c r="G37" s="64"/>
      <c r="H37" s="64"/>
      <c r="I37" s="64">
        <v>1</v>
      </c>
      <c r="J37" s="64">
        <v>15</v>
      </c>
      <c r="K37" s="64"/>
      <c r="L37" s="64"/>
      <c r="M37" s="64">
        <v>3</v>
      </c>
      <c r="N37" s="64"/>
      <c r="O37" s="64">
        <v>4</v>
      </c>
      <c r="P37" s="64">
        <v>2</v>
      </c>
      <c r="Q37" s="64"/>
      <c r="R37" s="64"/>
      <c r="S37" s="64"/>
      <c r="T37" s="64">
        <v>2</v>
      </c>
      <c r="U37" s="64"/>
      <c r="V37" s="64"/>
      <c r="W37" s="64">
        <v>1</v>
      </c>
      <c r="X37" s="64"/>
      <c r="Y37" s="64">
        <v>1</v>
      </c>
      <c r="Z37" s="64">
        <v>4</v>
      </c>
      <c r="AA37" s="196">
        <v>38</v>
      </c>
      <c r="AB37" s="64">
        <v>5</v>
      </c>
      <c r="AC37" s="64">
        <v>1</v>
      </c>
      <c r="AD37" s="64"/>
      <c r="AE37" s="285">
        <v>6</v>
      </c>
      <c r="AF37" s="1"/>
      <c r="AG37" s="1130">
        <v>44</v>
      </c>
      <c r="AH37" s="994"/>
      <c r="AI37" s="1131">
        <v>3.8972542072630643E-2</v>
      </c>
    </row>
    <row r="38" spans="1:35">
      <c r="A38" s="1014" t="s">
        <v>281</v>
      </c>
      <c r="B38" s="1015"/>
      <c r="C38" s="1015"/>
      <c r="D38" s="1015"/>
      <c r="E38" s="1015"/>
      <c r="F38" s="1015"/>
      <c r="G38" s="1015">
        <v>1</v>
      </c>
      <c r="H38" s="1015"/>
      <c r="I38" s="1015"/>
      <c r="J38" s="1015"/>
      <c r="K38" s="1015"/>
      <c r="L38" s="1015"/>
      <c r="M38" s="1015"/>
      <c r="N38" s="1015"/>
      <c r="O38" s="1015"/>
      <c r="P38" s="1015"/>
      <c r="Q38" s="1015"/>
      <c r="R38" s="1015"/>
      <c r="S38" s="1015"/>
      <c r="T38" s="1015"/>
      <c r="U38" s="1015"/>
      <c r="V38" s="1015"/>
      <c r="W38" s="1015"/>
      <c r="X38" s="1015"/>
      <c r="Y38" s="1015"/>
      <c r="Z38" s="1015"/>
      <c r="AA38" s="1016">
        <v>1</v>
      </c>
      <c r="AB38" s="1015"/>
      <c r="AC38" s="1015"/>
      <c r="AD38" s="1015"/>
      <c r="AE38" s="1017"/>
      <c r="AF38" s="1121"/>
      <c r="AG38" s="1018">
        <v>1</v>
      </c>
      <c r="AH38" s="994"/>
      <c r="AI38" s="1019">
        <v>8.8573959255978745E-4</v>
      </c>
    </row>
    <row r="39" spans="1:35">
      <c r="A39" s="504" t="s">
        <v>963</v>
      </c>
      <c r="B39" s="64"/>
      <c r="C39" s="64"/>
      <c r="D39" s="64"/>
      <c r="E39" s="64"/>
      <c r="F39" s="64"/>
      <c r="G39" s="64">
        <v>1</v>
      </c>
      <c r="H39" s="64"/>
      <c r="I39" s="64"/>
      <c r="J39" s="64"/>
      <c r="K39" s="64"/>
      <c r="L39" s="64"/>
      <c r="M39" s="64"/>
      <c r="N39" s="64"/>
      <c r="O39" s="64"/>
      <c r="P39" s="64"/>
      <c r="Q39" s="64"/>
      <c r="R39" s="64"/>
      <c r="S39" s="64"/>
      <c r="T39" s="64"/>
      <c r="U39" s="64"/>
      <c r="V39" s="64"/>
      <c r="W39" s="64"/>
      <c r="X39" s="64"/>
      <c r="Y39" s="64"/>
      <c r="Z39" s="64"/>
      <c r="AA39" s="196">
        <v>1</v>
      </c>
      <c r="AB39" s="64"/>
      <c r="AC39" s="64"/>
      <c r="AD39" s="64"/>
      <c r="AE39" s="285"/>
      <c r="AF39" s="1"/>
      <c r="AG39" s="1130">
        <v>1</v>
      </c>
      <c r="AH39" s="994"/>
      <c r="AI39" s="1131">
        <v>8.8573959255978745E-4</v>
      </c>
    </row>
    <row r="40" spans="1:35">
      <c r="A40" s="1014" t="s">
        <v>32</v>
      </c>
      <c r="B40" s="1015"/>
      <c r="C40" s="1015"/>
      <c r="D40" s="1015"/>
      <c r="E40" s="1015"/>
      <c r="F40" s="1015"/>
      <c r="G40" s="1015"/>
      <c r="H40" s="1015"/>
      <c r="I40" s="1015"/>
      <c r="J40" s="1015"/>
      <c r="K40" s="1015"/>
      <c r="L40" s="1015">
        <v>2</v>
      </c>
      <c r="M40" s="1015"/>
      <c r="N40" s="1015"/>
      <c r="O40" s="1015"/>
      <c r="P40" s="1015"/>
      <c r="Q40" s="1015"/>
      <c r="R40" s="1015"/>
      <c r="S40" s="1015"/>
      <c r="T40" s="1015"/>
      <c r="U40" s="1015"/>
      <c r="V40" s="1015"/>
      <c r="W40" s="1015"/>
      <c r="X40" s="1015"/>
      <c r="Y40" s="1015"/>
      <c r="Z40" s="1015"/>
      <c r="AA40" s="1016">
        <v>2</v>
      </c>
      <c r="AB40" s="1015"/>
      <c r="AC40" s="1015"/>
      <c r="AD40" s="1015"/>
      <c r="AE40" s="1017"/>
      <c r="AF40" s="1121"/>
      <c r="AG40" s="1018">
        <v>2</v>
      </c>
      <c r="AH40" s="994"/>
      <c r="AI40" s="1019">
        <v>1.7714791851195749E-3</v>
      </c>
    </row>
    <row r="41" spans="1:35">
      <c r="A41" s="504" t="s">
        <v>982</v>
      </c>
      <c r="B41" s="64"/>
      <c r="C41" s="64"/>
      <c r="D41" s="64"/>
      <c r="E41" s="64"/>
      <c r="F41" s="64"/>
      <c r="G41" s="64"/>
      <c r="H41" s="64"/>
      <c r="I41" s="64"/>
      <c r="J41" s="64"/>
      <c r="K41" s="64"/>
      <c r="L41" s="64">
        <v>2</v>
      </c>
      <c r="M41" s="64"/>
      <c r="N41" s="64"/>
      <c r="O41" s="64"/>
      <c r="P41" s="64"/>
      <c r="Q41" s="64"/>
      <c r="R41" s="64"/>
      <c r="S41" s="64"/>
      <c r="T41" s="64"/>
      <c r="U41" s="64"/>
      <c r="V41" s="64"/>
      <c r="W41" s="64"/>
      <c r="X41" s="64"/>
      <c r="Y41" s="64"/>
      <c r="Z41" s="64"/>
      <c r="AA41" s="196">
        <v>2</v>
      </c>
      <c r="AB41" s="64"/>
      <c r="AC41" s="64"/>
      <c r="AD41" s="64"/>
      <c r="AE41" s="285"/>
      <c r="AF41" s="1"/>
      <c r="AG41" s="1130">
        <v>2</v>
      </c>
      <c r="AH41" s="994"/>
      <c r="AI41" s="1131">
        <v>1.7714791851195749E-3</v>
      </c>
    </row>
    <row r="42" spans="1:35">
      <c r="A42" s="1002" t="s">
        <v>34</v>
      </c>
      <c r="B42" s="1003"/>
      <c r="C42" s="1003"/>
      <c r="D42" s="1003"/>
      <c r="E42" s="1003"/>
      <c r="F42" s="1003"/>
      <c r="G42" s="1003"/>
      <c r="H42" s="1003"/>
      <c r="I42" s="1003"/>
      <c r="J42" s="1003"/>
      <c r="K42" s="1003"/>
      <c r="L42" s="1003"/>
      <c r="M42" s="1003">
        <v>1</v>
      </c>
      <c r="N42" s="1003"/>
      <c r="O42" s="1003"/>
      <c r="P42" s="1003"/>
      <c r="Q42" s="1003"/>
      <c r="R42" s="1003"/>
      <c r="S42" s="1003"/>
      <c r="T42" s="1003"/>
      <c r="U42" s="1003"/>
      <c r="V42" s="1003"/>
      <c r="W42" s="1003"/>
      <c r="X42" s="1003"/>
      <c r="Y42" s="1003"/>
      <c r="Z42" s="1003"/>
      <c r="AA42" s="1004">
        <v>1</v>
      </c>
      <c r="AB42" s="1003"/>
      <c r="AC42" s="1003"/>
      <c r="AD42" s="1003"/>
      <c r="AE42" s="1005"/>
      <c r="AF42" s="1121"/>
      <c r="AG42" s="1006">
        <v>1</v>
      </c>
      <c r="AH42" s="994"/>
      <c r="AI42" s="1007">
        <v>8.8573959255978745E-4</v>
      </c>
    </row>
    <row r="43" spans="1:35">
      <c r="A43" s="1020" t="s">
        <v>35</v>
      </c>
      <c r="B43" s="1021"/>
      <c r="C43" s="1021"/>
      <c r="D43" s="1021"/>
      <c r="E43" s="1021"/>
      <c r="F43" s="1021"/>
      <c r="G43" s="1021"/>
      <c r="H43" s="1021"/>
      <c r="I43" s="1021"/>
      <c r="J43" s="1021"/>
      <c r="K43" s="1021"/>
      <c r="L43" s="1021"/>
      <c r="M43" s="1021">
        <v>4</v>
      </c>
      <c r="N43" s="1021"/>
      <c r="O43" s="1021"/>
      <c r="P43" s="1021"/>
      <c r="Q43" s="1021"/>
      <c r="R43" s="1021">
        <v>1</v>
      </c>
      <c r="S43" s="1021"/>
      <c r="T43" s="1021"/>
      <c r="U43" s="1021"/>
      <c r="V43" s="1021"/>
      <c r="W43" s="1021">
        <v>1</v>
      </c>
      <c r="X43" s="1021"/>
      <c r="Y43" s="1021"/>
      <c r="Z43" s="1021"/>
      <c r="AA43" s="1022">
        <v>6</v>
      </c>
      <c r="AB43" s="1021">
        <v>1</v>
      </c>
      <c r="AC43" s="1021"/>
      <c r="AD43" s="1021">
        <v>2</v>
      </c>
      <c r="AE43" s="1023">
        <v>3</v>
      </c>
      <c r="AF43" s="1121"/>
      <c r="AG43" s="1024">
        <v>9</v>
      </c>
      <c r="AH43" s="994"/>
      <c r="AI43" s="1025">
        <v>7.9716563330380873E-3</v>
      </c>
    </row>
    <row r="44" spans="1:35">
      <c r="A44" s="1020" t="s">
        <v>36</v>
      </c>
      <c r="B44" s="1021"/>
      <c r="C44" s="1021">
        <v>1</v>
      </c>
      <c r="D44" s="1021"/>
      <c r="E44" s="1021"/>
      <c r="F44" s="1021"/>
      <c r="G44" s="1021"/>
      <c r="H44" s="1021"/>
      <c r="I44" s="1021"/>
      <c r="J44" s="1021"/>
      <c r="K44" s="1021"/>
      <c r="L44" s="1021"/>
      <c r="M44" s="1021">
        <v>5</v>
      </c>
      <c r="N44" s="1021"/>
      <c r="O44" s="1021"/>
      <c r="P44" s="1021"/>
      <c r="Q44" s="1021"/>
      <c r="R44" s="1021"/>
      <c r="S44" s="1021"/>
      <c r="T44" s="1021"/>
      <c r="U44" s="1021"/>
      <c r="V44" s="1021"/>
      <c r="W44" s="1021"/>
      <c r="X44" s="1021"/>
      <c r="Y44" s="1021"/>
      <c r="Z44" s="1021">
        <v>1</v>
      </c>
      <c r="AA44" s="1022">
        <v>7</v>
      </c>
      <c r="AB44" s="1021"/>
      <c r="AC44" s="1021">
        <v>1</v>
      </c>
      <c r="AD44" s="1021"/>
      <c r="AE44" s="1023">
        <v>1</v>
      </c>
      <c r="AF44" s="1121"/>
      <c r="AG44" s="1024">
        <v>8</v>
      </c>
      <c r="AH44" s="994"/>
      <c r="AI44" s="1025">
        <v>7.0859167404782996E-3</v>
      </c>
    </row>
    <row r="45" spans="1:35">
      <c r="A45" s="1020" t="s">
        <v>37</v>
      </c>
      <c r="B45" s="1021"/>
      <c r="C45" s="1021"/>
      <c r="D45" s="1021"/>
      <c r="E45" s="1021"/>
      <c r="F45" s="1021"/>
      <c r="G45" s="1021"/>
      <c r="H45" s="1021"/>
      <c r="I45" s="1021"/>
      <c r="J45" s="1021"/>
      <c r="K45" s="1021"/>
      <c r="L45" s="1021"/>
      <c r="M45" s="1021">
        <v>3</v>
      </c>
      <c r="N45" s="1021"/>
      <c r="O45" s="1021">
        <v>1</v>
      </c>
      <c r="P45" s="1021"/>
      <c r="Q45" s="1021">
        <v>1</v>
      </c>
      <c r="R45" s="1021"/>
      <c r="S45" s="1021"/>
      <c r="T45" s="1021">
        <v>1</v>
      </c>
      <c r="U45" s="1021"/>
      <c r="V45" s="1021"/>
      <c r="W45" s="1021"/>
      <c r="X45" s="1021"/>
      <c r="Y45" s="1021"/>
      <c r="Z45" s="1021"/>
      <c r="AA45" s="1022">
        <v>6</v>
      </c>
      <c r="AB45" s="1021"/>
      <c r="AC45" s="1021">
        <v>1</v>
      </c>
      <c r="AD45" s="1021"/>
      <c r="AE45" s="1023">
        <v>1</v>
      </c>
      <c r="AF45" s="1121"/>
      <c r="AG45" s="1024">
        <v>7</v>
      </c>
      <c r="AH45" s="994"/>
      <c r="AI45" s="1025">
        <v>6.2001771479185119E-3</v>
      </c>
    </row>
    <row r="46" spans="1:35">
      <c r="A46" s="1020" t="s">
        <v>191</v>
      </c>
      <c r="B46" s="1021"/>
      <c r="C46" s="1021"/>
      <c r="D46" s="1021"/>
      <c r="E46" s="1021"/>
      <c r="F46" s="1021"/>
      <c r="G46" s="1021"/>
      <c r="H46" s="1021"/>
      <c r="I46" s="1021"/>
      <c r="J46" s="1021"/>
      <c r="K46" s="1021"/>
      <c r="L46" s="1021"/>
      <c r="M46" s="1021">
        <v>1</v>
      </c>
      <c r="N46" s="1021"/>
      <c r="O46" s="1021">
        <v>1</v>
      </c>
      <c r="P46" s="1021"/>
      <c r="Q46" s="1021">
        <v>1</v>
      </c>
      <c r="R46" s="1021"/>
      <c r="S46" s="1021"/>
      <c r="T46" s="1021"/>
      <c r="U46" s="1021"/>
      <c r="V46" s="1021"/>
      <c r="W46" s="1021"/>
      <c r="X46" s="1021"/>
      <c r="Y46" s="1021"/>
      <c r="Z46" s="1021"/>
      <c r="AA46" s="1022">
        <v>3</v>
      </c>
      <c r="AB46" s="1021"/>
      <c r="AC46" s="1021"/>
      <c r="AD46" s="1021"/>
      <c r="AE46" s="1023"/>
      <c r="AF46" s="1121"/>
      <c r="AG46" s="1024">
        <v>3</v>
      </c>
      <c r="AH46" s="994"/>
      <c r="AI46" s="1025">
        <v>2.6572187776793621E-3</v>
      </c>
    </row>
    <row r="47" spans="1:35">
      <c r="A47" s="1020" t="s">
        <v>38</v>
      </c>
      <c r="B47" s="1021"/>
      <c r="C47" s="1021">
        <v>1</v>
      </c>
      <c r="D47" s="1021"/>
      <c r="E47" s="1021"/>
      <c r="F47" s="1021"/>
      <c r="G47" s="1021"/>
      <c r="H47" s="1021"/>
      <c r="I47" s="1021"/>
      <c r="J47" s="1021"/>
      <c r="K47" s="1021"/>
      <c r="L47" s="1021"/>
      <c r="M47" s="1021"/>
      <c r="N47" s="1021"/>
      <c r="O47" s="1021"/>
      <c r="P47" s="1021"/>
      <c r="Q47" s="1021"/>
      <c r="R47" s="1021"/>
      <c r="S47" s="1021"/>
      <c r="T47" s="1021"/>
      <c r="U47" s="1021"/>
      <c r="V47" s="1021"/>
      <c r="W47" s="1021"/>
      <c r="X47" s="1021"/>
      <c r="Y47" s="1021"/>
      <c r="Z47" s="1021"/>
      <c r="AA47" s="1022">
        <v>1</v>
      </c>
      <c r="AB47" s="1021"/>
      <c r="AC47" s="1021"/>
      <c r="AD47" s="1021"/>
      <c r="AE47" s="1023"/>
      <c r="AF47" s="1121"/>
      <c r="AG47" s="1024">
        <v>1</v>
      </c>
      <c r="AH47" s="994"/>
      <c r="AI47" s="1025">
        <v>8.8573959255978745E-4</v>
      </c>
    </row>
    <row r="48" spans="1:35">
      <c r="A48" s="1008" t="s">
        <v>39</v>
      </c>
      <c r="B48" s="1009"/>
      <c r="C48" s="1009"/>
      <c r="D48" s="1009"/>
      <c r="E48" s="1009"/>
      <c r="F48" s="1009"/>
      <c r="G48" s="1009"/>
      <c r="H48" s="1009"/>
      <c r="I48" s="1009"/>
      <c r="J48" s="1009"/>
      <c r="K48" s="1009"/>
      <c r="L48" s="1009"/>
      <c r="M48" s="1009">
        <v>1</v>
      </c>
      <c r="N48" s="1009"/>
      <c r="O48" s="1009"/>
      <c r="P48" s="1009"/>
      <c r="Q48" s="1009"/>
      <c r="R48" s="1009">
        <v>1</v>
      </c>
      <c r="S48" s="1009"/>
      <c r="T48" s="1009">
        <v>1</v>
      </c>
      <c r="U48" s="1009"/>
      <c r="V48" s="1009"/>
      <c r="W48" s="1009"/>
      <c r="X48" s="1009"/>
      <c r="Y48" s="1009"/>
      <c r="Z48" s="1009"/>
      <c r="AA48" s="1010">
        <v>3</v>
      </c>
      <c r="AB48" s="1009"/>
      <c r="AC48" s="1009"/>
      <c r="AD48" s="1009"/>
      <c r="AE48" s="1011"/>
      <c r="AF48" s="1121"/>
      <c r="AG48" s="1012">
        <v>3</v>
      </c>
      <c r="AH48" s="994"/>
      <c r="AI48" s="1013">
        <v>2.6572187776793621E-3</v>
      </c>
    </row>
    <row r="49" spans="1:35">
      <c r="A49" s="504" t="s">
        <v>964</v>
      </c>
      <c r="B49" s="64"/>
      <c r="C49" s="64">
        <v>2</v>
      </c>
      <c r="D49" s="64"/>
      <c r="E49" s="64"/>
      <c r="F49" s="64"/>
      <c r="G49" s="64"/>
      <c r="H49" s="64"/>
      <c r="I49" s="64"/>
      <c r="J49" s="64"/>
      <c r="K49" s="64"/>
      <c r="L49" s="64"/>
      <c r="M49" s="64">
        <v>15</v>
      </c>
      <c r="N49" s="64"/>
      <c r="O49" s="64">
        <v>2</v>
      </c>
      <c r="P49" s="64"/>
      <c r="Q49" s="64">
        <v>2</v>
      </c>
      <c r="R49" s="64">
        <v>2</v>
      </c>
      <c r="S49" s="64"/>
      <c r="T49" s="64">
        <v>2</v>
      </c>
      <c r="U49" s="64"/>
      <c r="V49" s="64"/>
      <c r="W49" s="64">
        <v>1</v>
      </c>
      <c r="X49" s="64"/>
      <c r="Y49" s="64"/>
      <c r="Z49" s="64">
        <v>1</v>
      </c>
      <c r="AA49" s="196">
        <v>27</v>
      </c>
      <c r="AB49" s="64">
        <v>1</v>
      </c>
      <c r="AC49" s="64">
        <v>2</v>
      </c>
      <c r="AD49" s="64">
        <v>2</v>
      </c>
      <c r="AE49" s="285">
        <v>5</v>
      </c>
      <c r="AF49" s="1"/>
      <c r="AG49" s="1130">
        <v>32</v>
      </c>
      <c r="AH49" s="994"/>
      <c r="AI49" s="1131">
        <v>2.8343666961913198E-2</v>
      </c>
    </row>
    <row r="50" spans="1:35">
      <c r="A50" s="1014" t="s">
        <v>40</v>
      </c>
      <c r="B50" s="1015"/>
      <c r="C50" s="1015"/>
      <c r="D50" s="1015"/>
      <c r="E50" s="1015"/>
      <c r="F50" s="1015"/>
      <c r="G50" s="1015"/>
      <c r="H50" s="1015"/>
      <c r="I50" s="1015"/>
      <c r="J50" s="1015">
        <v>1</v>
      </c>
      <c r="K50" s="1015"/>
      <c r="L50" s="1015"/>
      <c r="M50" s="1015"/>
      <c r="N50" s="1015">
        <v>2</v>
      </c>
      <c r="O50" s="1015"/>
      <c r="P50" s="1015"/>
      <c r="Q50" s="1015"/>
      <c r="R50" s="1015"/>
      <c r="S50" s="1015"/>
      <c r="T50" s="1015"/>
      <c r="U50" s="1015"/>
      <c r="V50" s="1015"/>
      <c r="W50" s="1015">
        <v>1</v>
      </c>
      <c r="X50" s="1015"/>
      <c r="Y50" s="1015"/>
      <c r="Z50" s="1015"/>
      <c r="AA50" s="1016">
        <v>4</v>
      </c>
      <c r="AB50" s="1015"/>
      <c r="AC50" s="1015"/>
      <c r="AD50" s="1015"/>
      <c r="AE50" s="1017"/>
      <c r="AF50" s="1121"/>
      <c r="AG50" s="1018">
        <v>4</v>
      </c>
      <c r="AH50" s="994"/>
      <c r="AI50" s="1019">
        <v>3.5429583702391498E-3</v>
      </c>
    </row>
    <row r="51" spans="1:35">
      <c r="A51" s="504" t="s">
        <v>965</v>
      </c>
      <c r="B51" s="64"/>
      <c r="C51" s="64"/>
      <c r="D51" s="64"/>
      <c r="E51" s="64"/>
      <c r="F51" s="64"/>
      <c r="G51" s="64"/>
      <c r="H51" s="64"/>
      <c r="I51" s="64"/>
      <c r="J51" s="64">
        <v>1</v>
      </c>
      <c r="K51" s="64"/>
      <c r="L51" s="64"/>
      <c r="M51" s="64"/>
      <c r="N51" s="64">
        <v>2</v>
      </c>
      <c r="O51" s="64"/>
      <c r="P51" s="64"/>
      <c r="Q51" s="64"/>
      <c r="R51" s="64"/>
      <c r="S51" s="64"/>
      <c r="T51" s="64"/>
      <c r="U51" s="64"/>
      <c r="V51" s="64"/>
      <c r="W51" s="64">
        <v>1</v>
      </c>
      <c r="X51" s="64"/>
      <c r="Y51" s="64"/>
      <c r="Z51" s="64"/>
      <c r="AA51" s="196">
        <v>4</v>
      </c>
      <c r="AB51" s="64"/>
      <c r="AC51" s="64"/>
      <c r="AD51" s="64"/>
      <c r="AE51" s="285"/>
      <c r="AF51" s="1"/>
      <c r="AG51" s="1130">
        <v>4</v>
      </c>
      <c r="AH51" s="994"/>
      <c r="AI51" s="1131">
        <v>3.5429583702391498E-3</v>
      </c>
    </row>
    <row r="52" spans="1:35">
      <c r="A52" s="1002" t="s">
        <v>282</v>
      </c>
      <c r="B52" s="1003">
        <v>1</v>
      </c>
      <c r="C52" s="1003"/>
      <c r="D52" s="1003"/>
      <c r="E52" s="1003">
        <v>1</v>
      </c>
      <c r="F52" s="1003"/>
      <c r="G52" s="1003">
        <v>2</v>
      </c>
      <c r="H52" s="1003"/>
      <c r="I52" s="1003"/>
      <c r="J52" s="1003">
        <v>2</v>
      </c>
      <c r="K52" s="1003">
        <v>1</v>
      </c>
      <c r="L52" s="1003"/>
      <c r="M52" s="1003">
        <v>1</v>
      </c>
      <c r="N52" s="1003"/>
      <c r="O52" s="1003">
        <v>1</v>
      </c>
      <c r="P52" s="1003"/>
      <c r="Q52" s="1003">
        <v>1</v>
      </c>
      <c r="R52" s="1003">
        <v>1</v>
      </c>
      <c r="S52" s="1003"/>
      <c r="T52" s="1003">
        <v>1</v>
      </c>
      <c r="U52" s="1003"/>
      <c r="V52" s="1003"/>
      <c r="W52" s="1003">
        <v>1</v>
      </c>
      <c r="X52" s="1003"/>
      <c r="Y52" s="1003">
        <v>1</v>
      </c>
      <c r="Z52" s="1003"/>
      <c r="AA52" s="1004">
        <v>14</v>
      </c>
      <c r="AB52" s="1003">
        <v>1</v>
      </c>
      <c r="AC52" s="1003"/>
      <c r="AD52" s="1003">
        <v>1</v>
      </c>
      <c r="AE52" s="1005">
        <v>2</v>
      </c>
      <c r="AF52" s="1121"/>
      <c r="AG52" s="1006">
        <v>16</v>
      </c>
      <c r="AH52" s="994"/>
      <c r="AI52" s="1007">
        <v>1.4171833480956599E-2</v>
      </c>
    </row>
    <row r="53" spans="1:35">
      <c r="A53" s="1020" t="s">
        <v>42</v>
      </c>
      <c r="B53" s="1021">
        <v>1</v>
      </c>
      <c r="C53" s="1021"/>
      <c r="D53" s="1021"/>
      <c r="E53" s="1021"/>
      <c r="F53" s="1021"/>
      <c r="G53" s="1021"/>
      <c r="H53" s="1021"/>
      <c r="I53" s="1021">
        <v>1</v>
      </c>
      <c r="J53" s="1021"/>
      <c r="K53" s="1021"/>
      <c r="L53" s="1021"/>
      <c r="M53" s="1021">
        <v>1</v>
      </c>
      <c r="N53" s="1021"/>
      <c r="O53" s="1021">
        <v>9</v>
      </c>
      <c r="P53" s="1021">
        <v>4</v>
      </c>
      <c r="Q53" s="1021"/>
      <c r="R53" s="1021">
        <v>1</v>
      </c>
      <c r="S53" s="1021"/>
      <c r="T53" s="1021"/>
      <c r="U53" s="1021"/>
      <c r="V53" s="1021">
        <v>1</v>
      </c>
      <c r="W53" s="1021"/>
      <c r="X53" s="1021">
        <v>1</v>
      </c>
      <c r="Y53" s="1021"/>
      <c r="Z53" s="1021"/>
      <c r="AA53" s="1022">
        <v>19</v>
      </c>
      <c r="AB53" s="1021"/>
      <c r="AC53" s="1021">
        <v>1</v>
      </c>
      <c r="AD53" s="1021">
        <v>3</v>
      </c>
      <c r="AE53" s="1023">
        <v>4</v>
      </c>
      <c r="AF53" s="1121"/>
      <c r="AG53" s="1024">
        <v>23</v>
      </c>
      <c r="AH53" s="994"/>
      <c r="AI53" s="1025">
        <v>2.0372010628875111E-2</v>
      </c>
    </row>
    <row r="54" spans="1:35">
      <c r="A54" s="1020" t="s">
        <v>43</v>
      </c>
      <c r="B54" s="1021"/>
      <c r="C54" s="1021"/>
      <c r="D54" s="1021">
        <v>1</v>
      </c>
      <c r="E54" s="1021"/>
      <c r="F54" s="1021"/>
      <c r="G54" s="1021">
        <v>1</v>
      </c>
      <c r="H54" s="1021"/>
      <c r="I54" s="1021">
        <v>1</v>
      </c>
      <c r="J54" s="1021"/>
      <c r="K54" s="1021"/>
      <c r="L54" s="1021"/>
      <c r="M54" s="1021"/>
      <c r="N54" s="1021"/>
      <c r="O54" s="1021">
        <v>9</v>
      </c>
      <c r="P54" s="1021"/>
      <c r="Q54" s="1021"/>
      <c r="R54" s="1021"/>
      <c r="S54" s="1021">
        <v>1</v>
      </c>
      <c r="T54" s="1021"/>
      <c r="U54" s="1021"/>
      <c r="V54" s="1021"/>
      <c r="W54" s="1021"/>
      <c r="X54" s="1021"/>
      <c r="Y54" s="1021">
        <v>1</v>
      </c>
      <c r="Z54" s="1021"/>
      <c r="AA54" s="1022">
        <v>14</v>
      </c>
      <c r="AB54" s="1021"/>
      <c r="AC54" s="1021"/>
      <c r="AD54" s="1021"/>
      <c r="AE54" s="1023"/>
      <c r="AF54" s="1121"/>
      <c r="AG54" s="1024">
        <v>14</v>
      </c>
      <c r="AH54" s="994"/>
      <c r="AI54" s="1025">
        <v>1.2400354295837024E-2</v>
      </c>
    </row>
    <row r="55" spans="1:35">
      <c r="A55" s="1020" t="s">
        <v>193</v>
      </c>
      <c r="B55" s="1021"/>
      <c r="C55" s="1021"/>
      <c r="D55" s="1021"/>
      <c r="E55" s="1021"/>
      <c r="F55" s="1021"/>
      <c r="G55" s="1021"/>
      <c r="H55" s="1021"/>
      <c r="I55" s="1021"/>
      <c r="J55" s="1021"/>
      <c r="K55" s="1021"/>
      <c r="L55" s="1021"/>
      <c r="M55" s="1021"/>
      <c r="N55" s="1021"/>
      <c r="O55" s="1021">
        <v>1</v>
      </c>
      <c r="P55" s="1021"/>
      <c r="Q55" s="1021"/>
      <c r="R55" s="1021">
        <v>1</v>
      </c>
      <c r="S55" s="1021"/>
      <c r="T55" s="1021"/>
      <c r="U55" s="1021">
        <v>1</v>
      </c>
      <c r="V55" s="1021"/>
      <c r="W55" s="1021"/>
      <c r="X55" s="1021"/>
      <c r="Y55" s="1021"/>
      <c r="Z55" s="1021"/>
      <c r="AA55" s="1022">
        <v>3</v>
      </c>
      <c r="AB55" s="1021"/>
      <c r="AC55" s="1021"/>
      <c r="AD55" s="1021"/>
      <c r="AE55" s="1023"/>
      <c r="AF55" s="1121"/>
      <c r="AG55" s="1024">
        <v>3</v>
      </c>
      <c r="AH55" s="994"/>
      <c r="AI55" s="1025">
        <v>2.6572187776793621E-3</v>
      </c>
    </row>
    <row r="56" spans="1:35">
      <c r="A56" s="1020" t="s">
        <v>127</v>
      </c>
      <c r="B56" s="1021">
        <v>2</v>
      </c>
      <c r="C56" s="1021"/>
      <c r="D56" s="1021"/>
      <c r="E56" s="1021"/>
      <c r="F56" s="1021"/>
      <c r="G56" s="1021">
        <v>1</v>
      </c>
      <c r="H56" s="1021"/>
      <c r="I56" s="1021"/>
      <c r="J56" s="1021"/>
      <c r="K56" s="1021"/>
      <c r="L56" s="1021"/>
      <c r="M56" s="1021"/>
      <c r="N56" s="1021"/>
      <c r="O56" s="1021">
        <v>1</v>
      </c>
      <c r="P56" s="1021"/>
      <c r="Q56" s="1021"/>
      <c r="R56" s="1021"/>
      <c r="S56" s="1021"/>
      <c r="T56" s="1021"/>
      <c r="U56" s="1021"/>
      <c r="V56" s="1021"/>
      <c r="W56" s="1021"/>
      <c r="X56" s="1021"/>
      <c r="Y56" s="1021"/>
      <c r="Z56" s="1021">
        <v>2</v>
      </c>
      <c r="AA56" s="1022">
        <v>6</v>
      </c>
      <c r="AB56" s="1021">
        <v>1</v>
      </c>
      <c r="AC56" s="1021"/>
      <c r="AD56" s="1021"/>
      <c r="AE56" s="1023">
        <v>1</v>
      </c>
      <c r="AF56" s="1121"/>
      <c r="AG56" s="1024">
        <v>7</v>
      </c>
      <c r="AH56" s="994"/>
      <c r="AI56" s="1025">
        <v>6.2001771479185119E-3</v>
      </c>
    </row>
    <row r="57" spans="1:35">
      <c r="A57" s="1020" t="s">
        <v>863</v>
      </c>
      <c r="B57" s="1021"/>
      <c r="C57" s="1021"/>
      <c r="D57" s="1021"/>
      <c r="E57" s="1021"/>
      <c r="F57" s="1021"/>
      <c r="G57" s="1021"/>
      <c r="H57" s="1021"/>
      <c r="I57" s="1021">
        <v>1</v>
      </c>
      <c r="J57" s="1021"/>
      <c r="K57" s="1021"/>
      <c r="L57" s="1021"/>
      <c r="M57" s="1021"/>
      <c r="N57" s="1021"/>
      <c r="O57" s="1021">
        <v>1</v>
      </c>
      <c r="P57" s="1021"/>
      <c r="Q57" s="1021"/>
      <c r="R57" s="1021"/>
      <c r="S57" s="1021"/>
      <c r="T57" s="1021"/>
      <c r="U57" s="1021"/>
      <c r="V57" s="1021"/>
      <c r="W57" s="1021"/>
      <c r="X57" s="1021"/>
      <c r="Y57" s="1021"/>
      <c r="Z57" s="1021"/>
      <c r="AA57" s="1022">
        <v>2</v>
      </c>
      <c r="AB57" s="1021"/>
      <c r="AC57" s="1021"/>
      <c r="AD57" s="1021"/>
      <c r="AE57" s="1023"/>
      <c r="AF57" s="1121"/>
      <c r="AG57" s="1024">
        <v>2</v>
      </c>
      <c r="AH57" s="994"/>
      <c r="AI57" s="1025">
        <v>1.7714791851195749E-3</v>
      </c>
    </row>
    <row r="58" spans="1:35">
      <c r="A58" s="1020" t="s">
        <v>44</v>
      </c>
      <c r="B58" s="1021">
        <v>1</v>
      </c>
      <c r="C58" s="1021"/>
      <c r="D58" s="1021"/>
      <c r="E58" s="1021"/>
      <c r="F58" s="1021"/>
      <c r="G58" s="1021"/>
      <c r="H58" s="1021"/>
      <c r="I58" s="1021"/>
      <c r="J58" s="1021">
        <v>2</v>
      </c>
      <c r="K58" s="1021"/>
      <c r="L58" s="1021"/>
      <c r="M58" s="1021"/>
      <c r="N58" s="1021"/>
      <c r="O58" s="1021">
        <v>2</v>
      </c>
      <c r="P58" s="1021"/>
      <c r="Q58" s="1021"/>
      <c r="R58" s="1021"/>
      <c r="S58" s="1021"/>
      <c r="T58" s="1021">
        <v>1</v>
      </c>
      <c r="U58" s="1021"/>
      <c r="V58" s="1021"/>
      <c r="W58" s="1021"/>
      <c r="X58" s="1021"/>
      <c r="Y58" s="1021"/>
      <c r="Z58" s="1021"/>
      <c r="AA58" s="1022">
        <v>6</v>
      </c>
      <c r="AB58" s="1021">
        <v>1</v>
      </c>
      <c r="AC58" s="1021"/>
      <c r="AD58" s="1021">
        <v>1</v>
      </c>
      <c r="AE58" s="1023">
        <v>2</v>
      </c>
      <c r="AF58" s="1121"/>
      <c r="AG58" s="1024">
        <v>8</v>
      </c>
      <c r="AH58" s="994"/>
      <c r="AI58" s="1025">
        <v>7.0859167404782996E-3</v>
      </c>
    </row>
    <row r="59" spans="1:35">
      <c r="A59" s="1008" t="s">
        <v>45</v>
      </c>
      <c r="B59" s="1009"/>
      <c r="C59" s="1009"/>
      <c r="D59" s="1009"/>
      <c r="E59" s="1009"/>
      <c r="F59" s="1009"/>
      <c r="G59" s="1009"/>
      <c r="H59" s="1009"/>
      <c r="I59" s="1009"/>
      <c r="J59" s="1009"/>
      <c r="K59" s="1009"/>
      <c r="L59" s="1009"/>
      <c r="M59" s="1009"/>
      <c r="N59" s="1009"/>
      <c r="O59" s="1009">
        <v>1</v>
      </c>
      <c r="P59" s="1009">
        <v>1</v>
      </c>
      <c r="Q59" s="1009"/>
      <c r="R59" s="1009"/>
      <c r="S59" s="1009">
        <v>1</v>
      </c>
      <c r="T59" s="1009"/>
      <c r="U59" s="1009"/>
      <c r="V59" s="1009"/>
      <c r="W59" s="1009"/>
      <c r="X59" s="1009"/>
      <c r="Y59" s="1009"/>
      <c r="Z59" s="1009"/>
      <c r="AA59" s="1010">
        <v>3</v>
      </c>
      <c r="AB59" s="1009"/>
      <c r="AC59" s="1009"/>
      <c r="AD59" s="1009"/>
      <c r="AE59" s="1011"/>
      <c r="AF59" s="1121"/>
      <c r="AG59" s="1012">
        <v>3</v>
      </c>
      <c r="AH59" s="994"/>
      <c r="AI59" s="1013">
        <v>2.6572187776793621E-3</v>
      </c>
    </row>
    <row r="60" spans="1:35">
      <c r="A60" s="504" t="s">
        <v>966</v>
      </c>
      <c r="B60" s="64">
        <v>5</v>
      </c>
      <c r="C60" s="64"/>
      <c r="D60" s="64">
        <v>1</v>
      </c>
      <c r="E60" s="64">
        <v>1</v>
      </c>
      <c r="F60" s="64"/>
      <c r="G60" s="64">
        <v>4</v>
      </c>
      <c r="H60" s="64"/>
      <c r="I60" s="64">
        <v>3</v>
      </c>
      <c r="J60" s="64">
        <v>4</v>
      </c>
      <c r="K60" s="64">
        <v>1</v>
      </c>
      <c r="L60" s="64"/>
      <c r="M60" s="64">
        <v>2</v>
      </c>
      <c r="N60" s="64"/>
      <c r="O60" s="64">
        <v>25</v>
      </c>
      <c r="P60" s="64">
        <v>5</v>
      </c>
      <c r="Q60" s="64">
        <v>1</v>
      </c>
      <c r="R60" s="64">
        <v>3</v>
      </c>
      <c r="S60" s="64">
        <v>2</v>
      </c>
      <c r="T60" s="64">
        <v>2</v>
      </c>
      <c r="U60" s="64">
        <v>1</v>
      </c>
      <c r="V60" s="64">
        <v>1</v>
      </c>
      <c r="W60" s="64">
        <v>1</v>
      </c>
      <c r="X60" s="64">
        <v>1</v>
      </c>
      <c r="Y60" s="64">
        <v>2</v>
      </c>
      <c r="Z60" s="64">
        <v>2</v>
      </c>
      <c r="AA60" s="196">
        <v>67</v>
      </c>
      <c r="AB60" s="64">
        <v>3</v>
      </c>
      <c r="AC60" s="64">
        <v>1</v>
      </c>
      <c r="AD60" s="64">
        <v>5</v>
      </c>
      <c r="AE60" s="285">
        <v>9</v>
      </c>
      <c r="AF60" s="1"/>
      <c r="AG60" s="1130">
        <v>76</v>
      </c>
      <c r="AH60" s="994"/>
      <c r="AI60" s="1131">
        <v>6.7316209034543842E-2</v>
      </c>
    </row>
    <row r="61" spans="1:35">
      <c r="A61" s="1002" t="s">
        <v>48</v>
      </c>
      <c r="B61" s="1003">
        <v>1</v>
      </c>
      <c r="C61" s="1003"/>
      <c r="D61" s="1003"/>
      <c r="E61" s="1003"/>
      <c r="F61" s="1003"/>
      <c r="G61" s="1003"/>
      <c r="H61" s="1003"/>
      <c r="I61" s="1003"/>
      <c r="J61" s="1003">
        <v>1</v>
      </c>
      <c r="K61" s="1003"/>
      <c r="L61" s="1003"/>
      <c r="M61" s="1003"/>
      <c r="N61" s="1003"/>
      <c r="O61" s="1003">
        <v>1</v>
      </c>
      <c r="P61" s="1003">
        <v>6</v>
      </c>
      <c r="Q61" s="1003"/>
      <c r="R61" s="1003"/>
      <c r="S61" s="1003">
        <v>1</v>
      </c>
      <c r="T61" s="1003">
        <v>1</v>
      </c>
      <c r="U61" s="1003"/>
      <c r="V61" s="1003"/>
      <c r="W61" s="1003"/>
      <c r="X61" s="1003"/>
      <c r="Y61" s="1003"/>
      <c r="Z61" s="1003"/>
      <c r="AA61" s="1004">
        <v>11</v>
      </c>
      <c r="AB61" s="1003">
        <v>1</v>
      </c>
      <c r="AC61" s="1003"/>
      <c r="AD61" s="1003"/>
      <c r="AE61" s="1005">
        <v>1</v>
      </c>
      <c r="AF61" s="1121"/>
      <c r="AG61" s="1006">
        <v>12</v>
      </c>
      <c r="AH61" s="994"/>
      <c r="AI61" s="1007">
        <v>1.0628875110717449E-2</v>
      </c>
    </row>
    <row r="62" spans="1:35">
      <c r="A62" s="1020" t="s">
        <v>49</v>
      </c>
      <c r="B62" s="1021">
        <v>2</v>
      </c>
      <c r="C62" s="1021">
        <v>1</v>
      </c>
      <c r="D62" s="1021">
        <v>1</v>
      </c>
      <c r="E62" s="1021"/>
      <c r="F62" s="1021"/>
      <c r="G62" s="1021"/>
      <c r="H62" s="1021"/>
      <c r="I62" s="1021"/>
      <c r="J62" s="1021"/>
      <c r="K62" s="1021"/>
      <c r="L62" s="1021">
        <v>1</v>
      </c>
      <c r="M62" s="1021"/>
      <c r="N62" s="1021"/>
      <c r="O62" s="1021">
        <v>2</v>
      </c>
      <c r="P62" s="1021">
        <v>8</v>
      </c>
      <c r="Q62" s="1021"/>
      <c r="R62" s="1021"/>
      <c r="S62" s="1021"/>
      <c r="T62" s="1021"/>
      <c r="U62" s="1021"/>
      <c r="V62" s="1021"/>
      <c r="W62" s="1021"/>
      <c r="X62" s="1021"/>
      <c r="Y62" s="1021"/>
      <c r="Z62" s="1021">
        <v>1</v>
      </c>
      <c r="AA62" s="1022">
        <v>16</v>
      </c>
      <c r="AB62" s="1021"/>
      <c r="AC62" s="1021"/>
      <c r="AD62" s="1021"/>
      <c r="AE62" s="1023"/>
      <c r="AF62" s="1121"/>
      <c r="AG62" s="1024">
        <v>16</v>
      </c>
      <c r="AH62" s="994"/>
      <c r="AI62" s="1025">
        <v>1.4171833480956599E-2</v>
      </c>
    </row>
    <row r="63" spans="1:35">
      <c r="A63" s="1020" t="s">
        <v>50</v>
      </c>
      <c r="B63" s="1021">
        <v>1</v>
      </c>
      <c r="C63" s="1021"/>
      <c r="D63" s="1021"/>
      <c r="E63" s="1021"/>
      <c r="F63" s="1021"/>
      <c r="G63" s="1021">
        <v>1</v>
      </c>
      <c r="H63" s="1021"/>
      <c r="I63" s="1021"/>
      <c r="J63" s="1021"/>
      <c r="K63" s="1021"/>
      <c r="L63" s="1021"/>
      <c r="M63" s="1021"/>
      <c r="N63" s="1021"/>
      <c r="O63" s="1021"/>
      <c r="P63" s="1021">
        <v>7</v>
      </c>
      <c r="Q63" s="1021">
        <v>1</v>
      </c>
      <c r="R63" s="1021"/>
      <c r="S63" s="1021"/>
      <c r="T63" s="1021"/>
      <c r="U63" s="1021"/>
      <c r="V63" s="1021"/>
      <c r="W63" s="1021"/>
      <c r="X63" s="1021">
        <v>1</v>
      </c>
      <c r="Y63" s="1021"/>
      <c r="Z63" s="1021"/>
      <c r="AA63" s="1022">
        <v>11</v>
      </c>
      <c r="AB63" s="1021">
        <v>2</v>
      </c>
      <c r="AC63" s="1021"/>
      <c r="AD63" s="1021">
        <v>1</v>
      </c>
      <c r="AE63" s="1023">
        <v>3</v>
      </c>
      <c r="AF63" s="1121"/>
      <c r="AG63" s="1024">
        <v>14</v>
      </c>
      <c r="AH63" s="994"/>
      <c r="AI63" s="1025">
        <v>1.2400354295837024E-2</v>
      </c>
    </row>
    <row r="64" spans="1:35">
      <c r="A64" s="1008" t="s">
        <v>51</v>
      </c>
      <c r="B64" s="1009">
        <v>1</v>
      </c>
      <c r="C64" s="1009"/>
      <c r="D64" s="1009"/>
      <c r="E64" s="1009"/>
      <c r="F64" s="1009"/>
      <c r="G64" s="1009"/>
      <c r="H64" s="1009"/>
      <c r="I64" s="1009"/>
      <c r="J64" s="1009"/>
      <c r="K64" s="1009"/>
      <c r="L64" s="1009"/>
      <c r="M64" s="1009"/>
      <c r="N64" s="1009"/>
      <c r="O64" s="1009"/>
      <c r="P64" s="1009">
        <v>3</v>
      </c>
      <c r="Q64" s="1009"/>
      <c r="R64" s="1009"/>
      <c r="S64" s="1009"/>
      <c r="T64" s="1009"/>
      <c r="U64" s="1009"/>
      <c r="V64" s="1009">
        <v>1</v>
      </c>
      <c r="W64" s="1009"/>
      <c r="X64" s="1009"/>
      <c r="Y64" s="1009"/>
      <c r="Z64" s="1009"/>
      <c r="AA64" s="1010">
        <v>5</v>
      </c>
      <c r="AB64" s="1009"/>
      <c r="AC64" s="1009"/>
      <c r="AD64" s="1009"/>
      <c r="AE64" s="1011"/>
      <c r="AF64" s="1121"/>
      <c r="AG64" s="1012">
        <v>5</v>
      </c>
      <c r="AH64" s="994"/>
      <c r="AI64" s="1013">
        <v>4.4286979627989375E-3</v>
      </c>
    </row>
    <row r="65" spans="1:35">
      <c r="A65" s="504" t="s">
        <v>967</v>
      </c>
      <c r="B65" s="64">
        <v>5</v>
      </c>
      <c r="C65" s="64">
        <v>1</v>
      </c>
      <c r="D65" s="64">
        <v>1</v>
      </c>
      <c r="E65" s="64"/>
      <c r="F65" s="64"/>
      <c r="G65" s="64">
        <v>1</v>
      </c>
      <c r="H65" s="64"/>
      <c r="I65" s="64"/>
      <c r="J65" s="64">
        <v>1</v>
      </c>
      <c r="K65" s="64"/>
      <c r="L65" s="64">
        <v>1</v>
      </c>
      <c r="M65" s="64"/>
      <c r="N65" s="64"/>
      <c r="O65" s="64">
        <v>3</v>
      </c>
      <c r="P65" s="64">
        <v>24</v>
      </c>
      <c r="Q65" s="64">
        <v>1</v>
      </c>
      <c r="R65" s="64"/>
      <c r="S65" s="64">
        <v>1</v>
      </c>
      <c r="T65" s="64">
        <v>1</v>
      </c>
      <c r="U65" s="64"/>
      <c r="V65" s="64">
        <v>1</v>
      </c>
      <c r="W65" s="64"/>
      <c r="X65" s="64">
        <v>1</v>
      </c>
      <c r="Y65" s="64"/>
      <c r="Z65" s="64">
        <v>1</v>
      </c>
      <c r="AA65" s="196">
        <v>43</v>
      </c>
      <c r="AB65" s="64">
        <v>3</v>
      </c>
      <c r="AC65" s="64"/>
      <c r="AD65" s="64">
        <v>1</v>
      </c>
      <c r="AE65" s="285">
        <v>4</v>
      </c>
      <c r="AF65" s="1"/>
      <c r="AG65" s="1130">
        <v>47</v>
      </c>
      <c r="AH65" s="994"/>
      <c r="AI65" s="1131">
        <v>4.1629760850310012E-2</v>
      </c>
    </row>
    <row r="66" spans="1:35">
      <c r="A66" s="1014" t="s">
        <v>53</v>
      </c>
      <c r="B66" s="1015"/>
      <c r="C66" s="1015"/>
      <c r="D66" s="1015"/>
      <c r="E66" s="1015"/>
      <c r="F66" s="1015"/>
      <c r="G66" s="1015"/>
      <c r="H66" s="1015"/>
      <c r="I66" s="1015"/>
      <c r="J66" s="1015"/>
      <c r="K66" s="1015"/>
      <c r="L66" s="1015"/>
      <c r="M66" s="1015"/>
      <c r="N66" s="1015"/>
      <c r="O66" s="1015">
        <v>1</v>
      </c>
      <c r="P66" s="1015"/>
      <c r="Q66" s="1015">
        <v>10</v>
      </c>
      <c r="R66" s="1015">
        <v>1</v>
      </c>
      <c r="S66" s="1015"/>
      <c r="T66" s="1015"/>
      <c r="U66" s="1015">
        <v>1</v>
      </c>
      <c r="V66" s="1015">
        <v>1</v>
      </c>
      <c r="W66" s="1015">
        <v>1</v>
      </c>
      <c r="X66" s="1015">
        <v>2</v>
      </c>
      <c r="Y66" s="1015">
        <v>2</v>
      </c>
      <c r="Z66" s="1015">
        <v>3</v>
      </c>
      <c r="AA66" s="1016">
        <v>22</v>
      </c>
      <c r="AB66" s="1015">
        <v>1</v>
      </c>
      <c r="AC66" s="1015"/>
      <c r="AD66" s="1015">
        <v>2</v>
      </c>
      <c r="AE66" s="1017">
        <v>3</v>
      </c>
      <c r="AF66" s="1121"/>
      <c r="AG66" s="1018">
        <v>25</v>
      </c>
      <c r="AH66" s="994"/>
      <c r="AI66" s="1019">
        <v>2.2143489813994686E-2</v>
      </c>
    </row>
    <row r="67" spans="1:35">
      <c r="A67" s="504" t="s">
        <v>968</v>
      </c>
      <c r="B67" s="64"/>
      <c r="C67" s="64"/>
      <c r="D67" s="64"/>
      <c r="E67" s="64"/>
      <c r="F67" s="64"/>
      <c r="G67" s="64"/>
      <c r="H67" s="64"/>
      <c r="I67" s="64"/>
      <c r="J67" s="64"/>
      <c r="K67" s="64"/>
      <c r="L67" s="64"/>
      <c r="M67" s="64"/>
      <c r="N67" s="64"/>
      <c r="O67" s="64">
        <v>1</v>
      </c>
      <c r="P67" s="64"/>
      <c r="Q67" s="64">
        <v>10</v>
      </c>
      <c r="R67" s="64">
        <v>1</v>
      </c>
      <c r="S67" s="64"/>
      <c r="T67" s="64"/>
      <c r="U67" s="64">
        <v>1</v>
      </c>
      <c r="V67" s="64">
        <v>1</v>
      </c>
      <c r="W67" s="64">
        <v>1</v>
      </c>
      <c r="X67" s="64">
        <v>2</v>
      </c>
      <c r="Y67" s="64">
        <v>2</v>
      </c>
      <c r="Z67" s="64">
        <v>3</v>
      </c>
      <c r="AA67" s="196">
        <v>22</v>
      </c>
      <c r="AB67" s="64">
        <v>1</v>
      </c>
      <c r="AC67" s="64"/>
      <c r="AD67" s="64">
        <v>2</v>
      </c>
      <c r="AE67" s="285">
        <v>3</v>
      </c>
      <c r="AF67" s="1"/>
      <c r="AG67" s="1130">
        <v>25</v>
      </c>
      <c r="AH67" s="994"/>
      <c r="AI67" s="1131">
        <v>2.2143489813994686E-2</v>
      </c>
    </row>
    <row r="68" spans="1:35">
      <c r="A68" s="1002" t="s">
        <v>55</v>
      </c>
      <c r="B68" s="1003"/>
      <c r="C68" s="1003">
        <v>1</v>
      </c>
      <c r="D68" s="1003"/>
      <c r="E68" s="1003"/>
      <c r="F68" s="1003">
        <v>1</v>
      </c>
      <c r="G68" s="1003"/>
      <c r="H68" s="1003"/>
      <c r="I68" s="1003"/>
      <c r="J68" s="1003"/>
      <c r="K68" s="1003"/>
      <c r="L68" s="1003"/>
      <c r="M68" s="1003">
        <v>1</v>
      </c>
      <c r="N68" s="1003"/>
      <c r="O68" s="1003"/>
      <c r="P68" s="1003"/>
      <c r="Q68" s="1003"/>
      <c r="R68" s="1003">
        <v>6</v>
      </c>
      <c r="S68" s="1003"/>
      <c r="T68" s="1003"/>
      <c r="U68" s="1003"/>
      <c r="V68" s="1003"/>
      <c r="W68" s="1003"/>
      <c r="X68" s="1003"/>
      <c r="Y68" s="1003"/>
      <c r="Z68" s="1003"/>
      <c r="AA68" s="1004">
        <v>9</v>
      </c>
      <c r="AB68" s="1003"/>
      <c r="AC68" s="1003"/>
      <c r="AD68" s="1003"/>
      <c r="AE68" s="1005"/>
      <c r="AF68" s="1121"/>
      <c r="AG68" s="1006">
        <v>9</v>
      </c>
      <c r="AH68" s="994"/>
      <c r="AI68" s="1007">
        <v>7.9716563330380873E-3</v>
      </c>
    </row>
    <row r="69" spans="1:35">
      <c r="A69" s="1020" t="s">
        <v>56</v>
      </c>
      <c r="B69" s="1021"/>
      <c r="C69" s="1021"/>
      <c r="D69" s="1021"/>
      <c r="E69" s="1021"/>
      <c r="F69" s="1021"/>
      <c r="G69" s="1021"/>
      <c r="H69" s="1021"/>
      <c r="I69" s="1021"/>
      <c r="J69" s="1021"/>
      <c r="K69" s="1021"/>
      <c r="L69" s="1021"/>
      <c r="M69" s="1021"/>
      <c r="N69" s="1021"/>
      <c r="O69" s="1021"/>
      <c r="P69" s="1021">
        <v>1</v>
      </c>
      <c r="Q69" s="1021">
        <v>1</v>
      </c>
      <c r="R69" s="1021">
        <v>1</v>
      </c>
      <c r="S69" s="1021"/>
      <c r="T69" s="1021">
        <v>1</v>
      </c>
      <c r="U69" s="1021"/>
      <c r="V69" s="1021"/>
      <c r="W69" s="1021"/>
      <c r="X69" s="1021"/>
      <c r="Y69" s="1021"/>
      <c r="Z69" s="1021"/>
      <c r="AA69" s="1022">
        <v>4</v>
      </c>
      <c r="AB69" s="1021"/>
      <c r="AC69" s="1021">
        <v>1</v>
      </c>
      <c r="AD69" s="1021"/>
      <c r="AE69" s="1023">
        <v>1</v>
      </c>
      <c r="AF69" s="1121"/>
      <c r="AG69" s="1024">
        <v>5</v>
      </c>
      <c r="AH69" s="994"/>
      <c r="AI69" s="1025">
        <v>4.4286979627989375E-3</v>
      </c>
    </row>
    <row r="70" spans="1:35">
      <c r="A70" s="1020" t="s">
        <v>54</v>
      </c>
      <c r="B70" s="1021"/>
      <c r="C70" s="1021"/>
      <c r="D70" s="1021"/>
      <c r="E70" s="1021"/>
      <c r="F70" s="1021"/>
      <c r="G70" s="1021"/>
      <c r="H70" s="1021"/>
      <c r="I70" s="1021"/>
      <c r="J70" s="1021">
        <v>1</v>
      </c>
      <c r="K70" s="1021"/>
      <c r="L70" s="1021"/>
      <c r="M70" s="1021">
        <v>1</v>
      </c>
      <c r="N70" s="1021"/>
      <c r="O70" s="1021"/>
      <c r="P70" s="1021"/>
      <c r="Q70" s="1021">
        <v>1</v>
      </c>
      <c r="R70" s="1021">
        <v>3</v>
      </c>
      <c r="S70" s="1021"/>
      <c r="T70" s="1021">
        <v>1</v>
      </c>
      <c r="U70" s="1021">
        <v>2</v>
      </c>
      <c r="V70" s="1021"/>
      <c r="W70" s="1021"/>
      <c r="X70" s="1021"/>
      <c r="Y70" s="1021"/>
      <c r="Z70" s="1021">
        <v>2</v>
      </c>
      <c r="AA70" s="1022">
        <v>11</v>
      </c>
      <c r="AB70" s="1021">
        <v>1</v>
      </c>
      <c r="AC70" s="1021">
        <v>2</v>
      </c>
      <c r="AD70" s="1021"/>
      <c r="AE70" s="1023">
        <v>3</v>
      </c>
      <c r="AF70" s="1121"/>
      <c r="AG70" s="1024">
        <v>14</v>
      </c>
      <c r="AH70" s="994"/>
      <c r="AI70" s="1025">
        <v>1.2400354295837024E-2</v>
      </c>
    </row>
    <row r="71" spans="1:35">
      <c r="A71" s="1008" t="s">
        <v>57</v>
      </c>
      <c r="B71" s="1009"/>
      <c r="C71" s="1009"/>
      <c r="D71" s="1009"/>
      <c r="E71" s="1009"/>
      <c r="F71" s="1009"/>
      <c r="G71" s="1009"/>
      <c r="H71" s="1009"/>
      <c r="I71" s="1009"/>
      <c r="J71" s="1009"/>
      <c r="K71" s="1009"/>
      <c r="L71" s="1009"/>
      <c r="M71" s="1009"/>
      <c r="N71" s="1009"/>
      <c r="O71" s="1009"/>
      <c r="P71" s="1009"/>
      <c r="Q71" s="1009"/>
      <c r="R71" s="1009">
        <v>2</v>
      </c>
      <c r="S71" s="1009"/>
      <c r="T71" s="1009"/>
      <c r="U71" s="1009"/>
      <c r="V71" s="1009"/>
      <c r="W71" s="1009"/>
      <c r="X71" s="1009"/>
      <c r="Y71" s="1009"/>
      <c r="Z71" s="1009"/>
      <c r="AA71" s="1010">
        <v>2</v>
      </c>
      <c r="AB71" s="1009"/>
      <c r="AC71" s="1009"/>
      <c r="AD71" s="1009"/>
      <c r="AE71" s="1011"/>
      <c r="AF71" s="1121"/>
      <c r="AG71" s="1012">
        <v>2</v>
      </c>
      <c r="AH71" s="994"/>
      <c r="AI71" s="1013">
        <v>1.7714791851195749E-3</v>
      </c>
    </row>
    <row r="72" spans="1:35">
      <c r="A72" s="504" t="s">
        <v>969</v>
      </c>
      <c r="B72" s="64"/>
      <c r="C72" s="64">
        <v>1</v>
      </c>
      <c r="D72" s="64"/>
      <c r="E72" s="64"/>
      <c r="F72" s="64">
        <v>1</v>
      </c>
      <c r="G72" s="64"/>
      <c r="H72" s="64"/>
      <c r="I72" s="64"/>
      <c r="J72" s="64">
        <v>1</v>
      </c>
      <c r="K72" s="64"/>
      <c r="L72" s="64"/>
      <c r="M72" s="64">
        <v>2</v>
      </c>
      <c r="N72" s="64"/>
      <c r="O72" s="64"/>
      <c r="P72" s="64">
        <v>1</v>
      </c>
      <c r="Q72" s="64">
        <v>2</v>
      </c>
      <c r="R72" s="64">
        <v>12</v>
      </c>
      <c r="S72" s="64"/>
      <c r="T72" s="64">
        <v>2</v>
      </c>
      <c r="U72" s="64">
        <v>2</v>
      </c>
      <c r="V72" s="64"/>
      <c r="W72" s="64"/>
      <c r="X72" s="64"/>
      <c r="Y72" s="64"/>
      <c r="Z72" s="64">
        <v>2</v>
      </c>
      <c r="AA72" s="196">
        <v>26</v>
      </c>
      <c r="AB72" s="64">
        <v>1</v>
      </c>
      <c r="AC72" s="64">
        <v>3</v>
      </c>
      <c r="AD72" s="64"/>
      <c r="AE72" s="285">
        <v>4</v>
      </c>
      <c r="AF72" s="1"/>
      <c r="AG72" s="1130">
        <v>30</v>
      </c>
      <c r="AH72" s="994"/>
      <c r="AI72" s="1131">
        <v>2.6572187776793623E-2</v>
      </c>
    </row>
    <row r="73" spans="1:35">
      <c r="A73" s="1002" t="s">
        <v>58</v>
      </c>
      <c r="B73" s="1003"/>
      <c r="C73" s="1003"/>
      <c r="D73" s="1003"/>
      <c r="E73" s="1003"/>
      <c r="F73" s="1003"/>
      <c r="G73" s="1003"/>
      <c r="H73" s="1003"/>
      <c r="I73" s="1003"/>
      <c r="J73" s="1003">
        <v>2</v>
      </c>
      <c r="K73" s="1003"/>
      <c r="L73" s="1003"/>
      <c r="M73" s="1003">
        <v>1</v>
      </c>
      <c r="N73" s="1003"/>
      <c r="O73" s="1003">
        <v>1</v>
      </c>
      <c r="P73" s="1003"/>
      <c r="Q73" s="1003"/>
      <c r="R73" s="1003"/>
      <c r="S73" s="1003">
        <v>8</v>
      </c>
      <c r="T73" s="1003">
        <v>1</v>
      </c>
      <c r="U73" s="1003"/>
      <c r="V73" s="1003"/>
      <c r="W73" s="1003"/>
      <c r="X73" s="1003">
        <v>1</v>
      </c>
      <c r="Y73" s="1003"/>
      <c r="Z73" s="1003"/>
      <c r="AA73" s="1004">
        <v>14</v>
      </c>
      <c r="AB73" s="1003"/>
      <c r="AC73" s="1003"/>
      <c r="AD73" s="1003"/>
      <c r="AE73" s="1005"/>
      <c r="AF73" s="1121"/>
      <c r="AG73" s="1006">
        <v>14</v>
      </c>
      <c r="AH73" s="994"/>
      <c r="AI73" s="1007">
        <v>1.2400354295837024E-2</v>
      </c>
    </row>
    <row r="74" spans="1:35">
      <c r="A74" s="1008" t="s">
        <v>59</v>
      </c>
      <c r="B74" s="1009"/>
      <c r="C74" s="1009"/>
      <c r="D74" s="1009"/>
      <c r="E74" s="1009"/>
      <c r="F74" s="1009"/>
      <c r="G74" s="1009"/>
      <c r="H74" s="1009"/>
      <c r="I74" s="1009"/>
      <c r="J74" s="1009"/>
      <c r="K74" s="1009"/>
      <c r="L74" s="1009"/>
      <c r="M74" s="1009"/>
      <c r="N74" s="1009"/>
      <c r="O74" s="1009">
        <v>1</v>
      </c>
      <c r="P74" s="1009"/>
      <c r="Q74" s="1009"/>
      <c r="R74" s="1009"/>
      <c r="S74" s="1009">
        <v>2</v>
      </c>
      <c r="T74" s="1009"/>
      <c r="U74" s="1009"/>
      <c r="V74" s="1009"/>
      <c r="W74" s="1009">
        <v>1</v>
      </c>
      <c r="X74" s="1009"/>
      <c r="Y74" s="1009"/>
      <c r="Z74" s="1009"/>
      <c r="AA74" s="1010">
        <v>4</v>
      </c>
      <c r="AB74" s="1009"/>
      <c r="AC74" s="1009"/>
      <c r="AD74" s="1009"/>
      <c r="AE74" s="1011"/>
      <c r="AF74" s="1121"/>
      <c r="AG74" s="1012">
        <v>4</v>
      </c>
      <c r="AH74" s="994"/>
      <c r="AI74" s="1013">
        <v>3.5429583702391498E-3</v>
      </c>
    </row>
    <row r="75" spans="1:35">
      <c r="A75" s="504" t="s">
        <v>970</v>
      </c>
      <c r="B75" s="64"/>
      <c r="C75" s="64"/>
      <c r="D75" s="64"/>
      <c r="E75" s="64"/>
      <c r="F75" s="64"/>
      <c r="G75" s="64"/>
      <c r="H75" s="64"/>
      <c r="I75" s="64"/>
      <c r="J75" s="64">
        <v>2</v>
      </c>
      <c r="K75" s="64"/>
      <c r="L75" s="64"/>
      <c r="M75" s="64">
        <v>1</v>
      </c>
      <c r="N75" s="64"/>
      <c r="O75" s="64">
        <v>2</v>
      </c>
      <c r="P75" s="64"/>
      <c r="Q75" s="64"/>
      <c r="R75" s="64"/>
      <c r="S75" s="64">
        <v>10</v>
      </c>
      <c r="T75" s="64">
        <v>1</v>
      </c>
      <c r="U75" s="64"/>
      <c r="V75" s="64"/>
      <c r="W75" s="64">
        <v>1</v>
      </c>
      <c r="X75" s="64">
        <v>1</v>
      </c>
      <c r="Y75" s="64"/>
      <c r="Z75" s="64"/>
      <c r="AA75" s="196">
        <v>18</v>
      </c>
      <c r="AB75" s="64"/>
      <c r="AC75" s="64"/>
      <c r="AD75" s="64"/>
      <c r="AE75" s="285"/>
      <c r="AF75" s="1"/>
      <c r="AG75" s="1130">
        <v>18</v>
      </c>
      <c r="AH75" s="994"/>
      <c r="AI75" s="1131">
        <v>1.5943312666076175E-2</v>
      </c>
    </row>
    <row r="76" spans="1:35">
      <c r="A76" s="1002" t="s">
        <v>61</v>
      </c>
      <c r="B76" s="1003"/>
      <c r="C76" s="1003"/>
      <c r="D76" s="1003"/>
      <c r="E76" s="1003"/>
      <c r="F76" s="1003"/>
      <c r="G76" s="1003"/>
      <c r="H76" s="1003"/>
      <c r="I76" s="1003"/>
      <c r="J76" s="1003"/>
      <c r="K76" s="1003"/>
      <c r="L76" s="1003"/>
      <c r="M76" s="1003">
        <v>1</v>
      </c>
      <c r="N76" s="1003"/>
      <c r="O76" s="1003">
        <v>1</v>
      </c>
      <c r="P76" s="1003"/>
      <c r="Q76" s="1003"/>
      <c r="R76" s="1003">
        <v>1</v>
      </c>
      <c r="S76" s="1003"/>
      <c r="T76" s="1003">
        <v>2</v>
      </c>
      <c r="U76" s="1003"/>
      <c r="V76" s="1003"/>
      <c r="W76" s="1003">
        <v>1</v>
      </c>
      <c r="X76" s="1003"/>
      <c r="Y76" s="1003"/>
      <c r="Z76" s="1003"/>
      <c r="AA76" s="1004">
        <v>6</v>
      </c>
      <c r="AB76" s="1003">
        <v>1</v>
      </c>
      <c r="AC76" s="1003">
        <v>1</v>
      </c>
      <c r="AD76" s="1003">
        <v>1</v>
      </c>
      <c r="AE76" s="1005">
        <v>3</v>
      </c>
      <c r="AF76" s="1121"/>
      <c r="AG76" s="1006">
        <v>9</v>
      </c>
      <c r="AH76" s="994"/>
      <c r="AI76" s="1007">
        <v>7.9716563330380873E-3</v>
      </c>
    </row>
    <row r="77" spans="1:35">
      <c r="A77" s="1008" t="s">
        <v>62</v>
      </c>
      <c r="B77" s="1009"/>
      <c r="C77" s="1009"/>
      <c r="D77" s="1009"/>
      <c r="E77" s="1009"/>
      <c r="F77" s="1009"/>
      <c r="G77" s="1009"/>
      <c r="H77" s="1009"/>
      <c r="I77" s="1009">
        <v>1</v>
      </c>
      <c r="J77" s="1009"/>
      <c r="K77" s="1009"/>
      <c r="L77" s="1009"/>
      <c r="M77" s="1009"/>
      <c r="N77" s="1009"/>
      <c r="O77" s="1009">
        <v>1</v>
      </c>
      <c r="P77" s="1009"/>
      <c r="Q77" s="1009"/>
      <c r="R77" s="1009"/>
      <c r="S77" s="1009"/>
      <c r="T77" s="1009">
        <v>4</v>
      </c>
      <c r="U77" s="1009"/>
      <c r="V77" s="1009"/>
      <c r="W77" s="1009">
        <v>2</v>
      </c>
      <c r="X77" s="1009">
        <v>1</v>
      </c>
      <c r="Y77" s="1009"/>
      <c r="Z77" s="1009"/>
      <c r="AA77" s="1010">
        <v>9</v>
      </c>
      <c r="AB77" s="1009">
        <v>1</v>
      </c>
      <c r="AC77" s="1009"/>
      <c r="AD77" s="1009">
        <v>1</v>
      </c>
      <c r="AE77" s="1011">
        <v>2</v>
      </c>
      <c r="AF77" s="1121"/>
      <c r="AG77" s="1012">
        <v>11</v>
      </c>
      <c r="AH77" s="994"/>
      <c r="AI77" s="1013">
        <v>9.7431355181576609E-3</v>
      </c>
    </row>
    <row r="78" spans="1:35">
      <c r="A78" s="504" t="s">
        <v>971</v>
      </c>
      <c r="B78" s="64"/>
      <c r="C78" s="64"/>
      <c r="D78" s="64"/>
      <c r="E78" s="64"/>
      <c r="F78" s="64"/>
      <c r="G78" s="64"/>
      <c r="H78" s="64"/>
      <c r="I78" s="64">
        <v>1</v>
      </c>
      <c r="J78" s="64"/>
      <c r="K78" s="64"/>
      <c r="L78" s="64"/>
      <c r="M78" s="64">
        <v>1</v>
      </c>
      <c r="N78" s="64"/>
      <c r="O78" s="64">
        <v>2</v>
      </c>
      <c r="P78" s="64"/>
      <c r="Q78" s="64"/>
      <c r="R78" s="64">
        <v>1</v>
      </c>
      <c r="S78" s="64"/>
      <c r="T78" s="64">
        <v>6</v>
      </c>
      <c r="U78" s="64"/>
      <c r="V78" s="64"/>
      <c r="W78" s="64">
        <v>3</v>
      </c>
      <c r="X78" s="64">
        <v>1</v>
      </c>
      <c r="Y78" s="64"/>
      <c r="Z78" s="64"/>
      <c r="AA78" s="196">
        <v>15</v>
      </c>
      <c r="AB78" s="64">
        <v>2</v>
      </c>
      <c r="AC78" s="64">
        <v>1</v>
      </c>
      <c r="AD78" s="64">
        <v>2</v>
      </c>
      <c r="AE78" s="285">
        <v>5</v>
      </c>
      <c r="AF78" s="1"/>
      <c r="AG78" s="1130">
        <v>20</v>
      </c>
      <c r="AH78" s="994"/>
      <c r="AI78" s="1131">
        <v>1.771479185119575E-2</v>
      </c>
    </row>
    <row r="79" spans="1:35">
      <c r="A79" s="1002" t="s">
        <v>74</v>
      </c>
      <c r="B79" s="1003"/>
      <c r="C79" s="1003"/>
      <c r="D79" s="1003"/>
      <c r="E79" s="1003"/>
      <c r="F79" s="1003"/>
      <c r="G79" s="1003">
        <v>1</v>
      </c>
      <c r="H79" s="1003"/>
      <c r="I79" s="1003"/>
      <c r="J79" s="1003"/>
      <c r="K79" s="1003"/>
      <c r="L79" s="1003"/>
      <c r="M79" s="1003"/>
      <c r="N79" s="1003"/>
      <c r="O79" s="1003"/>
      <c r="P79" s="1003"/>
      <c r="Q79" s="1003">
        <v>1</v>
      </c>
      <c r="R79" s="1003"/>
      <c r="S79" s="1003"/>
      <c r="T79" s="1003"/>
      <c r="U79" s="1003">
        <v>1</v>
      </c>
      <c r="V79" s="1003"/>
      <c r="W79" s="1003"/>
      <c r="X79" s="1003"/>
      <c r="Y79" s="1003"/>
      <c r="Z79" s="1003"/>
      <c r="AA79" s="1004">
        <v>3</v>
      </c>
      <c r="AB79" s="1003"/>
      <c r="AC79" s="1003"/>
      <c r="AD79" s="1003"/>
      <c r="AE79" s="1005"/>
      <c r="AF79" s="1121"/>
      <c r="AG79" s="1006">
        <v>3</v>
      </c>
      <c r="AH79" s="994"/>
      <c r="AI79" s="1007">
        <v>2.6572187776793621E-3</v>
      </c>
    </row>
    <row r="80" spans="1:35">
      <c r="A80" s="1008" t="s">
        <v>73</v>
      </c>
      <c r="B80" s="1009"/>
      <c r="C80" s="1009"/>
      <c r="D80" s="1009"/>
      <c r="E80" s="1009"/>
      <c r="F80" s="1009"/>
      <c r="G80" s="1009">
        <v>2</v>
      </c>
      <c r="H80" s="1009"/>
      <c r="I80" s="1009"/>
      <c r="J80" s="1009">
        <v>1</v>
      </c>
      <c r="K80" s="1009"/>
      <c r="L80" s="1009"/>
      <c r="M80" s="1009">
        <v>1</v>
      </c>
      <c r="N80" s="1009">
        <v>1</v>
      </c>
      <c r="O80" s="1009"/>
      <c r="P80" s="1009"/>
      <c r="Q80" s="1009">
        <v>1</v>
      </c>
      <c r="R80" s="1009"/>
      <c r="S80" s="1009"/>
      <c r="T80" s="1009">
        <v>2</v>
      </c>
      <c r="U80" s="1009">
        <v>10</v>
      </c>
      <c r="V80" s="1009"/>
      <c r="W80" s="1009">
        <v>2</v>
      </c>
      <c r="X80" s="1009"/>
      <c r="Y80" s="1009"/>
      <c r="Z80" s="1009"/>
      <c r="AA80" s="1010">
        <v>20</v>
      </c>
      <c r="AB80" s="1009"/>
      <c r="AC80" s="1009">
        <v>1</v>
      </c>
      <c r="AD80" s="1009">
        <v>2</v>
      </c>
      <c r="AE80" s="1011">
        <v>3</v>
      </c>
      <c r="AF80" s="1121"/>
      <c r="AG80" s="1012">
        <v>23</v>
      </c>
      <c r="AH80" s="994"/>
      <c r="AI80" s="1013">
        <v>2.0372010628875111E-2</v>
      </c>
    </row>
    <row r="81" spans="1:35">
      <c r="A81" s="504" t="s">
        <v>972</v>
      </c>
      <c r="B81" s="64"/>
      <c r="C81" s="64"/>
      <c r="D81" s="64"/>
      <c r="E81" s="64"/>
      <c r="F81" s="64"/>
      <c r="G81" s="64">
        <v>3</v>
      </c>
      <c r="H81" s="64"/>
      <c r="I81" s="64"/>
      <c r="J81" s="64">
        <v>1</v>
      </c>
      <c r="K81" s="64"/>
      <c r="L81" s="64"/>
      <c r="M81" s="64">
        <v>1</v>
      </c>
      <c r="N81" s="64">
        <v>1</v>
      </c>
      <c r="O81" s="64"/>
      <c r="P81" s="64"/>
      <c r="Q81" s="64">
        <v>2</v>
      </c>
      <c r="R81" s="64"/>
      <c r="S81" s="64"/>
      <c r="T81" s="64">
        <v>2</v>
      </c>
      <c r="U81" s="64">
        <v>11</v>
      </c>
      <c r="V81" s="64"/>
      <c r="W81" s="64">
        <v>2</v>
      </c>
      <c r="X81" s="64"/>
      <c r="Y81" s="64"/>
      <c r="Z81" s="64"/>
      <c r="AA81" s="196">
        <v>23</v>
      </c>
      <c r="AB81" s="64"/>
      <c r="AC81" s="64">
        <v>1</v>
      </c>
      <c r="AD81" s="64">
        <v>2</v>
      </c>
      <c r="AE81" s="285">
        <v>3</v>
      </c>
      <c r="AF81" s="1"/>
      <c r="AG81" s="1130">
        <v>26</v>
      </c>
      <c r="AH81" s="994"/>
      <c r="AI81" s="1131">
        <v>2.3029229406554472E-2</v>
      </c>
    </row>
    <row r="82" spans="1:35">
      <c r="A82" s="1002" t="s">
        <v>76</v>
      </c>
      <c r="B82" s="1003"/>
      <c r="C82" s="1003"/>
      <c r="D82" s="1003"/>
      <c r="E82" s="1003"/>
      <c r="F82" s="1003"/>
      <c r="G82" s="1003"/>
      <c r="H82" s="1003"/>
      <c r="I82" s="1003">
        <v>1</v>
      </c>
      <c r="J82" s="1003">
        <v>1</v>
      </c>
      <c r="K82" s="1003"/>
      <c r="L82" s="1003"/>
      <c r="M82" s="1003">
        <v>1</v>
      </c>
      <c r="N82" s="1003"/>
      <c r="O82" s="1003"/>
      <c r="P82" s="1003"/>
      <c r="Q82" s="1003"/>
      <c r="R82" s="1003"/>
      <c r="S82" s="1003"/>
      <c r="T82" s="1003">
        <v>2</v>
      </c>
      <c r="U82" s="1003"/>
      <c r="V82" s="1003">
        <v>4</v>
      </c>
      <c r="W82" s="1003"/>
      <c r="X82" s="1003"/>
      <c r="Y82" s="1003"/>
      <c r="Z82" s="1003"/>
      <c r="AA82" s="1004">
        <v>9</v>
      </c>
      <c r="AB82" s="1003"/>
      <c r="AC82" s="1003">
        <v>1</v>
      </c>
      <c r="AD82" s="1003"/>
      <c r="AE82" s="1005">
        <v>1</v>
      </c>
      <c r="AF82" s="1121"/>
      <c r="AG82" s="1006">
        <v>10</v>
      </c>
      <c r="AH82" s="994"/>
      <c r="AI82" s="1007">
        <v>8.8573959255978749E-3</v>
      </c>
    </row>
    <row r="83" spans="1:35">
      <c r="A83" s="1008" t="s">
        <v>77</v>
      </c>
      <c r="B83" s="1009"/>
      <c r="C83" s="1009"/>
      <c r="D83" s="1009"/>
      <c r="E83" s="1009"/>
      <c r="F83" s="1009"/>
      <c r="G83" s="1009"/>
      <c r="H83" s="1009"/>
      <c r="I83" s="1009"/>
      <c r="J83" s="1009">
        <v>1</v>
      </c>
      <c r="K83" s="1009"/>
      <c r="L83" s="1009"/>
      <c r="M83" s="1009"/>
      <c r="N83" s="1009"/>
      <c r="O83" s="1009"/>
      <c r="P83" s="1009"/>
      <c r="Q83" s="1009"/>
      <c r="R83" s="1009"/>
      <c r="S83" s="1009"/>
      <c r="T83" s="1009"/>
      <c r="U83" s="1009"/>
      <c r="V83" s="1009">
        <v>2</v>
      </c>
      <c r="W83" s="1009"/>
      <c r="X83" s="1009"/>
      <c r="Y83" s="1009"/>
      <c r="Z83" s="1009"/>
      <c r="AA83" s="1010">
        <v>3</v>
      </c>
      <c r="AB83" s="1009"/>
      <c r="AC83" s="1009"/>
      <c r="AD83" s="1009"/>
      <c r="AE83" s="1011"/>
      <c r="AF83" s="1121"/>
      <c r="AG83" s="1012">
        <v>3</v>
      </c>
      <c r="AH83" s="994"/>
      <c r="AI83" s="1013">
        <v>2.6572187776793621E-3</v>
      </c>
    </row>
    <row r="84" spans="1:35">
      <c r="A84" s="504" t="s">
        <v>973</v>
      </c>
      <c r="B84" s="64"/>
      <c r="C84" s="64"/>
      <c r="D84" s="64"/>
      <c r="E84" s="64"/>
      <c r="F84" s="64"/>
      <c r="G84" s="64"/>
      <c r="H84" s="64"/>
      <c r="I84" s="64">
        <v>1</v>
      </c>
      <c r="J84" s="64">
        <v>2</v>
      </c>
      <c r="K84" s="64"/>
      <c r="L84" s="64"/>
      <c r="M84" s="64">
        <v>1</v>
      </c>
      <c r="N84" s="64"/>
      <c r="O84" s="64"/>
      <c r="P84" s="64"/>
      <c r="Q84" s="64"/>
      <c r="R84" s="64"/>
      <c r="S84" s="64"/>
      <c r="T84" s="64">
        <v>2</v>
      </c>
      <c r="U84" s="64"/>
      <c r="V84" s="64">
        <v>6</v>
      </c>
      <c r="W84" s="64"/>
      <c r="X84" s="64"/>
      <c r="Y84" s="64"/>
      <c r="Z84" s="64"/>
      <c r="AA84" s="196">
        <v>12</v>
      </c>
      <c r="AB84" s="64"/>
      <c r="AC84" s="64">
        <v>1</v>
      </c>
      <c r="AD84" s="64"/>
      <c r="AE84" s="285">
        <v>1</v>
      </c>
      <c r="AF84" s="1"/>
      <c r="AG84" s="1130">
        <v>13</v>
      </c>
      <c r="AH84" s="994"/>
      <c r="AI84" s="1131">
        <v>1.1514614703277236E-2</v>
      </c>
    </row>
    <row r="85" spans="1:35">
      <c r="A85" s="1002" t="s">
        <v>984</v>
      </c>
      <c r="B85" s="1003"/>
      <c r="C85" s="1003"/>
      <c r="D85" s="1003"/>
      <c r="E85" s="1003">
        <v>1</v>
      </c>
      <c r="F85" s="1003"/>
      <c r="G85" s="1003"/>
      <c r="H85" s="1003"/>
      <c r="I85" s="1003"/>
      <c r="J85" s="1003"/>
      <c r="K85" s="1003"/>
      <c r="L85" s="1003"/>
      <c r="M85" s="1003"/>
      <c r="N85" s="1003"/>
      <c r="O85" s="1003"/>
      <c r="P85" s="1003"/>
      <c r="Q85" s="1003"/>
      <c r="R85" s="1003"/>
      <c r="S85" s="1003"/>
      <c r="T85" s="1003"/>
      <c r="U85" s="1003">
        <v>1</v>
      </c>
      <c r="V85" s="1003"/>
      <c r="W85" s="1003"/>
      <c r="X85" s="1003"/>
      <c r="Y85" s="1003"/>
      <c r="Z85" s="1003"/>
      <c r="AA85" s="1004">
        <v>2</v>
      </c>
      <c r="AB85" s="1003"/>
      <c r="AC85" s="1003"/>
      <c r="AD85" s="1003"/>
      <c r="AE85" s="1005"/>
      <c r="AF85" s="1113"/>
      <c r="AG85" s="1006">
        <v>2</v>
      </c>
      <c r="AH85" s="1121"/>
      <c r="AI85" s="1007">
        <v>1.7714791851195749E-3</v>
      </c>
    </row>
    <row r="86" spans="1:35">
      <c r="A86" s="1002" t="s">
        <v>79</v>
      </c>
      <c r="B86" s="1003"/>
      <c r="C86" s="1003"/>
      <c r="D86" s="1003">
        <v>1</v>
      </c>
      <c r="E86" s="1003"/>
      <c r="F86" s="1003"/>
      <c r="G86" s="1003"/>
      <c r="H86" s="1003"/>
      <c r="I86" s="1003"/>
      <c r="J86" s="1003"/>
      <c r="K86" s="1003"/>
      <c r="L86" s="1003"/>
      <c r="M86" s="1003"/>
      <c r="N86" s="1003"/>
      <c r="O86" s="1003">
        <v>1</v>
      </c>
      <c r="P86" s="1003">
        <v>1</v>
      </c>
      <c r="Q86" s="1003">
        <v>1</v>
      </c>
      <c r="R86" s="1003"/>
      <c r="S86" s="1003"/>
      <c r="T86" s="1003">
        <v>1</v>
      </c>
      <c r="U86" s="1003"/>
      <c r="V86" s="1003"/>
      <c r="W86" s="1003">
        <v>1</v>
      </c>
      <c r="X86" s="1003"/>
      <c r="Y86" s="1003"/>
      <c r="Z86" s="1003"/>
      <c r="AA86" s="1004">
        <v>6</v>
      </c>
      <c r="AB86" s="1003">
        <v>1</v>
      </c>
      <c r="AC86" s="1003">
        <v>1</v>
      </c>
      <c r="AD86" s="1003">
        <v>1</v>
      </c>
      <c r="AE86" s="1005">
        <v>3</v>
      </c>
      <c r="AF86" s="1121"/>
      <c r="AG86" s="1006">
        <v>9</v>
      </c>
      <c r="AH86" s="994"/>
      <c r="AI86" s="1007">
        <v>7.9716563330380873E-3</v>
      </c>
    </row>
    <row r="87" spans="1:35">
      <c r="A87" s="1020" t="s">
        <v>80</v>
      </c>
      <c r="B87" s="1021"/>
      <c r="C87" s="1021"/>
      <c r="D87" s="1021"/>
      <c r="E87" s="1021"/>
      <c r="F87" s="1021"/>
      <c r="G87" s="1021"/>
      <c r="H87" s="1021"/>
      <c r="I87" s="1021"/>
      <c r="J87" s="1021"/>
      <c r="K87" s="1021"/>
      <c r="L87" s="1021"/>
      <c r="M87" s="1021"/>
      <c r="N87" s="1021"/>
      <c r="O87" s="1021"/>
      <c r="P87" s="1021"/>
      <c r="Q87" s="1021"/>
      <c r="R87" s="1021"/>
      <c r="S87" s="1021"/>
      <c r="T87" s="1021"/>
      <c r="U87" s="1021"/>
      <c r="V87" s="1021"/>
      <c r="W87" s="1021">
        <v>1</v>
      </c>
      <c r="X87" s="1021"/>
      <c r="Y87" s="1021"/>
      <c r="Z87" s="1021"/>
      <c r="AA87" s="1022">
        <v>1</v>
      </c>
      <c r="AB87" s="1021"/>
      <c r="AC87" s="1021"/>
      <c r="AD87" s="1021"/>
      <c r="AE87" s="1023"/>
      <c r="AF87" s="1121"/>
      <c r="AG87" s="1024">
        <v>1</v>
      </c>
      <c r="AH87" s="994"/>
      <c r="AI87" s="1025">
        <v>8.8573959255978745E-4</v>
      </c>
    </row>
    <row r="88" spans="1:35">
      <c r="A88" s="1020" t="s">
        <v>81</v>
      </c>
      <c r="B88" s="1021">
        <v>1</v>
      </c>
      <c r="C88" s="1021"/>
      <c r="D88" s="1021"/>
      <c r="E88" s="1021">
        <v>1</v>
      </c>
      <c r="F88" s="1021"/>
      <c r="G88" s="1021"/>
      <c r="H88" s="1021"/>
      <c r="I88" s="1021">
        <v>1</v>
      </c>
      <c r="J88" s="1021"/>
      <c r="K88" s="1021"/>
      <c r="L88" s="1021"/>
      <c r="M88" s="1021">
        <v>1</v>
      </c>
      <c r="N88" s="1021">
        <v>1</v>
      </c>
      <c r="O88" s="1021">
        <v>1</v>
      </c>
      <c r="P88" s="1021"/>
      <c r="Q88" s="1021">
        <v>1</v>
      </c>
      <c r="R88" s="1021">
        <v>4</v>
      </c>
      <c r="S88" s="1021"/>
      <c r="T88" s="1021"/>
      <c r="U88" s="1021"/>
      <c r="V88" s="1021"/>
      <c r="W88" s="1021">
        <v>9</v>
      </c>
      <c r="X88" s="1021"/>
      <c r="Y88" s="1021"/>
      <c r="Z88" s="1021"/>
      <c r="AA88" s="1022">
        <v>20</v>
      </c>
      <c r="AB88" s="1021"/>
      <c r="AC88" s="1021">
        <v>1</v>
      </c>
      <c r="AD88" s="1021">
        <v>1</v>
      </c>
      <c r="AE88" s="1023">
        <v>2</v>
      </c>
      <c r="AF88" s="1121"/>
      <c r="AG88" s="1024">
        <v>22</v>
      </c>
      <c r="AH88" s="994"/>
      <c r="AI88" s="1025">
        <v>1.9486271036315322E-2</v>
      </c>
    </row>
    <row r="89" spans="1:35">
      <c r="A89" s="1020" t="s">
        <v>82</v>
      </c>
      <c r="B89" s="1021">
        <v>1</v>
      </c>
      <c r="C89" s="1021"/>
      <c r="D89" s="1021"/>
      <c r="E89" s="1021"/>
      <c r="F89" s="1021"/>
      <c r="G89" s="1021"/>
      <c r="H89" s="1021"/>
      <c r="I89" s="1021"/>
      <c r="J89" s="1021"/>
      <c r="K89" s="1021"/>
      <c r="L89" s="1021"/>
      <c r="M89" s="1021"/>
      <c r="N89" s="1021"/>
      <c r="O89" s="1021"/>
      <c r="P89" s="1021"/>
      <c r="Q89" s="1021">
        <v>1</v>
      </c>
      <c r="R89" s="1021"/>
      <c r="S89" s="1021"/>
      <c r="T89" s="1021"/>
      <c r="U89" s="1021"/>
      <c r="V89" s="1021"/>
      <c r="W89" s="1021">
        <v>8</v>
      </c>
      <c r="X89" s="1021"/>
      <c r="Y89" s="1021"/>
      <c r="Z89" s="1021"/>
      <c r="AA89" s="1022">
        <v>10</v>
      </c>
      <c r="AB89" s="1021">
        <v>2</v>
      </c>
      <c r="AC89" s="1021"/>
      <c r="AD89" s="1021">
        <v>1</v>
      </c>
      <c r="AE89" s="1023">
        <v>3</v>
      </c>
      <c r="AF89" s="1121"/>
      <c r="AG89" s="1024">
        <v>13</v>
      </c>
      <c r="AH89" s="994"/>
      <c r="AI89" s="1025">
        <v>1.1514614703277236E-2</v>
      </c>
    </row>
    <row r="90" spans="1:35">
      <c r="A90" s="1020" t="s">
        <v>953</v>
      </c>
      <c r="B90" s="1021"/>
      <c r="C90" s="1021"/>
      <c r="D90" s="1021"/>
      <c r="E90" s="1021"/>
      <c r="F90" s="1021"/>
      <c r="G90" s="1021"/>
      <c r="H90" s="1021"/>
      <c r="I90" s="1021"/>
      <c r="J90" s="1021"/>
      <c r="K90" s="1021"/>
      <c r="L90" s="1021"/>
      <c r="M90" s="1021"/>
      <c r="N90" s="1021"/>
      <c r="O90" s="1021"/>
      <c r="P90" s="1021"/>
      <c r="Q90" s="1021"/>
      <c r="R90" s="1021">
        <v>1</v>
      </c>
      <c r="S90" s="1021"/>
      <c r="T90" s="1021"/>
      <c r="U90" s="1021"/>
      <c r="V90" s="1021"/>
      <c r="W90" s="1021"/>
      <c r="X90" s="1021"/>
      <c r="Y90" s="1021"/>
      <c r="Z90" s="1021"/>
      <c r="AA90" s="1022">
        <v>1</v>
      </c>
      <c r="AB90" s="1021"/>
      <c r="AC90" s="1021"/>
      <c r="AD90" s="1021"/>
      <c r="AE90" s="1023"/>
      <c r="AF90" s="1121"/>
      <c r="AG90" s="1024">
        <v>1</v>
      </c>
      <c r="AH90" s="994"/>
      <c r="AI90" s="1025">
        <v>8.8573959255978745E-4</v>
      </c>
    </row>
    <row r="91" spans="1:35">
      <c r="A91" s="1008" t="s">
        <v>83</v>
      </c>
      <c r="B91" s="1009"/>
      <c r="C91" s="1009"/>
      <c r="D91" s="1009"/>
      <c r="E91" s="1009"/>
      <c r="F91" s="1009"/>
      <c r="G91" s="1009"/>
      <c r="H91" s="1009"/>
      <c r="I91" s="1009"/>
      <c r="J91" s="1009"/>
      <c r="K91" s="1009"/>
      <c r="L91" s="1009"/>
      <c r="M91" s="1009"/>
      <c r="N91" s="1009"/>
      <c r="O91" s="1009"/>
      <c r="P91" s="1009"/>
      <c r="Q91" s="1009"/>
      <c r="R91" s="1009"/>
      <c r="S91" s="1009"/>
      <c r="T91" s="1009"/>
      <c r="U91" s="1009"/>
      <c r="V91" s="1009"/>
      <c r="W91" s="1009">
        <v>1</v>
      </c>
      <c r="X91" s="1009"/>
      <c r="Y91" s="1009"/>
      <c r="Z91" s="1009"/>
      <c r="AA91" s="1010">
        <v>1</v>
      </c>
      <c r="AB91" s="1009"/>
      <c r="AC91" s="1009"/>
      <c r="AD91" s="1009">
        <v>1</v>
      </c>
      <c r="AE91" s="1011">
        <v>1</v>
      </c>
      <c r="AF91" s="1121"/>
      <c r="AG91" s="1012">
        <v>2</v>
      </c>
      <c r="AH91" s="994"/>
      <c r="AI91" s="1013">
        <v>1.7714791851195749E-3</v>
      </c>
    </row>
    <row r="92" spans="1:35">
      <c r="A92" s="504" t="s">
        <v>974</v>
      </c>
      <c r="B92" s="64">
        <v>2</v>
      </c>
      <c r="C92" s="64"/>
      <c r="D92" s="64">
        <v>1</v>
      </c>
      <c r="E92" s="64">
        <v>2</v>
      </c>
      <c r="F92" s="64"/>
      <c r="G92" s="64"/>
      <c r="H92" s="64"/>
      <c r="I92" s="64">
        <v>1</v>
      </c>
      <c r="J92" s="64"/>
      <c r="K92" s="64"/>
      <c r="L92" s="64"/>
      <c r="M92" s="64">
        <v>1</v>
      </c>
      <c r="N92" s="64">
        <v>1</v>
      </c>
      <c r="O92" s="64">
        <v>2</v>
      </c>
      <c r="P92" s="64">
        <v>1</v>
      </c>
      <c r="Q92" s="64">
        <v>3</v>
      </c>
      <c r="R92" s="64">
        <v>5</v>
      </c>
      <c r="S92" s="64"/>
      <c r="T92" s="64">
        <v>1</v>
      </c>
      <c r="U92" s="64">
        <v>1</v>
      </c>
      <c r="V92" s="64"/>
      <c r="W92" s="64">
        <v>20</v>
      </c>
      <c r="X92" s="64"/>
      <c r="Y92" s="64"/>
      <c r="Z92" s="64"/>
      <c r="AA92" s="196">
        <v>41</v>
      </c>
      <c r="AB92" s="64">
        <v>3</v>
      </c>
      <c r="AC92" s="64">
        <v>2</v>
      </c>
      <c r="AD92" s="64">
        <v>4</v>
      </c>
      <c r="AE92" s="285">
        <v>9</v>
      </c>
      <c r="AF92" s="1"/>
      <c r="AG92" s="1130">
        <v>50</v>
      </c>
      <c r="AH92" s="994"/>
      <c r="AI92" s="1131">
        <v>4.4286979627989373E-2</v>
      </c>
    </row>
    <row r="93" spans="1:35">
      <c r="A93" s="1002" t="s">
        <v>84</v>
      </c>
      <c r="B93" s="1003"/>
      <c r="C93" s="1003"/>
      <c r="D93" s="1003"/>
      <c r="E93" s="1003"/>
      <c r="F93" s="1003"/>
      <c r="G93" s="1003"/>
      <c r="H93" s="1003"/>
      <c r="I93" s="1003"/>
      <c r="J93" s="1003"/>
      <c r="K93" s="1003"/>
      <c r="L93" s="1003"/>
      <c r="M93" s="1003">
        <v>1</v>
      </c>
      <c r="N93" s="1003"/>
      <c r="O93" s="1003"/>
      <c r="P93" s="1003"/>
      <c r="Q93" s="1003">
        <v>1</v>
      </c>
      <c r="R93" s="1003"/>
      <c r="S93" s="1003">
        <v>1</v>
      </c>
      <c r="T93" s="1003"/>
      <c r="U93" s="1003"/>
      <c r="V93" s="1003">
        <v>3</v>
      </c>
      <c r="W93" s="1003"/>
      <c r="X93" s="1003">
        <v>4</v>
      </c>
      <c r="Y93" s="1003"/>
      <c r="Z93" s="1003"/>
      <c r="AA93" s="1004">
        <v>10</v>
      </c>
      <c r="AB93" s="1003"/>
      <c r="AC93" s="1003">
        <v>1</v>
      </c>
      <c r="AD93" s="1003">
        <v>1</v>
      </c>
      <c r="AE93" s="1005">
        <v>2</v>
      </c>
      <c r="AF93" s="1121"/>
      <c r="AG93" s="1006">
        <v>12</v>
      </c>
      <c r="AH93" s="994"/>
      <c r="AI93" s="1007">
        <v>1.0628875110717449E-2</v>
      </c>
    </row>
    <row r="94" spans="1:35">
      <c r="A94" s="1008" t="s">
        <v>85</v>
      </c>
      <c r="B94" s="1009"/>
      <c r="C94" s="1009"/>
      <c r="D94" s="1009"/>
      <c r="E94" s="1009"/>
      <c r="F94" s="1009"/>
      <c r="G94" s="1009"/>
      <c r="H94" s="1009"/>
      <c r="I94" s="1009"/>
      <c r="J94" s="1009"/>
      <c r="K94" s="1009"/>
      <c r="L94" s="1009"/>
      <c r="M94" s="1009"/>
      <c r="N94" s="1009"/>
      <c r="O94" s="1009"/>
      <c r="P94" s="1009"/>
      <c r="Q94" s="1009"/>
      <c r="R94" s="1009"/>
      <c r="S94" s="1009"/>
      <c r="T94" s="1009"/>
      <c r="U94" s="1009"/>
      <c r="V94" s="1009"/>
      <c r="W94" s="1009"/>
      <c r="X94" s="1009">
        <v>1</v>
      </c>
      <c r="Y94" s="1009"/>
      <c r="Z94" s="1009"/>
      <c r="AA94" s="1010">
        <v>1</v>
      </c>
      <c r="AB94" s="1009">
        <v>1</v>
      </c>
      <c r="AC94" s="1009"/>
      <c r="AD94" s="1009"/>
      <c r="AE94" s="1011">
        <v>1</v>
      </c>
      <c r="AF94" s="1121"/>
      <c r="AG94" s="1012">
        <v>2</v>
      </c>
      <c r="AH94" s="994"/>
      <c r="AI94" s="1013">
        <v>1.7714791851195749E-3</v>
      </c>
    </row>
    <row r="95" spans="1:35">
      <c r="A95" s="504" t="s">
        <v>975</v>
      </c>
      <c r="B95" s="64">
        <v>2</v>
      </c>
      <c r="C95" s="64"/>
      <c r="D95" s="64"/>
      <c r="E95" s="64"/>
      <c r="F95" s="64"/>
      <c r="G95" s="64"/>
      <c r="H95" s="64"/>
      <c r="I95" s="64"/>
      <c r="J95" s="64"/>
      <c r="K95" s="64"/>
      <c r="L95" s="64"/>
      <c r="M95" s="64">
        <v>1</v>
      </c>
      <c r="N95" s="64"/>
      <c r="O95" s="64"/>
      <c r="P95" s="64"/>
      <c r="Q95" s="64">
        <v>1</v>
      </c>
      <c r="R95" s="64"/>
      <c r="S95" s="64">
        <v>1</v>
      </c>
      <c r="T95" s="64"/>
      <c r="U95" s="64"/>
      <c r="V95" s="64">
        <v>3</v>
      </c>
      <c r="W95" s="64"/>
      <c r="X95" s="64">
        <v>5</v>
      </c>
      <c r="Y95" s="64"/>
      <c r="Z95" s="64"/>
      <c r="AA95" s="196">
        <v>13</v>
      </c>
      <c r="AB95" s="64">
        <v>1</v>
      </c>
      <c r="AC95" s="64">
        <v>1</v>
      </c>
      <c r="AD95" s="64">
        <v>1</v>
      </c>
      <c r="AE95" s="285">
        <v>3</v>
      </c>
      <c r="AF95" s="1"/>
      <c r="AG95" s="1130">
        <v>16</v>
      </c>
      <c r="AH95" s="994"/>
      <c r="AI95" s="1131">
        <v>1.4171833480956599E-2</v>
      </c>
    </row>
    <row r="96" spans="1:35">
      <c r="A96" s="1002" t="s">
        <v>87</v>
      </c>
      <c r="B96" s="1003"/>
      <c r="C96" s="1003"/>
      <c r="D96" s="1003"/>
      <c r="E96" s="1003"/>
      <c r="F96" s="1003"/>
      <c r="G96" s="1003"/>
      <c r="H96" s="1003"/>
      <c r="I96" s="1003"/>
      <c r="J96" s="1003"/>
      <c r="K96" s="1003"/>
      <c r="L96" s="1003"/>
      <c r="M96" s="1003"/>
      <c r="N96" s="1003"/>
      <c r="O96" s="1003">
        <v>1</v>
      </c>
      <c r="P96" s="1003"/>
      <c r="Q96" s="1003"/>
      <c r="R96" s="1003"/>
      <c r="S96" s="1003"/>
      <c r="T96" s="1003"/>
      <c r="U96" s="1003"/>
      <c r="V96" s="1003"/>
      <c r="W96" s="1003">
        <v>1</v>
      </c>
      <c r="X96" s="1003"/>
      <c r="Y96" s="1003"/>
      <c r="Z96" s="1003"/>
      <c r="AA96" s="1004">
        <v>2</v>
      </c>
      <c r="AB96" s="1003"/>
      <c r="AC96" s="1003"/>
      <c r="AD96" s="1003"/>
      <c r="AE96" s="1005"/>
      <c r="AF96" s="1121"/>
      <c r="AG96" s="1006">
        <v>2</v>
      </c>
      <c r="AH96" s="994"/>
      <c r="AI96" s="1007">
        <v>1.7714791851195749E-3</v>
      </c>
    </row>
    <row r="97" spans="1:35">
      <c r="A97" s="1008" t="s">
        <v>86</v>
      </c>
      <c r="B97" s="1009">
        <v>1</v>
      </c>
      <c r="C97" s="1009"/>
      <c r="D97" s="1009">
        <v>2</v>
      </c>
      <c r="E97" s="1009"/>
      <c r="F97" s="1009"/>
      <c r="G97" s="1009"/>
      <c r="H97" s="1009"/>
      <c r="I97" s="1009">
        <v>1</v>
      </c>
      <c r="J97" s="1009"/>
      <c r="K97" s="1009"/>
      <c r="L97" s="1009"/>
      <c r="M97" s="1009">
        <v>2</v>
      </c>
      <c r="N97" s="1009"/>
      <c r="O97" s="1009"/>
      <c r="P97" s="1009"/>
      <c r="Q97" s="1009">
        <v>2</v>
      </c>
      <c r="R97" s="1009"/>
      <c r="S97" s="1009">
        <v>1</v>
      </c>
      <c r="T97" s="1009">
        <v>1</v>
      </c>
      <c r="U97" s="1009"/>
      <c r="V97" s="1009"/>
      <c r="W97" s="1009"/>
      <c r="X97" s="1009">
        <v>1</v>
      </c>
      <c r="Y97" s="1009">
        <v>7</v>
      </c>
      <c r="Z97" s="1009">
        <v>2</v>
      </c>
      <c r="AA97" s="1010">
        <v>20</v>
      </c>
      <c r="AB97" s="1009">
        <v>3</v>
      </c>
      <c r="AC97" s="1009">
        <v>1</v>
      </c>
      <c r="AD97" s="1009"/>
      <c r="AE97" s="1011">
        <v>4</v>
      </c>
      <c r="AF97" s="1121"/>
      <c r="AG97" s="1012">
        <v>24</v>
      </c>
      <c r="AH97" s="994"/>
      <c r="AI97" s="1013">
        <v>2.1257750221434897E-2</v>
      </c>
    </row>
    <row r="98" spans="1:35">
      <c r="A98" s="504" t="s">
        <v>976</v>
      </c>
      <c r="B98" s="64">
        <v>1</v>
      </c>
      <c r="C98" s="64"/>
      <c r="D98" s="64">
        <v>2</v>
      </c>
      <c r="E98" s="64"/>
      <c r="F98" s="64"/>
      <c r="G98" s="64"/>
      <c r="H98" s="64"/>
      <c r="I98" s="64">
        <v>1</v>
      </c>
      <c r="J98" s="64"/>
      <c r="K98" s="64"/>
      <c r="L98" s="64"/>
      <c r="M98" s="64">
        <v>2</v>
      </c>
      <c r="N98" s="64"/>
      <c r="O98" s="64">
        <v>1</v>
      </c>
      <c r="P98" s="64"/>
      <c r="Q98" s="64">
        <v>2</v>
      </c>
      <c r="R98" s="64"/>
      <c r="S98" s="64">
        <v>1</v>
      </c>
      <c r="T98" s="64">
        <v>1</v>
      </c>
      <c r="U98" s="64"/>
      <c r="V98" s="64"/>
      <c r="W98" s="64">
        <v>1</v>
      </c>
      <c r="X98" s="64">
        <v>1</v>
      </c>
      <c r="Y98" s="64">
        <v>7</v>
      </c>
      <c r="Z98" s="64">
        <v>2</v>
      </c>
      <c r="AA98" s="196">
        <v>22</v>
      </c>
      <c r="AB98" s="64">
        <v>3</v>
      </c>
      <c r="AC98" s="64">
        <v>1</v>
      </c>
      <c r="AD98" s="64"/>
      <c r="AE98" s="285">
        <v>4</v>
      </c>
      <c r="AF98" s="1"/>
      <c r="AG98" s="1130">
        <v>26</v>
      </c>
      <c r="AH98" s="994"/>
      <c r="AI98" s="1131">
        <v>2.3029229406554472E-2</v>
      </c>
    </row>
    <row r="99" spans="1:35">
      <c r="A99" s="1002" t="s">
        <v>195</v>
      </c>
      <c r="B99" s="1003"/>
      <c r="C99" s="1003"/>
      <c r="D99" s="1003"/>
      <c r="E99" s="1003"/>
      <c r="F99" s="1003"/>
      <c r="G99" s="1003"/>
      <c r="H99" s="1003"/>
      <c r="I99" s="1003"/>
      <c r="J99" s="1003"/>
      <c r="K99" s="1003"/>
      <c r="L99" s="1003"/>
      <c r="M99" s="1003"/>
      <c r="N99" s="1003"/>
      <c r="O99" s="1003"/>
      <c r="P99" s="1003"/>
      <c r="Q99" s="1003"/>
      <c r="R99" s="1003"/>
      <c r="S99" s="1003"/>
      <c r="T99" s="1003"/>
      <c r="U99" s="1003"/>
      <c r="V99" s="1003"/>
      <c r="W99" s="1003"/>
      <c r="X99" s="1003"/>
      <c r="Y99" s="1003"/>
      <c r="Z99" s="1003">
        <v>1</v>
      </c>
      <c r="AA99" s="1004">
        <v>1</v>
      </c>
      <c r="AB99" s="1003"/>
      <c r="AC99" s="1003"/>
      <c r="AD99" s="1003"/>
      <c r="AE99" s="1005"/>
      <c r="AF99" s="1121"/>
      <c r="AG99" s="1006">
        <v>1</v>
      </c>
      <c r="AH99" s="994"/>
      <c r="AI99" s="1007">
        <v>8.8573959255978745E-4</v>
      </c>
    </row>
    <row r="100" spans="1:35">
      <c r="A100" s="1020" t="s">
        <v>132</v>
      </c>
      <c r="B100" s="1021"/>
      <c r="C100" s="1021"/>
      <c r="D100" s="1021"/>
      <c r="E100" s="1021"/>
      <c r="F100" s="1021"/>
      <c r="G100" s="1021"/>
      <c r="H100" s="1021"/>
      <c r="I100" s="1021"/>
      <c r="J100" s="1021">
        <v>1</v>
      </c>
      <c r="K100" s="1021"/>
      <c r="L100" s="1021"/>
      <c r="M100" s="1021">
        <v>2</v>
      </c>
      <c r="N100" s="1021"/>
      <c r="O100" s="1021">
        <v>2</v>
      </c>
      <c r="P100" s="1021"/>
      <c r="Q100" s="1021"/>
      <c r="R100" s="1021"/>
      <c r="S100" s="1021">
        <v>1</v>
      </c>
      <c r="T100" s="1021"/>
      <c r="U100" s="1021">
        <v>2</v>
      </c>
      <c r="V100" s="1021"/>
      <c r="W100" s="1021"/>
      <c r="X100" s="1021"/>
      <c r="Y100" s="1021"/>
      <c r="Z100" s="1021"/>
      <c r="AA100" s="1022">
        <v>8</v>
      </c>
      <c r="AB100" s="1021">
        <v>2</v>
      </c>
      <c r="AC100" s="1021">
        <v>1</v>
      </c>
      <c r="AD100" s="1021"/>
      <c r="AE100" s="1023">
        <v>3</v>
      </c>
      <c r="AF100" s="1121"/>
      <c r="AG100" s="1024">
        <v>11</v>
      </c>
      <c r="AH100" s="994"/>
      <c r="AI100" s="1025">
        <v>9.7431355181576609E-3</v>
      </c>
    </row>
    <row r="101" spans="1:35">
      <c r="A101" s="1020" t="s">
        <v>90</v>
      </c>
      <c r="B101" s="1021">
        <v>1</v>
      </c>
      <c r="C101" s="1021"/>
      <c r="D101" s="1021"/>
      <c r="E101" s="1021">
        <v>1</v>
      </c>
      <c r="F101" s="1021"/>
      <c r="G101" s="1021"/>
      <c r="H101" s="1021"/>
      <c r="I101" s="1021"/>
      <c r="J101" s="1021"/>
      <c r="K101" s="1021"/>
      <c r="L101" s="1021"/>
      <c r="M101" s="1021">
        <v>2</v>
      </c>
      <c r="N101" s="1021"/>
      <c r="O101" s="1021"/>
      <c r="P101" s="1021">
        <v>2</v>
      </c>
      <c r="Q101" s="1021"/>
      <c r="R101" s="1021">
        <v>1</v>
      </c>
      <c r="S101" s="1021"/>
      <c r="T101" s="1021"/>
      <c r="U101" s="1021">
        <v>1</v>
      </c>
      <c r="V101" s="1021"/>
      <c r="W101" s="1021">
        <v>1</v>
      </c>
      <c r="X101" s="1021">
        <v>1</v>
      </c>
      <c r="Y101" s="1021"/>
      <c r="Z101" s="1021">
        <v>10</v>
      </c>
      <c r="AA101" s="1022">
        <v>20</v>
      </c>
      <c r="AB101" s="1021"/>
      <c r="AC101" s="1021">
        <v>1</v>
      </c>
      <c r="AD101" s="1021"/>
      <c r="AE101" s="1023">
        <v>1</v>
      </c>
      <c r="AF101" s="1121"/>
      <c r="AG101" s="1024">
        <v>21</v>
      </c>
      <c r="AH101" s="994"/>
      <c r="AI101" s="1025">
        <v>1.8600531443755536E-2</v>
      </c>
    </row>
    <row r="102" spans="1:35">
      <c r="A102" s="1020" t="s">
        <v>91</v>
      </c>
      <c r="B102" s="1021">
        <v>3</v>
      </c>
      <c r="C102" s="1021"/>
      <c r="D102" s="1021">
        <v>1</v>
      </c>
      <c r="E102" s="1021">
        <v>2</v>
      </c>
      <c r="F102" s="1021"/>
      <c r="G102" s="1021"/>
      <c r="H102" s="1021"/>
      <c r="I102" s="1021"/>
      <c r="J102" s="1021"/>
      <c r="K102" s="1021"/>
      <c r="L102" s="1021">
        <v>2</v>
      </c>
      <c r="M102" s="1021">
        <v>1</v>
      </c>
      <c r="N102" s="1021"/>
      <c r="O102" s="1021">
        <v>2</v>
      </c>
      <c r="P102" s="1021"/>
      <c r="Q102" s="1021"/>
      <c r="R102" s="1021">
        <v>1</v>
      </c>
      <c r="S102" s="1021"/>
      <c r="T102" s="1021"/>
      <c r="U102" s="1021"/>
      <c r="V102" s="1021"/>
      <c r="W102" s="1021"/>
      <c r="X102" s="1021"/>
      <c r="Y102" s="1021">
        <v>1</v>
      </c>
      <c r="Z102" s="1021">
        <v>8</v>
      </c>
      <c r="AA102" s="1022">
        <v>21</v>
      </c>
      <c r="AB102" s="1021"/>
      <c r="AC102" s="1021">
        <v>1</v>
      </c>
      <c r="AD102" s="1021"/>
      <c r="AE102" s="1023">
        <v>1</v>
      </c>
      <c r="AF102" s="1121"/>
      <c r="AG102" s="1024">
        <v>22</v>
      </c>
      <c r="AH102" s="994"/>
      <c r="AI102" s="1025">
        <v>1.9486271036315322E-2</v>
      </c>
    </row>
    <row r="103" spans="1:35">
      <c r="A103" s="1020" t="s">
        <v>92</v>
      </c>
      <c r="B103" s="1021">
        <v>1</v>
      </c>
      <c r="C103" s="1021"/>
      <c r="D103" s="1021"/>
      <c r="E103" s="1021"/>
      <c r="F103" s="1021"/>
      <c r="G103" s="1021"/>
      <c r="H103" s="1021"/>
      <c r="I103" s="1021"/>
      <c r="J103" s="1021"/>
      <c r="K103" s="1021"/>
      <c r="L103" s="1021"/>
      <c r="M103" s="1021"/>
      <c r="N103" s="1021"/>
      <c r="O103" s="1021">
        <v>1</v>
      </c>
      <c r="P103" s="1021"/>
      <c r="Q103" s="1021"/>
      <c r="R103" s="1021">
        <v>1</v>
      </c>
      <c r="S103" s="1021"/>
      <c r="T103" s="1021"/>
      <c r="U103" s="1021"/>
      <c r="V103" s="1021"/>
      <c r="W103" s="1021"/>
      <c r="X103" s="1021"/>
      <c r="Y103" s="1021"/>
      <c r="Z103" s="1021">
        <v>5</v>
      </c>
      <c r="AA103" s="1022">
        <v>8</v>
      </c>
      <c r="AB103" s="1021"/>
      <c r="AC103" s="1021"/>
      <c r="AD103" s="1021"/>
      <c r="AE103" s="1023"/>
      <c r="AF103" s="1121"/>
      <c r="AG103" s="1024">
        <v>8</v>
      </c>
      <c r="AH103" s="994"/>
      <c r="AI103" s="1025">
        <v>7.0859167404782996E-3</v>
      </c>
    </row>
    <row r="104" spans="1:35">
      <c r="A104" s="1008" t="s">
        <v>93</v>
      </c>
      <c r="B104" s="1009"/>
      <c r="C104" s="1009"/>
      <c r="D104" s="1009"/>
      <c r="E104" s="1009"/>
      <c r="F104" s="1009"/>
      <c r="G104" s="1009"/>
      <c r="H104" s="1009"/>
      <c r="I104" s="1009"/>
      <c r="J104" s="1009"/>
      <c r="K104" s="1009"/>
      <c r="L104" s="1009"/>
      <c r="M104" s="1009"/>
      <c r="N104" s="1009"/>
      <c r="O104" s="1009"/>
      <c r="P104" s="1009">
        <v>1</v>
      </c>
      <c r="Q104" s="1009"/>
      <c r="R104" s="1009"/>
      <c r="S104" s="1009"/>
      <c r="T104" s="1009"/>
      <c r="U104" s="1009"/>
      <c r="V104" s="1009"/>
      <c r="W104" s="1009">
        <v>1</v>
      </c>
      <c r="X104" s="1009"/>
      <c r="Y104" s="1009"/>
      <c r="Z104" s="1009">
        <v>1</v>
      </c>
      <c r="AA104" s="1010">
        <v>3</v>
      </c>
      <c r="AB104" s="1009"/>
      <c r="AC104" s="1009"/>
      <c r="AD104" s="1009"/>
      <c r="AE104" s="1011"/>
      <c r="AF104" s="1121"/>
      <c r="AG104" s="1012">
        <v>3</v>
      </c>
      <c r="AH104" s="994"/>
      <c r="AI104" s="1013">
        <v>2.6572187776793621E-3</v>
      </c>
    </row>
    <row r="105" spans="1:35">
      <c r="A105" s="504" t="s">
        <v>977</v>
      </c>
      <c r="B105" s="64">
        <v>5</v>
      </c>
      <c r="C105" s="64"/>
      <c r="D105" s="64">
        <v>1</v>
      </c>
      <c r="E105" s="64">
        <v>3</v>
      </c>
      <c r="F105" s="64"/>
      <c r="G105" s="64"/>
      <c r="H105" s="64"/>
      <c r="I105" s="64"/>
      <c r="J105" s="64">
        <v>1</v>
      </c>
      <c r="K105" s="64"/>
      <c r="L105" s="64">
        <v>2</v>
      </c>
      <c r="M105" s="64">
        <v>5</v>
      </c>
      <c r="N105" s="64"/>
      <c r="O105" s="64">
        <v>5</v>
      </c>
      <c r="P105" s="64">
        <v>3</v>
      </c>
      <c r="Q105" s="64"/>
      <c r="R105" s="64">
        <v>3</v>
      </c>
      <c r="S105" s="64">
        <v>1</v>
      </c>
      <c r="T105" s="64"/>
      <c r="U105" s="64">
        <v>3</v>
      </c>
      <c r="V105" s="64"/>
      <c r="W105" s="64">
        <v>2</v>
      </c>
      <c r="X105" s="64">
        <v>1</v>
      </c>
      <c r="Y105" s="64">
        <v>1</v>
      </c>
      <c r="Z105" s="64">
        <v>25</v>
      </c>
      <c r="AA105" s="196">
        <v>61</v>
      </c>
      <c r="AB105" s="64">
        <v>2</v>
      </c>
      <c r="AC105" s="64">
        <v>3</v>
      </c>
      <c r="AD105" s="64"/>
      <c r="AE105" s="285">
        <v>5</v>
      </c>
      <c r="AF105" s="1"/>
      <c r="AG105" s="1130">
        <v>66</v>
      </c>
      <c r="AH105" s="994"/>
      <c r="AI105" s="1131">
        <v>5.8458813108945969E-2</v>
      </c>
    </row>
    <row r="106" spans="1:35">
      <c r="A106" s="1026" t="s">
        <v>296</v>
      </c>
      <c r="B106" s="404">
        <v>50</v>
      </c>
      <c r="C106" s="404">
        <v>13</v>
      </c>
      <c r="D106" s="404">
        <v>15</v>
      </c>
      <c r="E106" s="404">
        <v>21</v>
      </c>
      <c r="F106" s="404">
        <v>3</v>
      </c>
      <c r="G106" s="404">
        <v>14</v>
      </c>
      <c r="H106" s="404">
        <v>2</v>
      </c>
      <c r="I106" s="404">
        <v>14</v>
      </c>
      <c r="J106" s="404">
        <v>33</v>
      </c>
      <c r="K106" s="404">
        <v>2</v>
      </c>
      <c r="L106" s="404">
        <v>5</v>
      </c>
      <c r="M106" s="404">
        <v>43</v>
      </c>
      <c r="N106" s="404">
        <v>7</v>
      </c>
      <c r="O106" s="404">
        <v>54</v>
      </c>
      <c r="P106" s="404">
        <v>42</v>
      </c>
      <c r="Q106" s="404">
        <v>31</v>
      </c>
      <c r="R106" s="404">
        <v>36</v>
      </c>
      <c r="S106" s="404">
        <v>19</v>
      </c>
      <c r="T106" s="404">
        <v>26</v>
      </c>
      <c r="U106" s="404">
        <v>24</v>
      </c>
      <c r="V106" s="404">
        <v>17</v>
      </c>
      <c r="W106" s="404">
        <v>38</v>
      </c>
      <c r="X106" s="404">
        <v>17</v>
      </c>
      <c r="Y106" s="404">
        <v>17</v>
      </c>
      <c r="Z106" s="404">
        <v>47</v>
      </c>
      <c r="AA106" s="404"/>
      <c r="AB106" s="404">
        <v>35</v>
      </c>
      <c r="AC106" s="404">
        <v>23</v>
      </c>
      <c r="AD106" s="404">
        <v>24</v>
      </c>
      <c r="AE106" s="400"/>
      <c r="AF106" s="1"/>
      <c r="AG106" s="1130"/>
      <c r="AH106" s="994"/>
      <c r="AI106" s="1131">
        <v>0</v>
      </c>
    </row>
    <row r="107" spans="1:35">
      <c r="A107" s="1002" t="s">
        <v>985</v>
      </c>
      <c r="B107" s="1003"/>
      <c r="C107" s="1003"/>
      <c r="D107" s="1003"/>
      <c r="E107" s="1003">
        <v>1</v>
      </c>
      <c r="F107" s="1003"/>
      <c r="G107" s="1003"/>
      <c r="H107" s="1003"/>
      <c r="I107" s="1003"/>
      <c r="J107" s="1003"/>
      <c r="K107" s="1003"/>
      <c r="L107" s="1003"/>
      <c r="M107" s="1003">
        <v>1</v>
      </c>
      <c r="N107" s="1003"/>
      <c r="O107" s="1003"/>
      <c r="P107" s="1003"/>
      <c r="Q107" s="1003"/>
      <c r="R107" s="1003"/>
      <c r="S107" s="1003"/>
      <c r="T107" s="1003"/>
      <c r="U107" s="1003"/>
      <c r="V107" s="1003"/>
      <c r="W107" s="1003"/>
      <c r="X107" s="1003">
        <v>1</v>
      </c>
      <c r="Y107" s="1003"/>
      <c r="Z107" s="1003"/>
      <c r="AA107" s="1004">
        <v>3</v>
      </c>
      <c r="AB107" s="1003"/>
      <c r="AC107" s="1003"/>
      <c r="AD107" s="1003"/>
      <c r="AE107" s="1005"/>
      <c r="AF107" s="1113"/>
      <c r="AG107" s="1006">
        <v>3</v>
      </c>
      <c r="AH107" s="994"/>
      <c r="AI107" s="1007">
        <v>2.6572187776793621E-3</v>
      </c>
    </row>
    <row r="108" spans="1:35">
      <c r="A108" s="1002" t="s">
        <v>64</v>
      </c>
      <c r="B108" s="1003">
        <v>1</v>
      </c>
      <c r="C108" s="1003">
        <v>1</v>
      </c>
      <c r="D108" s="1003"/>
      <c r="E108" s="1003"/>
      <c r="F108" s="1003"/>
      <c r="G108" s="1003"/>
      <c r="H108" s="1003"/>
      <c r="I108" s="1003"/>
      <c r="J108" s="1003">
        <v>1</v>
      </c>
      <c r="K108" s="1003"/>
      <c r="L108" s="1003"/>
      <c r="M108" s="1003"/>
      <c r="N108" s="1003"/>
      <c r="O108" s="1003">
        <v>3</v>
      </c>
      <c r="P108" s="1003">
        <v>2</v>
      </c>
      <c r="Q108" s="1003">
        <v>1</v>
      </c>
      <c r="R108" s="1003"/>
      <c r="S108" s="1003">
        <v>1</v>
      </c>
      <c r="T108" s="1003">
        <v>1</v>
      </c>
      <c r="U108" s="1003">
        <v>2</v>
      </c>
      <c r="V108" s="1003">
        <v>1</v>
      </c>
      <c r="W108" s="1003">
        <v>2</v>
      </c>
      <c r="X108" s="1003">
        <v>1</v>
      </c>
      <c r="Y108" s="1003"/>
      <c r="Z108" s="1003">
        <v>3</v>
      </c>
      <c r="AA108" s="1004">
        <v>20</v>
      </c>
      <c r="AB108" s="1003">
        <v>22</v>
      </c>
      <c r="AC108" s="1003">
        <v>2</v>
      </c>
      <c r="AD108" s="1003">
        <v>1</v>
      </c>
      <c r="AE108" s="1005">
        <v>25</v>
      </c>
      <c r="AF108" s="1121"/>
      <c r="AG108" s="1006">
        <v>45</v>
      </c>
      <c r="AH108" s="994"/>
      <c r="AI108" s="1007">
        <v>3.9858281665190433E-2</v>
      </c>
    </row>
    <row r="109" spans="1:35">
      <c r="A109" s="1020" t="s">
        <v>129</v>
      </c>
      <c r="B109" s="1021"/>
      <c r="C109" s="1021">
        <v>1</v>
      </c>
      <c r="D109" s="1021">
        <v>1</v>
      </c>
      <c r="E109" s="1021"/>
      <c r="F109" s="1021"/>
      <c r="G109" s="1021"/>
      <c r="H109" s="1021"/>
      <c r="I109" s="1021">
        <v>1</v>
      </c>
      <c r="J109" s="1021"/>
      <c r="K109" s="1021"/>
      <c r="L109" s="1021"/>
      <c r="M109" s="1021"/>
      <c r="N109" s="1021"/>
      <c r="O109" s="1021">
        <v>1</v>
      </c>
      <c r="P109" s="1021">
        <v>1</v>
      </c>
      <c r="Q109" s="1021"/>
      <c r="R109" s="1021">
        <v>1</v>
      </c>
      <c r="S109" s="1021"/>
      <c r="T109" s="1021">
        <v>1</v>
      </c>
      <c r="U109" s="1021"/>
      <c r="V109" s="1021">
        <v>2</v>
      </c>
      <c r="W109" s="1021"/>
      <c r="X109" s="1021"/>
      <c r="Y109" s="1021"/>
      <c r="Z109" s="1021"/>
      <c r="AA109" s="1022">
        <v>9</v>
      </c>
      <c r="AB109" s="1021">
        <v>7</v>
      </c>
      <c r="AC109" s="1021"/>
      <c r="AD109" s="1021">
        <v>1</v>
      </c>
      <c r="AE109" s="1023">
        <v>8</v>
      </c>
      <c r="AF109" s="1121"/>
      <c r="AG109" s="1024">
        <v>17</v>
      </c>
      <c r="AH109" s="994"/>
      <c r="AI109" s="1025">
        <v>1.5057573073516387E-2</v>
      </c>
    </row>
    <row r="110" spans="1:35">
      <c r="A110" s="1020" t="s">
        <v>65</v>
      </c>
      <c r="B110" s="1021"/>
      <c r="C110" s="1021"/>
      <c r="D110" s="1021">
        <v>1</v>
      </c>
      <c r="E110" s="1021"/>
      <c r="F110" s="1021"/>
      <c r="G110" s="1021">
        <v>1</v>
      </c>
      <c r="H110" s="1021"/>
      <c r="I110" s="1021"/>
      <c r="J110" s="1021">
        <v>1</v>
      </c>
      <c r="K110" s="1021"/>
      <c r="L110" s="1021"/>
      <c r="M110" s="1021">
        <v>2</v>
      </c>
      <c r="N110" s="1021"/>
      <c r="O110" s="1021">
        <v>1</v>
      </c>
      <c r="P110" s="1021">
        <v>1</v>
      </c>
      <c r="Q110" s="1021"/>
      <c r="R110" s="1021"/>
      <c r="S110" s="1021">
        <v>1</v>
      </c>
      <c r="T110" s="1021">
        <v>2</v>
      </c>
      <c r="U110" s="1021"/>
      <c r="V110" s="1021"/>
      <c r="W110" s="1021"/>
      <c r="X110" s="1021"/>
      <c r="Y110" s="1021"/>
      <c r="Z110" s="1021"/>
      <c r="AA110" s="1022">
        <v>10</v>
      </c>
      <c r="AB110" s="1021">
        <v>5</v>
      </c>
      <c r="AC110" s="1021">
        <v>4</v>
      </c>
      <c r="AD110" s="1021">
        <v>2</v>
      </c>
      <c r="AE110" s="1023">
        <v>11</v>
      </c>
      <c r="AF110" s="1121"/>
      <c r="AG110" s="1024">
        <v>21</v>
      </c>
      <c r="AH110" s="994"/>
      <c r="AI110" s="1025">
        <v>1.8600531443755536E-2</v>
      </c>
    </row>
    <row r="111" spans="1:35">
      <c r="A111" s="1020" t="s">
        <v>66</v>
      </c>
      <c r="B111" s="1021">
        <v>2</v>
      </c>
      <c r="C111" s="1021"/>
      <c r="D111" s="1021">
        <v>1</v>
      </c>
      <c r="E111" s="1021"/>
      <c r="F111" s="1021"/>
      <c r="G111" s="1021">
        <v>1</v>
      </c>
      <c r="H111" s="1021"/>
      <c r="I111" s="1021"/>
      <c r="J111" s="1021">
        <v>3</v>
      </c>
      <c r="K111" s="1021"/>
      <c r="L111" s="1021"/>
      <c r="M111" s="1021">
        <v>1</v>
      </c>
      <c r="N111" s="1021"/>
      <c r="O111" s="1021">
        <v>4</v>
      </c>
      <c r="P111" s="1021">
        <v>1</v>
      </c>
      <c r="Q111" s="1021">
        <v>2</v>
      </c>
      <c r="R111" s="1021">
        <v>2</v>
      </c>
      <c r="S111" s="1021"/>
      <c r="T111" s="1021">
        <v>1</v>
      </c>
      <c r="U111" s="1021"/>
      <c r="V111" s="1021"/>
      <c r="W111" s="1021">
        <v>1</v>
      </c>
      <c r="X111" s="1021"/>
      <c r="Y111" s="1021"/>
      <c r="Z111" s="1021"/>
      <c r="AA111" s="1022">
        <v>19</v>
      </c>
      <c r="AB111" s="1021">
        <v>4</v>
      </c>
      <c r="AC111" s="1021">
        <v>2</v>
      </c>
      <c r="AD111" s="1021"/>
      <c r="AE111" s="1023">
        <v>6</v>
      </c>
      <c r="AF111" s="1121"/>
      <c r="AG111" s="1024">
        <v>25</v>
      </c>
      <c r="AH111" s="994"/>
      <c r="AI111" s="1025">
        <v>2.2143489813994686E-2</v>
      </c>
    </row>
    <row r="112" spans="1:35">
      <c r="A112" s="1020" t="s">
        <v>67</v>
      </c>
      <c r="B112" s="1021"/>
      <c r="C112" s="1021">
        <v>1</v>
      </c>
      <c r="D112" s="1021"/>
      <c r="E112" s="1021"/>
      <c r="F112" s="1021"/>
      <c r="G112" s="1021"/>
      <c r="H112" s="1021"/>
      <c r="I112" s="1021">
        <v>1</v>
      </c>
      <c r="J112" s="1021"/>
      <c r="K112" s="1021"/>
      <c r="L112" s="1021"/>
      <c r="M112" s="1021">
        <v>1</v>
      </c>
      <c r="N112" s="1021"/>
      <c r="O112" s="1021">
        <v>1</v>
      </c>
      <c r="P112" s="1021"/>
      <c r="Q112" s="1021"/>
      <c r="R112" s="1021">
        <v>1</v>
      </c>
      <c r="S112" s="1021"/>
      <c r="T112" s="1021">
        <v>1</v>
      </c>
      <c r="U112" s="1021"/>
      <c r="V112" s="1021"/>
      <c r="W112" s="1021">
        <v>1</v>
      </c>
      <c r="X112" s="1021">
        <v>1</v>
      </c>
      <c r="Y112" s="1021"/>
      <c r="Z112" s="1021"/>
      <c r="AA112" s="1022">
        <v>8</v>
      </c>
      <c r="AB112" s="1021">
        <v>1</v>
      </c>
      <c r="AC112" s="1021">
        <v>2</v>
      </c>
      <c r="AD112" s="1021">
        <v>1</v>
      </c>
      <c r="AE112" s="1023">
        <v>4</v>
      </c>
      <c r="AF112" s="1121"/>
      <c r="AG112" s="1024">
        <v>12</v>
      </c>
      <c r="AH112" s="994"/>
      <c r="AI112" s="1025">
        <v>1.0628875110717449E-2</v>
      </c>
    </row>
    <row r="113" spans="1:35">
      <c r="A113" s="1020" t="s">
        <v>68</v>
      </c>
      <c r="B113" s="1021">
        <v>3</v>
      </c>
      <c r="C113" s="1021">
        <v>1</v>
      </c>
      <c r="D113" s="1021"/>
      <c r="E113" s="1021"/>
      <c r="F113" s="1021"/>
      <c r="G113" s="1021"/>
      <c r="H113" s="1021"/>
      <c r="I113" s="1021"/>
      <c r="J113" s="1021"/>
      <c r="K113" s="1021"/>
      <c r="L113" s="1021"/>
      <c r="M113" s="1021">
        <v>2</v>
      </c>
      <c r="N113" s="1021"/>
      <c r="O113" s="1021">
        <v>1</v>
      </c>
      <c r="P113" s="1021">
        <v>1</v>
      </c>
      <c r="Q113" s="1021"/>
      <c r="R113" s="1021"/>
      <c r="S113" s="1021"/>
      <c r="T113" s="1021">
        <v>1</v>
      </c>
      <c r="U113" s="1021"/>
      <c r="V113" s="1021"/>
      <c r="W113" s="1021"/>
      <c r="X113" s="1021"/>
      <c r="Y113" s="1021">
        <v>1</v>
      </c>
      <c r="Z113" s="1021">
        <v>2</v>
      </c>
      <c r="AA113" s="1022">
        <v>12</v>
      </c>
      <c r="AB113" s="1021">
        <v>13</v>
      </c>
      <c r="AC113" s="1021"/>
      <c r="AD113" s="1021">
        <v>6</v>
      </c>
      <c r="AE113" s="1023">
        <v>19</v>
      </c>
      <c r="AF113" s="1121"/>
      <c r="AG113" s="1024">
        <v>31</v>
      </c>
      <c r="AH113" s="994"/>
      <c r="AI113" s="1025">
        <v>2.7457927369353409E-2</v>
      </c>
    </row>
    <row r="114" spans="1:35">
      <c r="A114" s="1020" t="s">
        <v>69</v>
      </c>
      <c r="B114" s="1021">
        <v>2</v>
      </c>
      <c r="C114" s="1021"/>
      <c r="D114" s="1021">
        <v>1</v>
      </c>
      <c r="E114" s="1021">
        <v>2</v>
      </c>
      <c r="F114" s="1021"/>
      <c r="G114" s="1021"/>
      <c r="H114" s="1021"/>
      <c r="I114" s="1021"/>
      <c r="J114" s="1021"/>
      <c r="K114" s="1021"/>
      <c r="L114" s="1021">
        <v>1</v>
      </c>
      <c r="M114" s="1021">
        <v>1</v>
      </c>
      <c r="N114" s="1021">
        <v>1</v>
      </c>
      <c r="O114" s="1021">
        <v>1</v>
      </c>
      <c r="P114" s="1021">
        <v>1</v>
      </c>
      <c r="Q114" s="1021">
        <v>1</v>
      </c>
      <c r="R114" s="1021"/>
      <c r="S114" s="1021"/>
      <c r="T114" s="1021">
        <v>2</v>
      </c>
      <c r="U114" s="1021"/>
      <c r="V114" s="1021"/>
      <c r="W114" s="1021"/>
      <c r="X114" s="1021"/>
      <c r="Y114" s="1021">
        <v>1</v>
      </c>
      <c r="Z114" s="1021">
        <v>1</v>
      </c>
      <c r="AA114" s="1022">
        <v>15</v>
      </c>
      <c r="AB114" s="1021">
        <v>5</v>
      </c>
      <c r="AC114" s="1021">
        <v>2</v>
      </c>
      <c r="AD114" s="1021">
        <v>4</v>
      </c>
      <c r="AE114" s="1023">
        <v>11</v>
      </c>
      <c r="AF114" s="1121"/>
      <c r="AG114" s="1024">
        <v>26</v>
      </c>
      <c r="AH114" s="994"/>
      <c r="AI114" s="1025">
        <v>2.3029229406554472E-2</v>
      </c>
    </row>
    <row r="115" spans="1:35">
      <c r="A115" s="1020" t="s">
        <v>70</v>
      </c>
      <c r="B115" s="1021"/>
      <c r="C115" s="1021"/>
      <c r="D115" s="1021"/>
      <c r="E115" s="1021"/>
      <c r="F115" s="1021"/>
      <c r="G115" s="1021"/>
      <c r="H115" s="1021"/>
      <c r="I115" s="1021"/>
      <c r="J115" s="1021"/>
      <c r="K115" s="1021"/>
      <c r="L115" s="1021"/>
      <c r="M115" s="1021"/>
      <c r="N115" s="1021"/>
      <c r="O115" s="1021">
        <v>1</v>
      </c>
      <c r="P115" s="1021">
        <v>1</v>
      </c>
      <c r="Q115" s="1021"/>
      <c r="R115" s="1021"/>
      <c r="S115" s="1021"/>
      <c r="T115" s="1021"/>
      <c r="U115" s="1021"/>
      <c r="V115" s="1021"/>
      <c r="W115" s="1021"/>
      <c r="X115" s="1021"/>
      <c r="Y115" s="1021"/>
      <c r="Z115" s="1021"/>
      <c r="AA115" s="1022">
        <v>2</v>
      </c>
      <c r="AB115" s="1021">
        <v>2</v>
      </c>
      <c r="AC115" s="1021">
        <v>2</v>
      </c>
      <c r="AD115" s="1021"/>
      <c r="AE115" s="1023">
        <v>4</v>
      </c>
      <c r="AF115" s="1121"/>
      <c r="AG115" s="1024">
        <v>6</v>
      </c>
      <c r="AH115" s="994"/>
      <c r="AI115" s="1025">
        <v>5.3144375553587243E-3</v>
      </c>
    </row>
    <row r="116" spans="1:35">
      <c r="A116" s="1020" t="s">
        <v>71</v>
      </c>
      <c r="B116" s="1021"/>
      <c r="C116" s="1021"/>
      <c r="D116" s="1021"/>
      <c r="E116" s="1021"/>
      <c r="F116" s="1021"/>
      <c r="G116" s="1021"/>
      <c r="H116" s="1021"/>
      <c r="I116" s="1021">
        <v>1</v>
      </c>
      <c r="J116" s="1021"/>
      <c r="K116" s="1021"/>
      <c r="L116" s="1021"/>
      <c r="M116" s="1021">
        <v>1</v>
      </c>
      <c r="N116" s="1021"/>
      <c r="O116" s="1021"/>
      <c r="P116" s="1021">
        <v>1</v>
      </c>
      <c r="Q116" s="1021"/>
      <c r="R116" s="1021"/>
      <c r="S116" s="1021"/>
      <c r="T116" s="1021"/>
      <c r="U116" s="1021"/>
      <c r="V116" s="1021"/>
      <c r="W116" s="1021"/>
      <c r="X116" s="1021"/>
      <c r="Y116" s="1021"/>
      <c r="Z116" s="1021"/>
      <c r="AA116" s="1022">
        <v>3</v>
      </c>
      <c r="AB116" s="1021">
        <v>1</v>
      </c>
      <c r="AC116" s="1021"/>
      <c r="AD116" s="1021">
        <v>1</v>
      </c>
      <c r="AE116" s="1023">
        <v>2</v>
      </c>
      <c r="AF116" s="1121"/>
      <c r="AG116" s="1024">
        <v>5</v>
      </c>
      <c r="AH116" s="994"/>
      <c r="AI116" s="1025">
        <v>4.4286979627989375E-3</v>
      </c>
    </row>
    <row r="117" spans="1:35">
      <c r="A117" s="1020" t="s">
        <v>284</v>
      </c>
      <c r="B117" s="1021">
        <v>3</v>
      </c>
      <c r="C117" s="1021">
        <v>1</v>
      </c>
      <c r="D117" s="1021"/>
      <c r="E117" s="1021">
        <v>1</v>
      </c>
      <c r="F117" s="1021"/>
      <c r="G117" s="1021"/>
      <c r="H117" s="1021"/>
      <c r="I117" s="1021"/>
      <c r="J117" s="1021"/>
      <c r="K117" s="1021"/>
      <c r="L117" s="1021"/>
      <c r="M117" s="1021">
        <v>1</v>
      </c>
      <c r="N117" s="1021">
        <v>1</v>
      </c>
      <c r="O117" s="1021">
        <v>1</v>
      </c>
      <c r="P117" s="1021">
        <v>2</v>
      </c>
      <c r="Q117" s="1021"/>
      <c r="R117" s="1021"/>
      <c r="S117" s="1021"/>
      <c r="T117" s="1021"/>
      <c r="U117" s="1021">
        <v>1</v>
      </c>
      <c r="V117" s="1021"/>
      <c r="W117" s="1021">
        <v>2</v>
      </c>
      <c r="X117" s="1021"/>
      <c r="Y117" s="1021">
        <v>1</v>
      </c>
      <c r="Z117" s="1021"/>
      <c r="AA117" s="1022">
        <v>14</v>
      </c>
      <c r="AB117" s="1021">
        <v>4</v>
      </c>
      <c r="AC117" s="1021">
        <v>3</v>
      </c>
      <c r="AD117" s="1021">
        <v>3</v>
      </c>
      <c r="AE117" s="1023">
        <v>10</v>
      </c>
      <c r="AF117" s="1121"/>
      <c r="AG117" s="1024">
        <v>24</v>
      </c>
      <c r="AH117" s="994"/>
      <c r="AI117" s="1025">
        <v>2.1257750221434897E-2</v>
      </c>
    </row>
    <row r="118" spans="1:35">
      <c r="A118" s="1020" t="s">
        <v>283</v>
      </c>
      <c r="B118" s="1021"/>
      <c r="C118" s="1021"/>
      <c r="D118" s="1021"/>
      <c r="E118" s="1021"/>
      <c r="F118" s="1021"/>
      <c r="G118" s="1021"/>
      <c r="H118" s="1021"/>
      <c r="I118" s="1021"/>
      <c r="J118" s="1021"/>
      <c r="K118" s="1021"/>
      <c r="L118" s="1021"/>
      <c r="M118" s="1021"/>
      <c r="N118" s="1021"/>
      <c r="O118" s="1021">
        <v>1</v>
      </c>
      <c r="P118" s="1021">
        <v>1</v>
      </c>
      <c r="Q118" s="1021"/>
      <c r="R118" s="1021"/>
      <c r="S118" s="1021"/>
      <c r="T118" s="1021">
        <v>1</v>
      </c>
      <c r="U118" s="1021"/>
      <c r="V118" s="1021"/>
      <c r="W118" s="1021">
        <v>2</v>
      </c>
      <c r="X118" s="1021"/>
      <c r="Y118" s="1021"/>
      <c r="Z118" s="1021"/>
      <c r="AA118" s="1022">
        <v>5</v>
      </c>
      <c r="AB118" s="1021">
        <v>1</v>
      </c>
      <c r="AC118" s="1021"/>
      <c r="AD118" s="1021"/>
      <c r="AE118" s="1023">
        <v>1</v>
      </c>
      <c r="AF118" s="1113"/>
      <c r="AG118" s="1024">
        <v>6</v>
      </c>
      <c r="AH118" s="994"/>
      <c r="AI118" s="1025">
        <v>5.3144375553587243E-3</v>
      </c>
    </row>
    <row r="119" spans="1:35">
      <c r="A119" s="1020" t="s">
        <v>986</v>
      </c>
      <c r="B119" s="1021"/>
      <c r="C119" s="1021"/>
      <c r="D119" s="1021"/>
      <c r="E119" s="1021"/>
      <c r="F119" s="1021"/>
      <c r="G119" s="1021"/>
      <c r="H119" s="1021"/>
      <c r="I119" s="1021"/>
      <c r="J119" s="1021"/>
      <c r="K119" s="1021"/>
      <c r="L119" s="1021"/>
      <c r="M119" s="1021"/>
      <c r="N119" s="1021"/>
      <c r="O119" s="1021"/>
      <c r="P119" s="1021"/>
      <c r="Q119" s="1021"/>
      <c r="R119" s="1021"/>
      <c r="S119" s="1021"/>
      <c r="T119" s="1021"/>
      <c r="U119" s="1021"/>
      <c r="V119" s="1021"/>
      <c r="W119" s="1021">
        <v>1</v>
      </c>
      <c r="X119" s="1021"/>
      <c r="Y119" s="1021"/>
      <c r="Z119" s="1021"/>
      <c r="AA119" s="1022">
        <v>1</v>
      </c>
      <c r="AB119" s="1021"/>
      <c r="AC119" s="1021"/>
      <c r="AD119" s="1021"/>
      <c r="AE119" s="1023"/>
      <c r="AF119" s="1113"/>
      <c r="AG119" s="1024">
        <v>1</v>
      </c>
      <c r="AH119" s="994"/>
      <c r="AI119" s="1025">
        <v>8.8573959255978745E-4</v>
      </c>
    </row>
    <row r="120" spans="1:35">
      <c r="A120" s="1020" t="s">
        <v>72</v>
      </c>
      <c r="B120" s="1021"/>
      <c r="C120" s="1021"/>
      <c r="D120" s="1021"/>
      <c r="E120" s="1021"/>
      <c r="F120" s="1021"/>
      <c r="G120" s="1021"/>
      <c r="H120" s="1021"/>
      <c r="I120" s="1021"/>
      <c r="J120" s="1021"/>
      <c r="K120" s="1021"/>
      <c r="L120" s="1021"/>
      <c r="M120" s="1021">
        <v>1</v>
      </c>
      <c r="N120" s="1021"/>
      <c r="O120" s="1021"/>
      <c r="P120" s="1021"/>
      <c r="Q120" s="1021"/>
      <c r="R120" s="1021"/>
      <c r="S120" s="1021"/>
      <c r="T120" s="1021"/>
      <c r="U120" s="1021"/>
      <c r="V120" s="1021"/>
      <c r="W120" s="1021"/>
      <c r="X120" s="1021"/>
      <c r="Y120" s="1021"/>
      <c r="Z120" s="1021"/>
      <c r="AA120" s="1022">
        <v>1</v>
      </c>
      <c r="AB120" s="1021"/>
      <c r="AC120" s="1021"/>
      <c r="AD120" s="1021"/>
      <c r="AE120" s="1023"/>
      <c r="AF120" s="1121"/>
      <c r="AG120" s="1024">
        <v>1</v>
      </c>
      <c r="AH120" s="994"/>
      <c r="AI120" s="1025">
        <v>8.8573959255978745E-4</v>
      </c>
    </row>
    <row r="121" spans="1:35">
      <c r="A121" s="1020" t="s">
        <v>285</v>
      </c>
      <c r="B121" s="1021"/>
      <c r="C121" s="1021"/>
      <c r="D121" s="1021"/>
      <c r="E121" s="1021"/>
      <c r="F121" s="1021"/>
      <c r="G121" s="1021"/>
      <c r="H121" s="1021"/>
      <c r="I121" s="1021"/>
      <c r="J121" s="1021"/>
      <c r="K121" s="1021"/>
      <c r="L121" s="1021"/>
      <c r="M121" s="1021"/>
      <c r="N121" s="1021"/>
      <c r="O121" s="1021"/>
      <c r="P121" s="1021"/>
      <c r="Q121" s="1021"/>
      <c r="R121" s="1021"/>
      <c r="S121" s="1021"/>
      <c r="T121" s="1021"/>
      <c r="U121" s="1021"/>
      <c r="V121" s="1021"/>
      <c r="W121" s="1021"/>
      <c r="X121" s="1021"/>
      <c r="Y121" s="1021"/>
      <c r="Z121" s="1021"/>
      <c r="AA121" s="1022"/>
      <c r="AB121" s="1021">
        <v>1</v>
      </c>
      <c r="AC121" s="1021"/>
      <c r="AD121" s="1021"/>
      <c r="AE121" s="1023">
        <v>1</v>
      </c>
      <c r="AF121" s="1121"/>
      <c r="AG121" s="1024">
        <v>1</v>
      </c>
      <c r="AH121" s="994"/>
      <c r="AI121" s="1025">
        <v>8.8573959255978745E-4</v>
      </c>
    </row>
    <row r="122" spans="1:35">
      <c r="A122" s="1020" t="s">
        <v>286</v>
      </c>
      <c r="B122" s="1021"/>
      <c r="C122" s="1021">
        <v>1</v>
      </c>
      <c r="D122" s="1021"/>
      <c r="E122" s="1021"/>
      <c r="F122" s="1021"/>
      <c r="G122" s="1021"/>
      <c r="H122" s="1021"/>
      <c r="I122" s="1021"/>
      <c r="J122" s="1021"/>
      <c r="K122" s="1021"/>
      <c r="L122" s="1021"/>
      <c r="M122" s="1021"/>
      <c r="N122" s="1021"/>
      <c r="O122" s="1021"/>
      <c r="P122" s="1021"/>
      <c r="Q122" s="1021"/>
      <c r="R122" s="1021">
        <v>1</v>
      </c>
      <c r="S122" s="1021"/>
      <c r="T122" s="1021"/>
      <c r="U122" s="1021"/>
      <c r="V122" s="1021"/>
      <c r="W122" s="1021"/>
      <c r="X122" s="1021"/>
      <c r="Y122" s="1021"/>
      <c r="Z122" s="1021"/>
      <c r="AA122" s="1022">
        <v>2</v>
      </c>
      <c r="AB122" s="1021"/>
      <c r="AC122" s="1021"/>
      <c r="AD122" s="1021">
        <v>1</v>
      </c>
      <c r="AE122" s="1023">
        <v>1</v>
      </c>
      <c r="AF122" s="1121"/>
      <c r="AG122" s="1024">
        <v>3</v>
      </c>
      <c r="AH122" s="994"/>
      <c r="AI122" s="1025">
        <v>2.6572187776793621E-3</v>
      </c>
    </row>
    <row r="123" spans="1:35">
      <c r="A123" s="1020" t="s">
        <v>287</v>
      </c>
      <c r="B123" s="1021"/>
      <c r="C123" s="1021">
        <v>2</v>
      </c>
      <c r="D123" s="1021"/>
      <c r="E123" s="1021">
        <v>1</v>
      </c>
      <c r="F123" s="1021"/>
      <c r="G123" s="1021"/>
      <c r="H123" s="1021"/>
      <c r="I123" s="1021"/>
      <c r="J123" s="1021">
        <v>1</v>
      </c>
      <c r="K123" s="1021"/>
      <c r="L123" s="1021"/>
      <c r="M123" s="1021"/>
      <c r="N123" s="1021"/>
      <c r="O123" s="1021">
        <v>2</v>
      </c>
      <c r="P123" s="1021">
        <v>1</v>
      </c>
      <c r="Q123" s="1021"/>
      <c r="R123" s="1021"/>
      <c r="S123" s="1021">
        <v>1</v>
      </c>
      <c r="T123" s="1021"/>
      <c r="U123" s="1021"/>
      <c r="V123" s="1021"/>
      <c r="W123" s="1021"/>
      <c r="X123" s="1021"/>
      <c r="Y123" s="1021"/>
      <c r="Z123" s="1021">
        <v>1</v>
      </c>
      <c r="AA123" s="1022">
        <v>9</v>
      </c>
      <c r="AB123" s="1021"/>
      <c r="AC123" s="1021"/>
      <c r="AD123" s="1021"/>
      <c r="AE123" s="1023"/>
      <c r="AF123" s="1121"/>
      <c r="AG123" s="1024">
        <v>9</v>
      </c>
      <c r="AH123" s="994"/>
      <c r="AI123" s="1025">
        <v>7.9716563330380873E-3</v>
      </c>
    </row>
    <row r="124" spans="1:35">
      <c r="A124" s="1020" t="s">
        <v>288</v>
      </c>
      <c r="B124" s="1021"/>
      <c r="C124" s="1021"/>
      <c r="D124" s="1021"/>
      <c r="E124" s="1021"/>
      <c r="F124" s="1021"/>
      <c r="G124" s="1021"/>
      <c r="H124" s="1021"/>
      <c r="I124" s="1021"/>
      <c r="J124" s="1021">
        <v>1</v>
      </c>
      <c r="K124" s="1021"/>
      <c r="L124" s="1021"/>
      <c r="M124" s="1021"/>
      <c r="N124" s="1021"/>
      <c r="O124" s="1021"/>
      <c r="P124" s="1021"/>
      <c r="Q124" s="1021"/>
      <c r="R124" s="1021"/>
      <c r="S124" s="1021"/>
      <c r="T124" s="1021"/>
      <c r="U124" s="1021"/>
      <c r="V124" s="1021"/>
      <c r="W124" s="1021"/>
      <c r="X124" s="1021"/>
      <c r="Y124" s="1021"/>
      <c r="Z124" s="1021">
        <v>1</v>
      </c>
      <c r="AA124" s="1022">
        <v>2</v>
      </c>
      <c r="AB124" s="1021"/>
      <c r="AC124" s="1021"/>
      <c r="AD124" s="1021"/>
      <c r="AE124" s="1023"/>
      <c r="AF124" s="1121"/>
      <c r="AG124" s="1024">
        <v>2</v>
      </c>
      <c r="AH124" s="994"/>
      <c r="AI124" s="1025">
        <v>1.7714791851195749E-3</v>
      </c>
    </row>
    <row r="125" spans="1:35">
      <c r="A125" s="1008" t="s">
        <v>289</v>
      </c>
      <c r="B125" s="1009"/>
      <c r="C125" s="1009"/>
      <c r="D125" s="1009"/>
      <c r="E125" s="1009"/>
      <c r="F125" s="1009"/>
      <c r="G125" s="1009"/>
      <c r="H125" s="1009"/>
      <c r="I125" s="1009"/>
      <c r="J125" s="1009"/>
      <c r="K125" s="1009"/>
      <c r="L125" s="1009"/>
      <c r="M125" s="1009"/>
      <c r="N125" s="1009"/>
      <c r="O125" s="1009"/>
      <c r="P125" s="1009"/>
      <c r="Q125" s="1009"/>
      <c r="R125" s="1009"/>
      <c r="S125" s="1009"/>
      <c r="T125" s="1009"/>
      <c r="U125" s="1009"/>
      <c r="V125" s="1009"/>
      <c r="W125" s="1009"/>
      <c r="X125" s="1009">
        <v>1</v>
      </c>
      <c r="Y125" s="1009">
        <v>1</v>
      </c>
      <c r="Z125" s="1009"/>
      <c r="AA125" s="1010">
        <v>2</v>
      </c>
      <c r="AB125" s="1009">
        <v>1</v>
      </c>
      <c r="AC125" s="1009"/>
      <c r="AD125" s="1009"/>
      <c r="AE125" s="1011">
        <v>1</v>
      </c>
      <c r="AF125" s="1121"/>
      <c r="AG125" s="1012">
        <v>3</v>
      </c>
      <c r="AH125" s="994"/>
      <c r="AI125" s="1013">
        <v>2.6572187776793621E-3</v>
      </c>
    </row>
    <row r="126" spans="1:35">
      <c r="A126" s="1008" t="s">
        <v>290</v>
      </c>
      <c r="B126" s="1009">
        <v>1</v>
      </c>
      <c r="C126" s="1009"/>
      <c r="D126" s="1009"/>
      <c r="E126" s="1009"/>
      <c r="F126" s="1009"/>
      <c r="G126" s="1009"/>
      <c r="H126" s="1009"/>
      <c r="I126" s="1009"/>
      <c r="J126" s="1009"/>
      <c r="K126" s="1009"/>
      <c r="L126" s="1009"/>
      <c r="M126" s="1009"/>
      <c r="N126" s="1009"/>
      <c r="O126" s="1009"/>
      <c r="P126" s="1009"/>
      <c r="Q126" s="1009"/>
      <c r="R126" s="1009"/>
      <c r="S126" s="1009"/>
      <c r="T126" s="1009"/>
      <c r="U126" s="1009"/>
      <c r="V126" s="1009"/>
      <c r="W126" s="1009"/>
      <c r="X126" s="1009">
        <v>1</v>
      </c>
      <c r="Y126" s="1009"/>
      <c r="Z126" s="1009"/>
      <c r="AA126" s="1010">
        <v>2</v>
      </c>
      <c r="AB126" s="1009"/>
      <c r="AC126" s="1009"/>
      <c r="AD126" s="1009">
        <v>1</v>
      </c>
      <c r="AE126" s="1011">
        <v>1</v>
      </c>
      <c r="AF126" s="1113"/>
      <c r="AG126" s="1012">
        <v>3</v>
      </c>
      <c r="AH126" s="994"/>
      <c r="AI126" s="1013">
        <v>2.6572187776793621E-3</v>
      </c>
    </row>
    <row r="127" spans="1:35">
      <c r="A127" s="504" t="s">
        <v>978</v>
      </c>
      <c r="B127" s="64">
        <v>12</v>
      </c>
      <c r="C127" s="64">
        <v>8</v>
      </c>
      <c r="D127" s="64">
        <v>4</v>
      </c>
      <c r="E127" s="64">
        <v>5</v>
      </c>
      <c r="F127" s="64"/>
      <c r="G127" s="64">
        <v>2</v>
      </c>
      <c r="H127" s="64"/>
      <c r="I127" s="64">
        <v>3</v>
      </c>
      <c r="J127" s="64">
        <v>7</v>
      </c>
      <c r="K127" s="64"/>
      <c r="L127" s="64">
        <v>1</v>
      </c>
      <c r="M127" s="64">
        <v>11</v>
      </c>
      <c r="N127" s="64">
        <v>2</v>
      </c>
      <c r="O127" s="64">
        <v>17</v>
      </c>
      <c r="P127" s="64">
        <v>13</v>
      </c>
      <c r="Q127" s="64">
        <v>4</v>
      </c>
      <c r="R127" s="64">
        <v>5</v>
      </c>
      <c r="S127" s="64">
        <v>3</v>
      </c>
      <c r="T127" s="64">
        <v>10</v>
      </c>
      <c r="U127" s="64">
        <v>3</v>
      </c>
      <c r="V127" s="64">
        <v>3</v>
      </c>
      <c r="W127" s="64">
        <v>9</v>
      </c>
      <c r="X127" s="64">
        <v>5</v>
      </c>
      <c r="Y127" s="64">
        <v>4</v>
      </c>
      <c r="Z127" s="64">
        <v>8</v>
      </c>
      <c r="AA127" s="196">
        <v>139</v>
      </c>
      <c r="AB127" s="64">
        <v>67</v>
      </c>
      <c r="AC127" s="64">
        <v>17</v>
      </c>
      <c r="AD127" s="64">
        <v>21</v>
      </c>
      <c r="AE127" s="285">
        <v>105</v>
      </c>
      <c r="AF127" s="1"/>
      <c r="AG127" s="1130">
        <v>244</v>
      </c>
      <c r="AH127" s="994"/>
      <c r="AI127" s="1131">
        <v>0.21612046058458814</v>
      </c>
    </row>
    <row r="128" spans="1:35">
      <c r="A128" s="1002" t="s">
        <v>18</v>
      </c>
      <c r="B128" s="1003"/>
      <c r="C128" s="1003"/>
      <c r="D128" s="1003"/>
      <c r="E128" s="1003">
        <v>1</v>
      </c>
      <c r="F128" s="1003"/>
      <c r="G128" s="1003"/>
      <c r="H128" s="1003"/>
      <c r="I128" s="1003">
        <v>1</v>
      </c>
      <c r="J128" s="1003">
        <v>1</v>
      </c>
      <c r="K128" s="1003"/>
      <c r="L128" s="1003"/>
      <c r="M128" s="1003"/>
      <c r="N128" s="1003"/>
      <c r="O128" s="1003"/>
      <c r="P128" s="1003"/>
      <c r="Q128" s="1003"/>
      <c r="R128" s="1003"/>
      <c r="S128" s="1003"/>
      <c r="T128" s="1003"/>
      <c r="U128" s="1003"/>
      <c r="V128" s="1003"/>
      <c r="W128" s="1003"/>
      <c r="X128" s="1003"/>
      <c r="Y128" s="1003"/>
      <c r="Z128" s="1003"/>
      <c r="AA128" s="1004">
        <v>3</v>
      </c>
      <c r="AB128" s="1003">
        <v>3</v>
      </c>
      <c r="AC128" s="1003">
        <v>3</v>
      </c>
      <c r="AD128" s="1003"/>
      <c r="AE128" s="1005">
        <v>6</v>
      </c>
      <c r="AF128" s="1121"/>
      <c r="AG128" s="1006">
        <v>9</v>
      </c>
      <c r="AH128" s="994"/>
      <c r="AI128" s="1007">
        <v>7.9716563330380873E-3</v>
      </c>
    </row>
    <row r="129" spans="1:35">
      <c r="A129" s="1020" t="s">
        <v>19</v>
      </c>
      <c r="B129" s="1021"/>
      <c r="C129" s="1021"/>
      <c r="D129" s="1021"/>
      <c r="E129" s="1021"/>
      <c r="F129" s="1021"/>
      <c r="G129" s="1021"/>
      <c r="H129" s="1021"/>
      <c r="I129" s="1021"/>
      <c r="J129" s="1021"/>
      <c r="K129" s="1021"/>
      <c r="L129" s="1021"/>
      <c r="M129" s="1021"/>
      <c r="N129" s="1021"/>
      <c r="O129" s="1021"/>
      <c r="P129" s="1021"/>
      <c r="Q129" s="1021">
        <v>1</v>
      </c>
      <c r="R129" s="1021"/>
      <c r="S129" s="1021"/>
      <c r="T129" s="1021"/>
      <c r="U129" s="1021"/>
      <c r="V129" s="1021"/>
      <c r="W129" s="1021"/>
      <c r="X129" s="1021"/>
      <c r="Y129" s="1021"/>
      <c r="Z129" s="1021"/>
      <c r="AA129" s="1022">
        <v>1</v>
      </c>
      <c r="AB129" s="1021"/>
      <c r="AC129" s="1021">
        <v>3</v>
      </c>
      <c r="AD129" s="1021">
        <v>1</v>
      </c>
      <c r="AE129" s="1023">
        <v>4</v>
      </c>
      <c r="AF129" s="1121"/>
      <c r="AG129" s="1024">
        <v>5</v>
      </c>
      <c r="AH129" s="994"/>
      <c r="AI129" s="1025">
        <v>4.4286979627989375E-3</v>
      </c>
    </row>
    <row r="130" spans="1:35">
      <c r="A130" s="1020" t="s">
        <v>20</v>
      </c>
      <c r="B130" s="1021"/>
      <c r="C130" s="1021"/>
      <c r="D130" s="1021"/>
      <c r="E130" s="1021"/>
      <c r="F130" s="1021"/>
      <c r="G130" s="1021"/>
      <c r="H130" s="1021"/>
      <c r="I130" s="1021"/>
      <c r="J130" s="1021"/>
      <c r="K130" s="1021"/>
      <c r="L130" s="1021">
        <v>1</v>
      </c>
      <c r="M130" s="1021"/>
      <c r="N130" s="1021"/>
      <c r="O130" s="1021"/>
      <c r="P130" s="1021">
        <v>1</v>
      </c>
      <c r="Q130" s="1021"/>
      <c r="R130" s="1021">
        <v>1</v>
      </c>
      <c r="S130" s="1021"/>
      <c r="T130" s="1021"/>
      <c r="U130" s="1021"/>
      <c r="V130" s="1021">
        <v>1</v>
      </c>
      <c r="W130" s="1021"/>
      <c r="X130" s="1021"/>
      <c r="Y130" s="1021"/>
      <c r="Z130" s="1021"/>
      <c r="AA130" s="1022">
        <v>4</v>
      </c>
      <c r="AB130" s="1021">
        <v>3</v>
      </c>
      <c r="AC130" s="1021">
        <v>2</v>
      </c>
      <c r="AD130" s="1021"/>
      <c r="AE130" s="1023">
        <v>5</v>
      </c>
      <c r="AF130" s="1121"/>
      <c r="AG130" s="1024">
        <v>9</v>
      </c>
      <c r="AH130" s="994"/>
      <c r="AI130" s="1025">
        <v>7.9716563330380873E-3</v>
      </c>
    </row>
    <row r="131" spans="1:35">
      <c r="A131" s="1020" t="s">
        <v>21</v>
      </c>
      <c r="B131" s="1021"/>
      <c r="C131" s="1021"/>
      <c r="D131" s="1021"/>
      <c r="E131" s="1021"/>
      <c r="F131" s="1021"/>
      <c r="G131" s="1021"/>
      <c r="H131" s="1021"/>
      <c r="I131" s="1021"/>
      <c r="J131" s="1021"/>
      <c r="K131" s="1021"/>
      <c r="L131" s="1021"/>
      <c r="M131" s="1021">
        <v>1</v>
      </c>
      <c r="N131" s="1021"/>
      <c r="O131" s="1021"/>
      <c r="P131" s="1021"/>
      <c r="Q131" s="1021"/>
      <c r="R131" s="1021"/>
      <c r="S131" s="1021"/>
      <c r="T131" s="1021"/>
      <c r="U131" s="1021"/>
      <c r="V131" s="1021">
        <v>2</v>
      </c>
      <c r="W131" s="1021"/>
      <c r="X131" s="1021"/>
      <c r="Y131" s="1021"/>
      <c r="Z131" s="1021">
        <v>1</v>
      </c>
      <c r="AA131" s="1022">
        <v>4</v>
      </c>
      <c r="AB131" s="1021">
        <v>1</v>
      </c>
      <c r="AC131" s="1021"/>
      <c r="AD131" s="1021"/>
      <c r="AE131" s="1023">
        <v>1</v>
      </c>
      <c r="AF131" s="1121"/>
      <c r="AG131" s="1024">
        <v>5</v>
      </c>
      <c r="AH131" s="994"/>
      <c r="AI131" s="1025">
        <v>4.4286979627989375E-3</v>
      </c>
    </row>
    <row r="132" spans="1:35">
      <c r="A132" s="1008" t="s">
        <v>22</v>
      </c>
      <c r="B132" s="1009">
        <v>1</v>
      </c>
      <c r="C132" s="1009"/>
      <c r="D132" s="1009"/>
      <c r="E132" s="1009">
        <v>1</v>
      </c>
      <c r="F132" s="1009"/>
      <c r="G132" s="1009"/>
      <c r="H132" s="1009"/>
      <c r="I132" s="1009"/>
      <c r="J132" s="1009">
        <v>3</v>
      </c>
      <c r="K132" s="1009"/>
      <c r="L132" s="1009"/>
      <c r="M132" s="1009"/>
      <c r="N132" s="1009"/>
      <c r="O132" s="1009">
        <v>1</v>
      </c>
      <c r="P132" s="1009"/>
      <c r="Q132" s="1009"/>
      <c r="R132" s="1009"/>
      <c r="S132" s="1009"/>
      <c r="T132" s="1009"/>
      <c r="U132" s="1009">
        <v>1</v>
      </c>
      <c r="V132" s="1009">
        <v>1</v>
      </c>
      <c r="W132" s="1009"/>
      <c r="X132" s="1009"/>
      <c r="Y132" s="1009"/>
      <c r="Z132" s="1009"/>
      <c r="AA132" s="1010">
        <v>8</v>
      </c>
      <c r="AB132" s="1009">
        <v>1</v>
      </c>
      <c r="AC132" s="1009">
        <v>9</v>
      </c>
      <c r="AD132" s="1009"/>
      <c r="AE132" s="1011">
        <v>10</v>
      </c>
      <c r="AF132" s="1121"/>
      <c r="AG132" s="1012">
        <v>18</v>
      </c>
      <c r="AH132" s="994"/>
      <c r="AI132" s="1013">
        <v>1.5943312666076175E-2</v>
      </c>
    </row>
    <row r="133" spans="1:35">
      <c r="A133" s="504" t="s">
        <v>979</v>
      </c>
      <c r="B133" s="64">
        <v>1</v>
      </c>
      <c r="C133" s="64"/>
      <c r="D133" s="64"/>
      <c r="E133" s="64">
        <v>2</v>
      </c>
      <c r="F133" s="64"/>
      <c r="G133" s="64"/>
      <c r="H133" s="64"/>
      <c r="I133" s="64">
        <v>1</v>
      </c>
      <c r="J133" s="64">
        <v>4</v>
      </c>
      <c r="K133" s="64"/>
      <c r="L133" s="64">
        <v>1</v>
      </c>
      <c r="M133" s="64">
        <v>1</v>
      </c>
      <c r="N133" s="64"/>
      <c r="O133" s="64">
        <v>1</v>
      </c>
      <c r="P133" s="64">
        <v>1</v>
      </c>
      <c r="Q133" s="64">
        <v>1</v>
      </c>
      <c r="R133" s="64">
        <v>1</v>
      </c>
      <c r="S133" s="64"/>
      <c r="T133" s="64"/>
      <c r="U133" s="64">
        <v>1</v>
      </c>
      <c r="V133" s="64">
        <v>4</v>
      </c>
      <c r="W133" s="64"/>
      <c r="X133" s="64"/>
      <c r="Y133" s="64"/>
      <c r="Z133" s="64">
        <v>1</v>
      </c>
      <c r="AA133" s="196">
        <v>20</v>
      </c>
      <c r="AB133" s="64">
        <v>8</v>
      </c>
      <c r="AC133" s="64">
        <v>17</v>
      </c>
      <c r="AD133" s="64">
        <v>1</v>
      </c>
      <c r="AE133" s="285">
        <v>26</v>
      </c>
      <c r="AF133" s="1"/>
      <c r="AG133" s="1130">
        <v>46</v>
      </c>
      <c r="AH133" s="994"/>
      <c r="AI133" s="1131">
        <v>4.0744021257750222E-2</v>
      </c>
    </row>
    <row r="134" spans="1:35">
      <c r="A134" s="1002" t="s">
        <v>95</v>
      </c>
      <c r="B134" s="1003"/>
      <c r="C134" s="1003"/>
      <c r="D134" s="1003"/>
      <c r="E134" s="1003">
        <v>1</v>
      </c>
      <c r="F134" s="1003"/>
      <c r="G134" s="1003"/>
      <c r="H134" s="1003"/>
      <c r="I134" s="1003"/>
      <c r="J134" s="1003"/>
      <c r="K134" s="1003"/>
      <c r="L134" s="1003"/>
      <c r="M134" s="1003"/>
      <c r="N134" s="1003"/>
      <c r="O134" s="1003"/>
      <c r="P134" s="1003"/>
      <c r="Q134" s="1003"/>
      <c r="R134" s="1003">
        <v>1</v>
      </c>
      <c r="S134" s="1003"/>
      <c r="T134" s="1003"/>
      <c r="U134" s="1003"/>
      <c r="V134" s="1003"/>
      <c r="W134" s="1003"/>
      <c r="X134" s="1003">
        <v>1</v>
      </c>
      <c r="Y134" s="1003"/>
      <c r="Z134" s="1003"/>
      <c r="AA134" s="1004">
        <v>3</v>
      </c>
      <c r="AB134" s="1003"/>
      <c r="AC134" s="1003"/>
      <c r="AD134" s="1003">
        <v>2</v>
      </c>
      <c r="AE134" s="1005">
        <v>2</v>
      </c>
      <c r="AF134" s="1121"/>
      <c r="AG134" s="1006">
        <v>5</v>
      </c>
      <c r="AH134" s="994"/>
      <c r="AI134" s="1007">
        <v>4.4286979627989375E-3</v>
      </c>
    </row>
    <row r="135" spans="1:35">
      <c r="A135" s="1020" t="s">
        <v>196</v>
      </c>
      <c r="B135" s="1021"/>
      <c r="C135" s="1021"/>
      <c r="D135" s="1021"/>
      <c r="E135" s="1021"/>
      <c r="F135" s="1021"/>
      <c r="G135" s="1021"/>
      <c r="H135" s="1021"/>
      <c r="I135" s="1021"/>
      <c r="J135" s="1021"/>
      <c r="K135" s="1021"/>
      <c r="L135" s="1021"/>
      <c r="M135" s="1021"/>
      <c r="N135" s="1021"/>
      <c r="O135" s="1021"/>
      <c r="P135" s="1021"/>
      <c r="Q135" s="1021"/>
      <c r="R135" s="1021"/>
      <c r="S135" s="1021"/>
      <c r="T135" s="1021"/>
      <c r="U135" s="1021"/>
      <c r="V135" s="1021"/>
      <c r="W135" s="1021"/>
      <c r="X135" s="1021"/>
      <c r="Y135" s="1021"/>
      <c r="Z135" s="1021"/>
      <c r="AA135" s="1022"/>
      <c r="AB135" s="1021"/>
      <c r="AC135" s="1021">
        <v>1</v>
      </c>
      <c r="AD135" s="1021"/>
      <c r="AE135" s="1023">
        <v>1</v>
      </c>
      <c r="AF135" s="1121"/>
      <c r="AG135" s="1024">
        <v>1</v>
      </c>
      <c r="AH135" s="994"/>
      <c r="AI135" s="1025">
        <v>8.8573959255978745E-4</v>
      </c>
    </row>
    <row r="136" spans="1:35">
      <c r="A136" s="1020" t="s">
        <v>96</v>
      </c>
      <c r="B136" s="1021"/>
      <c r="C136" s="1021">
        <v>1</v>
      </c>
      <c r="D136" s="1021"/>
      <c r="E136" s="1021">
        <v>2</v>
      </c>
      <c r="F136" s="1021"/>
      <c r="G136" s="1021">
        <v>1</v>
      </c>
      <c r="H136" s="1021"/>
      <c r="I136" s="1021"/>
      <c r="J136" s="1021">
        <v>3</v>
      </c>
      <c r="K136" s="1021"/>
      <c r="L136" s="1021"/>
      <c r="M136" s="1021">
        <v>2</v>
      </c>
      <c r="N136" s="1021"/>
      <c r="O136" s="1021">
        <v>3</v>
      </c>
      <c r="P136" s="1021">
        <v>2</v>
      </c>
      <c r="Q136" s="1021">
        <v>3</v>
      </c>
      <c r="R136" s="1021"/>
      <c r="S136" s="1021"/>
      <c r="T136" s="1021">
        <v>2</v>
      </c>
      <c r="U136" s="1021"/>
      <c r="V136" s="1021"/>
      <c r="W136" s="1021">
        <v>2</v>
      </c>
      <c r="X136" s="1021"/>
      <c r="Y136" s="1021"/>
      <c r="Z136" s="1021"/>
      <c r="AA136" s="1022">
        <v>21</v>
      </c>
      <c r="AB136" s="1021">
        <v>1</v>
      </c>
      <c r="AC136" s="1021">
        <v>3</v>
      </c>
      <c r="AD136" s="1021">
        <v>9</v>
      </c>
      <c r="AE136" s="1023">
        <v>13</v>
      </c>
      <c r="AF136" s="1121"/>
      <c r="AG136" s="1024">
        <v>34</v>
      </c>
      <c r="AH136" s="994"/>
      <c r="AI136" s="1025">
        <v>3.0115146147032774E-2</v>
      </c>
    </row>
    <row r="137" spans="1:35">
      <c r="A137" s="1020" t="s">
        <v>97</v>
      </c>
      <c r="B137" s="1021"/>
      <c r="C137" s="1021"/>
      <c r="D137" s="1021"/>
      <c r="E137" s="1021">
        <v>1</v>
      </c>
      <c r="F137" s="1021"/>
      <c r="G137" s="1021"/>
      <c r="H137" s="1021"/>
      <c r="I137" s="1021"/>
      <c r="J137" s="1021">
        <v>1</v>
      </c>
      <c r="K137" s="1021"/>
      <c r="L137" s="1021">
        <v>1</v>
      </c>
      <c r="M137" s="1021">
        <v>1</v>
      </c>
      <c r="N137" s="1021"/>
      <c r="O137" s="1021">
        <v>2</v>
      </c>
      <c r="P137" s="1021">
        <v>1</v>
      </c>
      <c r="Q137" s="1021"/>
      <c r="R137" s="1021">
        <v>1</v>
      </c>
      <c r="S137" s="1021">
        <v>1</v>
      </c>
      <c r="T137" s="1021"/>
      <c r="U137" s="1021"/>
      <c r="V137" s="1021"/>
      <c r="W137" s="1021">
        <v>1</v>
      </c>
      <c r="X137" s="1021">
        <v>1</v>
      </c>
      <c r="Y137" s="1021">
        <v>2</v>
      </c>
      <c r="Z137" s="1021">
        <v>1</v>
      </c>
      <c r="AA137" s="1022">
        <v>14</v>
      </c>
      <c r="AB137" s="1021">
        <v>7</v>
      </c>
      <c r="AC137" s="1021">
        <v>1</v>
      </c>
      <c r="AD137" s="1021">
        <v>9</v>
      </c>
      <c r="AE137" s="1023">
        <v>17</v>
      </c>
      <c r="AF137" s="1121"/>
      <c r="AG137" s="1024">
        <v>31</v>
      </c>
      <c r="AH137" s="994"/>
      <c r="AI137" s="1025">
        <v>2.7457927369353409E-2</v>
      </c>
    </row>
    <row r="138" spans="1:35">
      <c r="A138" s="1020" t="s">
        <v>291</v>
      </c>
      <c r="B138" s="1021"/>
      <c r="C138" s="1021"/>
      <c r="D138" s="1021"/>
      <c r="E138" s="1021"/>
      <c r="F138" s="1021"/>
      <c r="G138" s="1021"/>
      <c r="H138" s="1021"/>
      <c r="I138" s="1021"/>
      <c r="J138" s="1021"/>
      <c r="K138" s="1021"/>
      <c r="L138" s="1021"/>
      <c r="M138" s="1021"/>
      <c r="N138" s="1021"/>
      <c r="O138" s="1021"/>
      <c r="P138" s="1021"/>
      <c r="Q138" s="1021"/>
      <c r="R138" s="1021"/>
      <c r="S138" s="1021"/>
      <c r="T138" s="1021"/>
      <c r="U138" s="1021">
        <v>1</v>
      </c>
      <c r="V138" s="1021"/>
      <c r="W138" s="1021"/>
      <c r="X138" s="1021"/>
      <c r="Y138" s="1021"/>
      <c r="Z138" s="1021"/>
      <c r="AA138" s="1022">
        <v>1</v>
      </c>
      <c r="AB138" s="1021"/>
      <c r="AC138" s="1021">
        <v>1</v>
      </c>
      <c r="AD138" s="1021"/>
      <c r="AE138" s="1023">
        <v>1</v>
      </c>
      <c r="AF138" s="1121"/>
      <c r="AG138" s="1024">
        <v>2</v>
      </c>
      <c r="AH138" s="994"/>
      <c r="AI138" s="1025">
        <v>1.7714791851195749E-3</v>
      </c>
    </row>
    <row r="139" spans="1:35">
      <c r="A139" s="1008" t="s">
        <v>292</v>
      </c>
      <c r="B139" s="1021">
        <v>1</v>
      </c>
      <c r="C139" s="1021">
        <v>1</v>
      </c>
      <c r="D139" s="1021"/>
      <c r="E139" s="1021"/>
      <c r="F139" s="1021"/>
      <c r="G139" s="1021">
        <v>1</v>
      </c>
      <c r="H139" s="1021"/>
      <c r="I139" s="1021"/>
      <c r="J139" s="1021"/>
      <c r="K139" s="1021"/>
      <c r="L139" s="1021"/>
      <c r="M139" s="1021"/>
      <c r="N139" s="1021"/>
      <c r="O139" s="1021">
        <v>1</v>
      </c>
      <c r="P139" s="1021">
        <v>1</v>
      </c>
      <c r="Q139" s="1021"/>
      <c r="R139" s="1021"/>
      <c r="S139" s="1021"/>
      <c r="T139" s="1021"/>
      <c r="U139" s="1021"/>
      <c r="V139" s="1021"/>
      <c r="W139" s="1021"/>
      <c r="X139" s="1021"/>
      <c r="Y139" s="1021"/>
      <c r="Z139" s="1021">
        <v>1</v>
      </c>
      <c r="AA139" s="1022">
        <v>6</v>
      </c>
      <c r="AB139" s="1021"/>
      <c r="AC139" s="1021">
        <v>2</v>
      </c>
      <c r="AD139" s="1021">
        <v>2</v>
      </c>
      <c r="AE139" s="1023">
        <v>4</v>
      </c>
      <c r="AF139" s="1121"/>
      <c r="AG139" s="1024">
        <v>10</v>
      </c>
      <c r="AH139" s="994"/>
      <c r="AI139" s="1025">
        <v>8.8573959255978749E-3</v>
      </c>
    </row>
    <row r="140" spans="1:35">
      <c r="A140" s="1008" t="s">
        <v>98</v>
      </c>
      <c r="B140" s="1009"/>
      <c r="C140" s="1009"/>
      <c r="D140" s="1009"/>
      <c r="E140" s="1009"/>
      <c r="F140" s="1009"/>
      <c r="G140" s="1009"/>
      <c r="H140" s="1009"/>
      <c r="I140" s="1009"/>
      <c r="J140" s="1009">
        <v>1</v>
      </c>
      <c r="K140" s="1009"/>
      <c r="L140" s="1009"/>
      <c r="M140" s="1009"/>
      <c r="N140" s="1009"/>
      <c r="O140" s="1009"/>
      <c r="P140" s="1009"/>
      <c r="Q140" s="1009"/>
      <c r="R140" s="1009"/>
      <c r="S140" s="1009"/>
      <c r="T140" s="1009"/>
      <c r="U140" s="1009"/>
      <c r="V140" s="1009"/>
      <c r="W140" s="1009">
        <v>2</v>
      </c>
      <c r="X140" s="1009"/>
      <c r="Y140" s="1009"/>
      <c r="Z140" s="1009">
        <v>1</v>
      </c>
      <c r="AA140" s="1010">
        <v>4</v>
      </c>
      <c r="AB140" s="1009"/>
      <c r="AC140" s="1009">
        <v>2</v>
      </c>
      <c r="AD140" s="1009">
        <v>1</v>
      </c>
      <c r="AE140" s="1011">
        <v>3</v>
      </c>
      <c r="AF140" s="1121"/>
      <c r="AG140" s="1012">
        <v>7</v>
      </c>
      <c r="AH140" s="994"/>
      <c r="AI140" s="1013">
        <v>6.2001771479185119E-3</v>
      </c>
    </row>
    <row r="141" spans="1:35">
      <c r="A141" s="504" t="s">
        <v>980</v>
      </c>
      <c r="B141" s="64">
        <v>1</v>
      </c>
      <c r="C141" s="64">
        <v>2</v>
      </c>
      <c r="D141" s="64"/>
      <c r="E141" s="64">
        <v>4</v>
      </c>
      <c r="F141" s="64"/>
      <c r="G141" s="64">
        <v>2</v>
      </c>
      <c r="H141" s="64"/>
      <c r="I141" s="64"/>
      <c r="J141" s="64">
        <v>5</v>
      </c>
      <c r="K141" s="64"/>
      <c r="L141" s="64">
        <v>1</v>
      </c>
      <c r="M141" s="64">
        <v>3</v>
      </c>
      <c r="N141" s="64"/>
      <c r="O141" s="64">
        <v>6</v>
      </c>
      <c r="P141" s="64">
        <v>4</v>
      </c>
      <c r="Q141" s="64">
        <v>3</v>
      </c>
      <c r="R141" s="64">
        <v>2</v>
      </c>
      <c r="S141" s="64">
        <v>1</v>
      </c>
      <c r="T141" s="64">
        <v>2</v>
      </c>
      <c r="U141" s="64">
        <v>1</v>
      </c>
      <c r="V141" s="64"/>
      <c r="W141" s="64">
        <v>5</v>
      </c>
      <c r="X141" s="64">
        <v>2</v>
      </c>
      <c r="Y141" s="64">
        <v>2</v>
      </c>
      <c r="Z141" s="64">
        <v>3</v>
      </c>
      <c r="AA141" s="196">
        <v>49</v>
      </c>
      <c r="AB141" s="64">
        <v>8</v>
      </c>
      <c r="AC141" s="64">
        <v>10</v>
      </c>
      <c r="AD141" s="64">
        <v>23</v>
      </c>
      <c r="AE141" s="285">
        <v>41</v>
      </c>
      <c r="AF141" s="1"/>
      <c r="AG141" s="1132">
        <v>90</v>
      </c>
      <c r="AH141" s="994"/>
      <c r="AI141" s="1133">
        <v>7.9716563330380866E-2</v>
      </c>
    </row>
    <row r="142" spans="1:35">
      <c r="A142" s="1026" t="s">
        <v>295</v>
      </c>
      <c r="B142" s="404">
        <v>14</v>
      </c>
      <c r="C142" s="404">
        <v>10</v>
      </c>
      <c r="D142" s="404">
        <v>4</v>
      </c>
      <c r="E142" s="404">
        <v>11</v>
      </c>
      <c r="F142" s="404"/>
      <c r="G142" s="404">
        <v>4</v>
      </c>
      <c r="H142" s="404"/>
      <c r="I142" s="404">
        <v>4</v>
      </c>
      <c r="J142" s="404">
        <v>16</v>
      </c>
      <c r="K142" s="404"/>
      <c r="L142" s="404">
        <v>3</v>
      </c>
      <c r="M142" s="404">
        <v>15</v>
      </c>
      <c r="N142" s="404">
        <v>2</v>
      </c>
      <c r="O142" s="404">
        <v>24</v>
      </c>
      <c r="P142" s="404">
        <v>18</v>
      </c>
      <c r="Q142" s="404">
        <v>8</v>
      </c>
      <c r="R142" s="404">
        <v>8</v>
      </c>
      <c r="S142" s="404">
        <v>4</v>
      </c>
      <c r="T142" s="404">
        <v>12</v>
      </c>
      <c r="U142" s="404">
        <v>5</v>
      </c>
      <c r="V142" s="404">
        <v>7</v>
      </c>
      <c r="W142" s="404">
        <v>14</v>
      </c>
      <c r="X142" s="404">
        <v>7</v>
      </c>
      <c r="Y142" s="404">
        <v>6</v>
      </c>
      <c r="Z142" s="404">
        <v>12</v>
      </c>
      <c r="AA142" s="404"/>
      <c r="AB142" s="404">
        <v>83</v>
      </c>
      <c r="AC142" s="404">
        <v>44</v>
      </c>
      <c r="AD142" s="404">
        <v>45</v>
      </c>
      <c r="AE142" s="400"/>
      <c r="AF142" s="1"/>
      <c r="AG142" s="1110"/>
      <c r="AH142" s="995"/>
      <c r="AI142" s="1111">
        <v>0</v>
      </c>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994"/>
      <c r="AH143" s="994"/>
      <c r="AI143" s="1029"/>
    </row>
    <row r="144" spans="1:35">
      <c r="A144" s="504" t="s">
        <v>0</v>
      </c>
      <c r="B144" s="64">
        <v>3</v>
      </c>
      <c r="C144" s="64">
        <v>1</v>
      </c>
      <c r="D144" s="64">
        <v>3</v>
      </c>
      <c r="E144" s="64"/>
      <c r="F144" s="64"/>
      <c r="G144" s="64">
        <v>3</v>
      </c>
      <c r="H144" s="64"/>
      <c r="I144" s="64"/>
      <c r="J144" s="64">
        <v>5</v>
      </c>
      <c r="K144" s="64"/>
      <c r="L144" s="64"/>
      <c r="M144" s="64">
        <v>7</v>
      </c>
      <c r="N144" s="64"/>
      <c r="O144" s="64">
        <v>3</v>
      </c>
      <c r="P144" s="64">
        <v>6</v>
      </c>
      <c r="Q144" s="64">
        <v>4</v>
      </c>
      <c r="R144" s="64">
        <v>2</v>
      </c>
      <c r="S144" s="64">
        <v>4</v>
      </c>
      <c r="T144" s="64">
        <v>1</v>
      </c>
      <c r="U144" s="64">
        <v>3</v>
      </c>
      <c r="V144" s="64">
        <v>2</v>
      </c>
      <c r="W144" s="64">
        <v>2</v>
      </c>
      <c r="X144" s="64">
        <v>1</v>
      </c>
      <c r="Y144" s="64">
        <v>1</v>
      </c>
      <c r="Z144" s="64">
        <v>1</v>
      </c>
      <c r="AA144" s="196">
        <v>52</v>
      </c>
      <c r="AB144" s="64">
        <v>17</v>
      </c>
      <c r="AC144" s="64">
        <v>6</v>
      </c>
      <c r="AD144" s="64">
        <v>2</v>
      </c>
      <c r="AE144" s="285">
        <v>25</v>
      </c>
      <c r="AF144" s="995"/>
      <c r="AG144" s="610">
        <v>77</v>
      </c>
      <c r="AH144" s="994"/>
      <c r="AI144" s="607">
        <v>6.8201948627103631E-2</v>
      </c>
    </row>
    <row r="145"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1113"/>
      <c r="AB145" s="995"/>
      <c r="AC145" s="995"/>
      <c r="AD145" s="995"/>
      <c r="AE145" s="1113"/>
      <c r="AF145" s="1"/>
      <c r="AG145" s="994"/>
      <c r="AH145" s="994"/>
      <c r="AI145" s="1029"/>
    </row>
    <row r="146" spans="1:35">
      <c r="A146" s="530" t="s">
        <v>1</v>
      </c>
      <c r="B146" s="176">
        <v>67</v>
      </c>
      <c r="C146" s="176">
        <v>24</v>
      </c>
      <c r="D146" s="176">
        <v>22</v>
      </c>
      <c r="E146" s="176">
        <v>32</v>
      </c>
      <c r="F146" s="176">
        <v>3</v>
      </c>
      <c r="G146" s="176">
        <v>21</v>
      </c>
      <c r="H146" s="176">
        <v>2</v>
      </c>
      <c r="I146" s="176">
        <v>18</v>
      </c>
      <c r="J146" s="176">
        <v>54</v>
      </c>
      <c r="K146" s="176">
        <v>2</v>
      </c>
      <c r="L146" s="176">
        <v>8</v>
      </c>
      <c r="M146" s="176">
        <v>65</v>
      </c>
      <c r="N146" s="176">
        <v>9</v>
      </c>
      <c r="O146" s="176">
        <v>81</v>
      </c>
      <c r="P146" s="176">
        <v>66</v>
      </c>
      <c r="Q146" s="176">
        <v>43</v>
      </c>
      <c r="R146" s="176">
        <v>46</v>
      </c>
      <c r="S146" s="176">
        <v>27</v>
      </c>
      <c r="T146" s="176">
        <v>39</v>
      </c>
      <c r="U146" s="176">
        <v>32</v>
      </c>
      <c r="V146" s="176">
        <v>26</v>
      </c>
      <c r="W146" s="176">
        <v>54</v>
      </c>
      <c r="X146" s="176">
        <v>25</v>
      </c>
      <c r="Y146" s="176">
        <v>24</v>
      </c>
      <c r="Z146" s="176">
        <v>60</v>
      </c>
      <c r="AA146" s="196">
        <v>850</v>
      </c>
      <c r="AB146" s="176">
        <v>135</v>
      </c>
      <c r="AC146" s="176">
        <v>73</v>
      </c>
      <c r="AD146" s="176">
        <v>71</v>
      </c>
      <c r="AE146" s="285">
        <v>279</v>
      </c>
      <c r="AF146" s="995"/>
      <c r="AG146" s="670">
        <v>1129</v>
      </c>
      <c r="AH146" s="994"/>
      <c r="AI146" s="607">
        <v>1</v>
      </c>
    </row>
    <row r="147" spans="1:35">
      <c r="A147" s="207"/>
      <c r="B147" s="207"/>
      <c r="C147" s="207"/>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1103"/>
      <c r="AH147" s="1103"/>
      <c r="AI147" s="1104"/>
    </row>
    <row r="148" spans="1:35">
      <c r="A148" s="1103"/>
      <c r="B148" s="1103"/>
      <c r="C148" s="1103"/>
      <c r="D148" s="1103"/>
      <c r="E148" s="1103"/>
      <c r="F148" s="1103"/>
      <c r="G148" s="1103"/>
      <c r="H148" s="1103"/>
      <c r="I148" s="1103"/>
      <c r="J148" s="1103"/>
      <c r="K148" s="1103"/>
      <c r="L148" s="1103"/>
      <c r="M148" s="1103"/>
      <c r="N148" s="1103"/>
      <c r="O148" s="1103"/>
      <c r="P148" s="1103"/>
      <c r="Q148" s="1103"/>
      <c r="R148" s="1103"/>
      <c r="S148" s="1103"/>
      <c r="T148" s="1103"/>
      <c r="U148" s="1103"/>
      <c r="V148" s="1103"/>
      <c r="W148" s="1103"/>
      <c r="X148" s="1103"/>
      <c r="Y148" s="1103"/>
      <c r="Z148" s="1103"/>
      <c r="AA148" s="1103"/>
      <c r="AB148" s="1103"/>
      <c r="AC148" s="1103"/>
      <c r="AD148" s="1103"/>
      <c r="AE148" s="1103"/>
      <c r="AF148" s="207"/>
      <c r="AG148" s="1125"/>
      <c r="AH148" s="1103"/>
      <c r="AI148" s="1104"/>
    </row>
  </sheetData>
  <mergeCells count="3">
    <mergeCell ref="A5:AI5"/>
    <mergeCell ref="A2:AG2"/>
    <mergeCell ref="B7:AE7"/>
  </mergeCells>
  <printOptions horizontalCentered="1"/>
  <pageMargins left="0.39370078740157483" right="0.39370078740157483" top="0.59055118110236227" bottom="0.59055118110236227" header="0.39370078740157483" footer="0.39370078740157483"/>
  <pageSetup paperSize="9" scale="86" fitToHeight="0"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25.xml><?xml version="1.0" encoding="utf-8"?>
<worksheet xmlns="http://schemas.openxmlformats.org/spreadsheetml/2006/main" xmlns:r="http://schemas.openxmlformats.org/officeDocument/2006/relationships">
  <sheetPr>
    <tabColor rgb="FF92D050"/>
    <pageSetUpPr fitToPage="1"/>
  </sheetPr>
  <dimension ref="A2:AH59"/>
  <sheetViews>
    <sheetView showGridLines="0" showZeros="0" topLeftCell="A13" workbookViewId="0">
      <selection activeCell="G65" sqref="G65"/>
    </sheetView>
  </sheetViews>
  <sheetFormatPr baseColWidth="10" defaultRowHeight="12.75"/>
  <cols>
    <col min="1" max="1" width="23.5" customWidth="1"/>
    <col min="2" max="2" width="6.33203125" bestFit="1" customWidth="1"/>
    <col min="3" max="5" width="5.83203125" bestFit="1" customWidth="1"/>
    <col min="6" max="6" width="5.83203125" customWidth="1"/>
    <col min="7" max="7" width="8.6640625" customWidth="1"/>
    <col min="8" max="8" width="6.33203125" bestFit="1" customWidth="1"/>
    <col min="9" max="12" width="5.83203125" bestFit="1" customWidth="1"/>
    <col min="13" max="13" width="8.5" customWidth="1"/>
    <col min="14" max="14" width="6.33203125" bestFit="1" customWidth="1"/>
    <col min="15" max="18" width="5.83203125" bestFit="1" customWidth="1"/>
    <col min="19" max="19" width="15.1640625" customWidth="1"/>
    <col min="20" max="20" width="4.33203125" style="30" customWidth="1"/>
    <col min="21" max="21" width="8.6640625" customWidth="1"/>
  </cols>
  <sheetData>
    <row r="2" spans="1:34" ht="33" customHeight="1">
      <c r="A2" s="1219" t="s">
        <v>853</v>
      </c>
      <c r="B2" s="1219"/>
      <c r="C2" s="1219"/>
      <c r="D2" s="1219"/>
      <c r="E2" s="1219"/>
      <c r="F2" s="1219"/>
      <c r="G2" s="1219"/>
      <c r="H2" s="1219"/>
      <c r="I2" s="1219"/>
      <c r="J2" s="1219"/>
      <c r="K2" s="1219"/>
      <c r="L2" s="1219"/>
      <c r="M2" s="1219"/>
      <c r="N2" s="1219"/>
      <c r="O2" s="1219"/>
      <c r="P2" s="1219"/>
      <c r="Q2" s="1219"/>
      <c r="R2" s="1219"/>
      <c r="S2" s="1219"/>
      <c r="T2" s="1219"/>
      <c r="U2" s="1219"/>
      <c r="V2" s="80"/>
      <c r="W2" s="80"/>
      <c r="X2" s="80"/>
      <c r="Y2" s="80"/>
      <c r="Z2" s="80"/>
      <c r="AA2" s="80"/>
      <c r="AB2" s="80"/>
      <c r="AC2" s="80"/>
      <c r="AD2" s="80"/>
      <c r="AE2" s="80"/>
      <c r="AF2" s="80"/>
      <c r="AG2" s="80"/>
      <c r="AH2" s="80"/>
    </row>
    <row r="3" spans="1:34">
      <c r="A3" s="65"/>
    </row>
    <row r="5" spans="1:34" ht="17.25" customHeight="1">
      <c r="A5" s="1218" t="s">
        <v>736</v>
      </c>
      <c r="B5" s="1218"/>
      <c r="C5" s="1218"/>
      <c r="D5" s="1218"/>
      <c r="E5" s="1218"/>
      <c r="F5" s="1218"/>
      <c r="G5" s="1218"/>
      <c r="H5" s="1218"/>
      <c r="I5" s="1218"/>
      <c r="J5" s="1218"/>
      <c r="K5" s="1218"/>
      <c r="L5" s="1218"/>
      <c r="M5" s="1218"/>
      <c r="N5" s="1218"/>
      <c r="O5" s="1218"/>
      <c r="P5" s="1218"/>
      <c r="Q5" s="1218"/>
      <c r="R5" s="1218"/>
      <c r="S5" s="1218"/>
      <c r="T5" s="1218"/>
      <c r="U5" s="1218"/>
    </row>
    <row r="7" spans="1:34">
      <c r="B7" s="1292" t="s">
        <v>299</v>
      </c>
      <c r="C7" s="1293"/>
      <c r="D7" s="1293"/>
      <c r="E7" s="1293"/>
      <c r="F7" s="1293"/>
      <c r="G7" s="1293"/>
      <c r="H7" s="1293" t="s">
        <v>300</v>
      </c>
      <c r="I7" s="1293"/>
      <c r="J7" s="1293"/>
      <c r="K7" s="1293"/>
      <c r="L7" s="1293"/>
      <c r="M7" s="1293"/>
      <c r="N7" s="1293" t="s">
        <v>389</v>
      </c>
      <c r="O7" s="1293"/>
      <c r="P7" s="1293"/>
      <c r="Q7" s="1293"/>
      <c r="R7" s="1293"/>
      <c r="S7" s="1294"/>
      <c r="T7" s="69"/>
      <c r="U7" s="1242" t="s">
        <v>133</v>
      </c>
    </row>
    <row r="8" spans="1:34" ht="25.5">
      <c r="A8" s="197" t="s">
        <v>772</v>
      </c>
      <c r="B8" s="47" t="s">
        <v>873</v>
      </c>
      <c r="C8" s="47">
        <v>2011</v>
      </c>
      <c r="D8" s="47" t="s">
        <v>360</v>
      </c>
      <c r="E8" s="47" t="s">
        <v>361</v>
      </c>
      <c r="F8" s="47">
        <v>2014</v>
      </c>
      <c r="G8" s="40" t="s">
        <v>397</v>
      </c>
      <c r="H8" s="47" t="s">
        <v>873</v>
      </c>
      <c r="I8" s="47">
        <v>2011</v>
      </c>
      <c r="J8" s="47" t="s">
        <v>360</v>
      </c>
      <c r="K8" s="47" t="s">
        <v>361</v>
      </c>
      <c r="L8" s="47">
        <v>2014</v>
      </c>
      <c r="M8" s="40" t="s">
        <v>390</v>
      </c>
      <c r="N8" s="47" t="s">
        <v>873</v>
      </c>
      <c r="O8" s="47">
        <v>2011</v>
      </c>
      <c r="P8" s="47" t="s">
        <v>360</v>
      </c>
      <c r="Q8" s="47" t="s">
        <v>361</v>
      </c>
      <c r="R8" s="47">
        <v>2014</v>
      </c>
      <c r="S8" s="40" t="s">
        <v>391</v>
      </c>
      <c r="T8" s="69"/>
      <c r="U8" s="1242"/>
    </row>
    <row r="9" spans="1:34" s="30" customFormat="1">
      <c r="B9" s="88"/>
      <c r="C9" s="88"/>
      <c r="D9" s="88"/>
      <c r="E9" s="88"/>
      <c r="F9" s="88"/>
      <c r="G9" s="69"/>
      <c r="H9" s="88"/>
      <c r="I9" s="88"/>
      <c r="J9" s="88"/>
      <c r="K9" s="88"/>
      <c r="L9" s="88"/>
      <c r="M9" s="69"/>
      <c r="N9" s="88"/>
      <c r="O9" s="88"/>
      <c r="P9" s="88"/>
      <c r="Q9" s="88"/>
      <c r="R9" s="88"/>
      <c r="S9" s="69"/>
      <c r="T9" s="69"/>
      <c r="U9" s="69"/>
    </row>
    <row r="10" spans="1:34">
      <c r="A10" s="11" t="s">
        <v>362</v>
      </c>
      <c r="B10" s="51"/>
      <c r="C10" s="51"/>
      <c r="D10" s="51"/>
      <c r="E10" s="500"/>
      <c r="F10" s="317"/>
      <c r="G10" s="94"/>
      <c r="H10" s="183"/>
      <c r="I10" s="21"/>
      <c r="J10" s="21"/>
      <c r="K10" s="21"/>
      <c r="L10" s="187">
        <v>1</v>
      </c>
      <c r="M10" s="94">
        <v>1</v>
      </c>
      <c r="N10" s="183"/>
      <c r="O10" s="21"/>
      <c r="P10" s="21">
        <v>2</v>
      </c>
      <c r="Q10" s="21">
        <v>7</v>
      </c>
      <c r="R10" s="187">
        <v>12</v>
      </c>
      <c r="S10" s="414">
        <v>21</v>
      </c>
      <c r="U10" s="61">
        <v>22</v>
      </c>
    </row>
    <row r="11" spans="1:34">
      <c r="A11" s="12" t="s">
        <v>363</v>
      </c>
      <c r="B11" s="53"/>
      <c r="C11" s="53">
        <v>1</v>
      </c>
      <c r="D11" s="53"/>
      <c r="E11" s="501">
        <v>1</v>
      </c>
      <c r="F11" s="324">
        <v>1</v>
      </c>
      <c r="G11" s="95">
        <v>3</v>
      </c>
      <c r="H11" s="184"/>
      <c r="I11" s="23"/>
      <c r="J11" s="23">
        <v>2</v>
      </c>
      <c r="K11" s="23">
        <v>1</v>
      </c>
      <c r="L11" s="188">
        <v>3</v>
      </c>
      <c r="M11" s="95">
        <v>6</v>
      </c>
      <c r="N11" s="184">
        <v>2</v>
      </c>
      <c r="O11" s="23"/>
      <c r="P11" s="23">
        <v>2</v>
      </c>
      <c r="Q11" s="23">
        <v>1</v>
      </c>
      <c r="R11" s="188">
        <v>7</v>
      </c>
      <c r="S11" s="415">
        <v>12</v>
      </c>
      <c r="U11" s="62">
        <v>21</v>
      </c>
    </row>
    <row r="12" spans="1:34">
      <c r="A12" s="12" t="s">
        <v>365</v>
      </c>
      <c r="B12" s="53"/>
      <c r="C12" s="53"/>
      <c r="D12" s="53"/>
      <c r="E12" s="501"/>
      <c r="F12" s="324"/>
      <c r="G12" s="95"/>
      <c r="H12" s="184"/>
      <c r="I12" s="23"/>
      <c r="J12" s="23"/>
      <c r="K12" s="23"/>
      <c r="L12" s="188"/>
      <c r="M12" s="95"/>
      <c r="N12" s="184"/>
      <c r="O12" s="23"/>
      <c r="P12" s="23"/>
      <c r="Q12" s="23"/>
      <c r="R12" s="188">
        <v>4</v>
      </c>
      <c r="S12" s="415">
        <v>4</v>
      </c>
      <c r="U12" s="62">
        <v>4</v>
      </c>
    </row>
    <row r="13" spans="1:34">
      <c r="A13" s="12" t="s">
        <v>366</v>
      </c>
      <c r="B13" s="53">
        <v>1</v>
      </c>
      <c r="C13" s="53"/>
      <c r="D13" s="53">
        <v>1</v>
      </c>
      <c r="E13" s="501"/>
      <c r="F13" s="324"/>
      <c r="G13" s="95">
        <v>2</v>
      </c>
      <c r="H13" s="184"/>
      <c r="I13" s="23">
        <v>1</v>
      </c>
      <c r="J13" s="23">
        <v>1</v>
      </c>
      <c r="K13" s="23"/>
      <c r="L13" s="188">
        <v>2</v>
      </c>
      <c r="M13" s="95">
        <v>4</v>
      </c>
      <c r="N13" s="184">
        <v>1</v>
      </c>
      <c r="O13" s="23"/>
      <c r="P13" s="23"/>
      <c r="Q13" s="23">
        <v>3</v>
      </c>
      <c r="R13" s="188">
        <v>4</v>
      </c>
      <c r="S13" s="415">
        <v>8</v>
      </c>
      <c r="U13" s="62">
        <v>14</v>
      </c>
    </row>
    <row r="14" spans="1:34">
      <c r="A14" s="12" t="s">
        <v>371</v>
      </c>
      <c r="B14" s="53"/>
      <c r="C14" s="53"/>
      <c r="D14" s="53"/>
      <c r="E14" s="501"/>
      <c r="F14" s="324">
        <v>1</v>
      </c>
      <c r="G14" s="95">
        <v>1</v>
      </c>
      <c r="H14" s="184"/>
      <c r="I14" s="23"/>
      <c r="J14" s="23"/>
      <c r="K14" s="23"/>
      <c r="L14" s="188"/>
      <c r="M14" s="95"/>
      <c r="N14" s="184"/>
      <c r="O14" s="23"/>
      <c r="P14" s="23">
        <v>1</v>
      </c>
      <c r="Q14" s="23"/>
      <c r="R14" s="188"/>
      <c r="S14" s="415">
        <v>1</v>
      </c>
      <c r="U14" s="62">
        <v>2</v>
      </c>
    </row>
    <row r="15" spans="1:34">
      <c r="A15" s="12" t="s">
        <v>387</v>
      </c>
      <c r="B15" s="53"/>
      <c r="C15" s="53"/>
      <c r="D15" s="53"/>
      <c r="E15" s="501"/>
      <c r="F15" s="324"/>
      <c r="G15" s="95"/>
      <c r="H15" s="184"/>
      <c r="I15" s="23"/>
      <c r="J15" s="23"/>
      <c r="K15" s="23"/>
      <c r="L15" s="188"/>
      <c r="M15" s="95"/>
      <c r="N15" s="184"/>
      <c r="O15" s="23">
        <v>1</v>
      </c>
      <c r="P15" s="23">
        <v>2</v>
      </c>
      <c r="Q15" s="23">
        <v>1</v>
      </c>
      <c r="R15" s="188">
        <v>1</v>
      </c>
      <c r="S15" s="415">
        <v>5</v>
      </c>
      <c r="U15" s="62">
        <v>5</v>
      </c>
    </row>
    <row r="16" spans="1:34">
      <c r="A16" s="12" t="s">
        <v>375</v>
      </c>
      <c r="B16" s="53"/>
      <c r="C16" s="53"/>
      <c r="D16" s="53"/>
      <c r="E16" s="501"/>
      <c r="F16" s="324"/>
      <c r="G16" s="95"/>
      <c r="H16" s="184"/>
      <c r="I16" s="23"/>
      <c r="J16" s="23"/>
      <c r="K16" s="23"/>
      <c r="L16" s="188"/>
      <c r="M16" s="95"/>
      <c r="N16" s="184"/>
      <c r="O16" s="23"/>
      <c r="P16" s="23"/>
      <c r="Q16" s="23"/>
      <c r="R16" s="188">
        <v>1</v>
      </c>
      <c r="S16" s="415">
        <v>1</v>
      </c>
      <c r="U16" s="62">
        <v>1</v>
      </c>
    </row>
    <row r="17" spans="1:21">
      <c r="A17" s="11" t="s">
        <v>374</v>
      </c>
      <c r="B17" s="51"/>
      <c r="C17" s="51"/>
      <c r="D17" s="51"/>
      <c r="E17" s="500"/>
      <c r="F17" s="317"/>
      <c r="G17" s="94"/>
      <c r="H17" s="183"/>
      <c r="I17" s="21"/>
      <c r="J17" s="21"/>
      <c r="K17" s="21"/>
      <c r="L17" s="187"/>
      <c r="M17" s="94"/>
      <c r="N17" s="183">
        <v>1</v>
      </c>
      <c r="O17" s="21"/>
      <c r="P17" s="21"/>
      <c r="Q17" s="21"/>
      <c r="R17" s="187"/>
      <c r="S17" s="414">
        <v>1</v>
      </c>
      <c r="U17" s="61">
        <v>1</v>
      </c>
    </row>
    <row r="18" spans="1:21">
      <c r="A18" s="12" t="s">
        <v>378</v>
      </c>
      <c r="B18" s="53"/>
      <c r="C18" s="53"/>
      <c r="D18" s="53"/>
      <c r="E18" s="501"/>
      <c r="F18" s="324"/>
      <c r="G18" s="95"/>
      <c r="H18" s="184"/>
      <c r="I18" s="23"/>
      <c r="J18" s="23"/>
      <c r="K18" s="23"/>
      <c r="L18" s="188"/>
      <c r="M18" s="95"/>
      <c r="N18" s="184"/>
      <c r="O18" s="23"/>
      <c r="P18" s="23">
        <v>1</v>
      </c>
      <c r="Q18" s="23"/>
      <c r="R18" s="188">
        <v>2</v>
      </c>
      <c r="S18" s="415">
        <v>3</v>
      </c>
      <c r="U18" s="62">
        <v>3</v>
      </c>
    </row>
    <row r="19" spans="1:21">
      <c r="A19" s="12" t="s">
        <v>380</v>
      </c>
      <c r="B19" s="53"/>
      <c r="C19" s="53"/>
      <c r="D19" s="53"/>
      <c r="E19" s="501"/>
      <c r="F19" s="324">
        <v>1</v>
      </c>
      <c r="G19" s="95">
        <v>1</v>
      </c>
      <c r="H19" s="184"/>
      <c r="I19" s="23"/>
      <c r="J19" s="23"/>
      <c r="K19" s="23"/>
      <c r="L19" s="188">
        <v>3</v>
      </c>
      <c r="M19" s="95">
        <v>3</v>
      </c>
      <c r="N19" s="184"/>
      <c r="O19" s="23"/>
      <c r="P19" s="23"/>
      <c r="Q19" s="23"/>
      <c r="R19" s="188">
        <v>3</v>
      </c>
      <c r="S19" s="415">
        <v>3</v>
      </c>
      <c r="U19" s="62">
        <v>7</v>
      </c>
    </row>
    <row r="20" spans="1:21">
      <c r="A20" s="12" t="s">
        <v>382</v>
      </c>
      <c r="B20" s="53"/>
      <c r="C20" s="53"/>
      <c r="D20" s="53"/>
      <c r="E20" s="501"/>
      <c r="F20" s="324"/>
      <c r="G20" s="95"/>
      <c r="H20" s="184"/>
      <c r="I20" s="23"/>
      <c r="J20" s="23"/>
      <c r="K20" s="23"/>
      <c r="L20" s="188"/>
      <c r="M20" s="95"/>
      <c r="N20" s="184"/>
      <c r="O20" s="23"/>
      <c r="P20" s="23"/>
      <c r="Q20" s="23"/>
      <c r="R20" s="188">
        <v>3</v>
      </c>
      <c r="S20" s="415">
        <v>3</v>
      </c>
      <c r="U20" s="62">
        <v>3</v>
      </c>
    </row>
    <row r="21" spans="1:21">
      <c r="A21" s="12" t="s">
        <v>384</v>
      </c>
      <c r="B21" s="53"/>
      <c r="C21" s="53"/>
      <c r="D21" s="53"/>
      <c r="E21" s="501"/>
      <c r="F21" s="324"/>
      <c r="G21" s="95"/>
      <c r="H21" s="184"/>
      <c r="I21" s="23"/>
      <c r="J21" s="23"/>
      <c r="K21" s="23"/>
      <c r="L21" s="188"/>
      <c r="M21" s="95"/>
      <c r="N21" s="184"/>
      <c r="O21" s="23"/>
      <c r="P21" s="23"/>
      <c r="Q21" s="23">
        <v>1</v>
      </c>
      <c r="R21" s="188">
        <v>2</v>
      </c>
      <c r="S21" s="415">
        <v>3</v>
      </c>
      <c r="U21" s="62">
        <v>3</v>
      </c>
    </row>
    <row r="22" spans="1:21">
      <c r="A22" s="13" t="s">
        <v>385</v>
      </c>
      <c r="B22" s="54"/>
      <c r="C22" s="54"/>
      <c r="D22" s="54"/>
      <c r="E22" s="502"/>
      <c r="F22" s="912"/>
      <c r="G22" s="186"/>
      <c r="H22" s="185"/>
      <c r="I22" s="24"/>
      <c r="J22" s="24"/>
      <c r="K22" s="24"/>
      <c r="L22" s="189"/>
      <c r="M22" s="186"/>
      <c r="N22" s="185">
        <v>1</v>
      </c>
      <c r="O22" s="24"/>
      <c r="P22" s="24">
        <v>1</v>
      </c>
      <c r="Q22" s="24"/>
      <c r="R22" s="189"/>
      <c r="S22" s="416">
        <v>2</v>
      </c>
      <c r="U22" s="63">
        <v>2</v>
      </c>
    </row>
    <row r="23" spans="1:21" ht="13.5">
      <c r="A23" s="917" t="s">
        <v>392</v>
      </c>
      <c r="B23" s="182">
        <v>1</v>
      </c>
      <c r="C23" s="182">
        <v>1</v>
      </c>
      <c r="D23" s="182">
        <v>1</v>
      </c>
      <c r="E23" s="182">
        <v>1</v>
      </c>
      <c r="F23" s="182">
        <v>3</v>
      </c>
      <c r="G23" s="195">
        <v>7</v>
      </c>
      <c r="H23" s="182">
        <v>0</v>
      </c>
      <c r="I23" s="182">
        <v>1</v>
      </c>
      <c r="J23" s="182">
        <v>3</v>
      </c>
      <c r="K23" s="182">
        <v>1</v>
      </c>
      <c r="L23" s="182">
        <v>9</v>
      </c>
      <c r="M23" s="195">
        <v>14</v>
      </c>
      <c r="N23" s="182">
        <v>5</v>
      </c>
      <c r="O23" s="182">
        <v>1</v>
      </c>
      <c r="P23" s="182">
        <v>9</v>
      </c>
      <c r="Q23" s="182">
        <v>13</v>
      </c>
      <c r="R23" s="182">
        <v>39</v>
      </c>
      <c r="S23" s="809">
        <v>67</v>
      </c>
      <c r="T23" s="179"/>
      <c r="U23" s="918">
        <v>88</v>
      </c>
    </row>
    <row r="24" spans="1:21">
      <c r="A24" s="13" t="s">
        <v>388</v>
      </c>
      <c r="B24" s="49"/>
      <c r="C24" s="49"/>
      <c r="D24" s="49"/>
      <c r="E24" s="192"/>
      <c r="F24" s="193">
        <v>2</v>
      </c>
      <c r="G24" s="9">
        <v>2</v>
      </c>
      <c r="H24" s="913"/>
      <c r="I24" s="914"/>
      <c r="J24" s="914"/>
      <c r="K24" s="914">
        <v>1</v>
      </c>
      <c r="L24" s="914">
        <v>4</v>
      </c>
      <c r="M24" s="914">
        <v>5</v>
      </c>
      <c r="N24" s="914">
        <v>2</v>
      </c>
      <c r="O24" s="914"/>
      <c r="P24" s="914"/>
      <c r="Q24" s="914">
        <v>2</v>
      </c>
      <c r="R24" s="915">
        <v>4</v>
      </c>
      <c r="S24" s="191">
        <v>8</v>
      </c>
      <c r="U24" s="92">
        <v>15</v>
      </c>
    </row>
    <row r="25" spans="1:21" ht="13.5">
      <c r="A25" s="805" t="s">
        <v>393</v>
      </c>
      <c r="B25" s="806">
        <v>0</v>
      </c>
      <c r="C25" s="806">
        <v>0</v>
      </c>
      <c r="D25" s="806">
        <v>0</v>
      </c>
      <c r="E25" s="806">
        <v>0</v>
      </c>
      <c r="F25" s="806">
        <v>2</v>
      </c>
      <c r="G25" s="807">
        <v>2</v>
      </c>
      <c r="H25" s="806">
        <v>0</v>
      </c>
      <c r="I25" s="806">
        <v>0</v>
      </c>
      <c r="J25" s="806">
        <v>0</v>
      </c>
      <c r="K25" s="806">
        <v>1</v>
      </c>
      <c r="L25" s="806">
        <v>4</v>
      </c>
      <c r="M25" s="807">
        <v>5</v>
      </c>
      <c r="N25" s="806">
        <v>2</v>
      </c>
      <c r="O25" s="806">
        <v>0</v>
      </c>
      <c r="P25" s="806">
        <v>0</v>
      </c>
      <c r="Q25" s="806">
        <v>2</v>
      </c>
      <c r="R25" s="806">
        <v>4</v>
      </c>
      <c r="S25" s="810">
        <v>8</v>
      </c>
      <c r="T25" s="181"/>
      <c r="U25" s="916">
        <v>15</v>
      </c>
    </row>
    <row r="26" spans="1:21">
      <c r="A26" s="808" t="s">
        <v>394</v>
      </c>
      <c r="B26" s="399">
        <v>1</v>
      </c>
      <c r="C26" s="399">
        <v>1</v>
      </c>
      <c r="D26" s="399">
        <v>1</v>
      </c>
      <c r="E26" s="399">
        <v>1</v>
      </c>
      <c r="F26" s="399">
        <v>5</v>
      </c>
      <c r="G26" s="404">
        <v>9</v>
      </c>
      <c r="H26" s="399">
        <v>0</v>
      </c>
      <c r="I26" s="399">
        <v>1</v>
      </c>
      <c r="J26" s="399">
        <v>3</v>
      </c>
      <c r="K26" s="399">
        <v>2</v>
      </c>
      <c r="L26" s="399">
        <v>13</v>
      </c>
      <c r="M26" s="404">
        <v>19</v>
      </c>
      <c r="N26" s="399">
        <v>7</v>
      </c>
      <c r="O26" s="399">
        <v>1</v>
      </c>
      <c r="P26" s="399">
        <v>9</v>
      </c>
      <c r="Q26" s="399">
        <v>15</v>
      </c>
      <c r="R26" s="399">
        <v>43</v>
      </c>
      <c r="S26" s="400">
        <v>75</v>
      </c>
      <c r="T26" s="1"/>
      <c r="U26" s="669">
        <v>103</v>
      </c>
    </row>
    <row r="27" spans="1:21">
      <c r="A27" s="11" t="s">
        <v>369</v>
      </c>
      <c r="B27" s="51"/>
      <c r="C27" s="51"/>
      <c r="D27" s="51"/>
      <c r="E27" s="500"/>
      <c r="F27" s="317"/>
      <c r="G27" s="94"/>
      <c r="H27" s="183">
        <v>1</v>
      </c>
      <c r="I27" s="21"/>
      <c r="J27" s="21"/>
      <c r="K27" s="21"/>
      <c r="L27" s="187"/>
      <c r="M27" s="94">
        <v>1</v>
      </c>
      <c r="N27" s="183"/>
      <c r="O27" s="21"/>
      <c r="P27" s="21"/>
      <c r="Q27" s="21"/>
      <c r="R27" s="187"/>
      <c r="S27" s="414"/>
      <c r="U27" s="61">
        <v>1</v>
      </c>
    </row>
    <row r="28" spans="1:21">
      <c r="A28" s="12" t="s">
        <v>810</v>
      </c>
      <c r="B28" s="53"/>
      <c r="C28" s="53"/>
      <c r="D28" s="53"/>
      <c r="E28" s="501"/>
      <c r="F28" s="324"/>
      <c r="G28" s="95"/>
      <c r="H28" s="184"/>
      <c r="I28" s="23"/>
      <c r="J28" s="23"/>
      <c r="K28" s="23"/>
      <c r="L28" s="188"/>
      <c r="M28" s="95"/>
      <c r="N28" s="184"/>
      <c r="O28" s="23"/>
      <c r="P28" s="23"/>
      <c r="Q28" s="23"/>
      <c r="R28" s="188">
        <v>1</v>
      </c>
      <c r="S28" s="415">
        <v>1</v>
      </c>
      <c r="U28" s="62">
        <v>1</v>
      </c>
    </row>
    <row r="29" spans="1:21">
      <c r="A29" s="12" t="s">
        <v>379</v>
      </c>
      <c r="B29" s="53"/>
      <c r="C29" s="53"/>
      <c r="D29" s="53"/>
      <c r="E29" s="501"/>
      <c r="F29" s="324"/>
      <c r="G29" s="95"/>
      <c r="H29" s="184"/>
      <c r="I29" s="23"/>
      <c r="J29" s="23"/>
      <c r="K29" s="23"/>
      <c r="L29" s="188"/>
      <c r="M29" s="95"/>
      <c r="N29" s="184"/>
      <c r="O29" s="23"/>
      <c r="P29" s="23">
        <v>1</v>
      </c>
      <c r="Q29" s="23">
        <v>3</v>
      </c>
      <c r="R29" s="188">
        <v>1</v>
      </c>
      <c r="S29" s="415">
        <v>5</v>
      </c>
      <c r="U29" s="62">
        <v>5</v>
      </c>
    </row>
    <row r="30" spans="1:21">
      <c r="A30" s="12" t="s">
        <v>381</v>
      </c>
      <c r="B30" s="53"/>
      <c r="C30" s="53"/>
      <c r="D30" s="53"/>
      <c r="E30" s="501"/>
      <c r="F30" s="324"/>
      <c r="G30" s="95"/>
      <c r="H30" s="184"/>
      <c r="I30" s="23"/>
      <c r="J30" s="23"/>
      <c r="K30" s="23"/>
      <c r="L30" s="188">
        <v>1</v>
      </c>
      <c r="M30" s="95">
        <v>1</v>
      </c>
      <c r="N30" s="184">
        <v>1</v>
      </c>
      <c r="O30" s="23">
        <v>1</v>
      </c>
      <c r="P30" s="23"/>
      <c r="Q30" s="23">
        <v>2</v>
      </c>
      <c r="R30" s="188">
        <v>1</v>
      </c>
      <c r="S30" s="415">
        <v>5</v>
      </c>
      <c r="U30" s="52">
        <v>6</v>
      </c>
    </row>
    <row r="31" spans="1:21">
      <c r="A31" s="12" t="s">
        <v>386</v>
      </c>
      <c r="B31" s="53"/>
      <c r="C31" s="53"/>
      <c r="D31" s="53"/>
      <c r="E31" s="501"/>
      <c r="F31" s="324"/>
      <c r="G31" s="95"/>
      <c r="H31" s="184"/>
      <c r="I31" s="23"/>
      <c r="J31" s="23"/>
      <c r="K31" s="23"/>
      <c r="L31" s="188"/>
      <c r="M31" s="95"/>
      <c r="N31" s="184"/>
      <c r="O31" s="23"/>
      <c r="P31" s="23"/>
      <c r="Q31" s="23"/>
      <c r="R31" s="188">
        <v>1</v>
      </c>
      <c r="S31" s="415">
        <v>1</v>
      </c>
      <c r="U31" s="52">
        <v>1</v>
      </c>
    </row>
    <row r="32" spans="1:21">
      <c r="A32" s="13" t="s">
        <v>875</v>
      </c>
      <c r="B32" s="54"/>
      <c r="C32" s="54"/>
      <c r="D32" s="54"/>
      <c r="E32" s="502"/>
      <c r="F32" s="912"/>
      <c r="G32" s="186"/>
      <c r="H32" s="185"/>
      <c r="I32" s="24"/>
      <c r="J32" s="24"/>
      <c r="K32" s="24"/>
      <c r="L32" s="189"/>
      <c r="M32" s="186"/>
      <c r="N32" s="185"/>
      <c r="O32" s="24"/>
      <c r="P32" s="24"/>
      <c r="Q32" s="24"/>
      <c r="R32" s="189">
        <v>1</v>
      </c>
      <c r="S32" s="416">
        <v>1</v>
      </c>
      <c r="U32" s="919">
        <v>1</v>
      </c>
    </row>
    <row r="33" spans="1:21">
      <c r="A33" s="5" t="s">
        <v>395</v>
      </c>
      <c r="B33" s="10">
        <v>0</v>
      </c>
      <c r="C33" s="10">
        <v>0</v>
      </c>
      <c r="D33" s="10">
        <v>0</v>
      </c>
      <c r="E33" s="10">
        <v>0</v>
      </c>
      <c r="F33" s="10">
        <v>0</v>
      </c>
      <c r="G33" s="196">
        <v>0</v>
      </c>
      <c r="H33" s="10">
        <v>1</v>
      </c>
      <c r="I33" s="10">
        <v>0</v>
      </c>
      <c r="J33" s="10">
        <v>0</v>
      </c>
      <c r="K33" s="10">
        <v>0</v>
      </c>
      <c r="L33" s="10">
        <v>1</v>
      </c>
      <c r="M33" s="196">
        <v>2</v>
      </c>
      <c r="N33" s="10">
        <v>1</v>
      </c>
      <c r="O33" s="10">
        <v>1</v>
      </c>
      <c r="P33" s="10">
        <v>1</v>
      </c>
      <c r="Q33" s="10">
        <v>5</v>
      </c>
      <c r="R33" s="10">
        <v>5</v>
      </c>
      <c r="S33" s="285">
        <v>13</v>
      </c>
      <c r="T33" s="1"/>
      <c r="U33" s="197">
        <v>15</v>
      </c>
    </row>
    <row r="34" spans="1:21">
      <c r="A34" s="91" t="s">
        <v>817</v>
      </c>
      <c r="B34" s="49"/>
      <c r="C34" s="49"/>
      <c r="D34" s="49"/>
      <c r="E34" s="192"/>
      <c r="F34" s="193"/>
      <c r="G34" s="9"/>
      <c r="H34" s="913"/>
      <c r="I34" s="914"/>
      <c r="J34" s="914"/>
      <c r="K34" s="914"/>
      <c r="L34" s="915"/>
      <c r="M34" s="9"/>
      <c r="N34" s="913"/>
      <c r="O34" s="914"/>
      <c r="P34" s="914"/>
      <c r="Q34" s="914"/>
      <c r="R34" s="915">
        <v>1</v>
      </c>
      <c r="S34" s="191">
        <v>1</v>
      </c>
      <c r="U34" s="92">
        <v>1</v>
      </c>
    </row>
    <row r="35" spans="1:21">
      <c r="A35" s="5" t="s">
        <v>876</v>
      </c>
      <c r="B35" s="10">
        <v>0</v>
      </c>
      <c r="C35" s="10">
        <v>0</v>
      </c>
      <c r="D35" s="10">
        <v>0</v>
      </c>
      <c r="E35" s="10">
        <v>0</v>
      </c>
      <c r="F35" s="10">
        <v>0</v>
      </c>
      <c r="G35" s="196">
        <v>0</v>
      </c>
      <c r="H35" s="10">
        <v>0</v>
      </c>
      <c r="I35" s="10">
        <v>0</v>
      </c>
      <c r="J35" s="10">
        <v>0</v>
      </c>
      <c r="K35" s="10">
        <v>0</v>
      </c>
      <c r="L35" s="10">
        <v>0</v>
      </c>
      <c r="M35" s="196">
        <v>0</v>
      </c>
      <c r="N35" s="10">
        <v>0</v>
      </c>
      <c r="O35" s="10">
        <v>0</v>
      </c>
      <c r="P35" s="10">
        <v>0</v>
      </c>
      <c r="Q35" s="10">
        <v>0</v>
      </c>
      <c r="R35" s="10">
        <v>1</v>
      </c>
      <c r="S35" s="285">
        <v>1</v>
      </c>
      <c r="T35" s="1"/>
      <c r="U35" s="197">
        <v>1</v>
      </c>
    </row>
    <row r="36" spans="1:21">
      <c r="A36" s="11" t="s">
        <v>632</v>
      </c>
      <c r="B36" s="51"/>
      <c r="C36" s="51"/>
      <c r="D36" s="51"/>
      <c r="E36" s="500"/>
      <c r="F36" s="317"/>
      <c r="G36" s="94"/>
      <c r="H36" s="183"/>
      <c r="I36" s="21"/>
      <c r="J36" s="21"/>
      <c r="K36" s="21">
        <v>1</v>
      </c>
      <c r="L36" s="187"/>
      <c r="M36" s="94">
        <v>1</v>
      </c>
      <c r="N36" s="183"/>
      <c r="O36" s="21"/>
      <c r="P36" s="21"/>
      <c r="Q36" s="21"/>
      <c r="R36" s="187"/>
      <c r="S36" s="414"/>
      <c r="U36" s="61">
        <v>1</v>
      </c>
    </row>
    <row r="37" spans="1:21">
      <c r="A37" s="11" t="s">
        <v>634</v>
      </c>
      <c r="B37" s="51"/>
      <c r="C37" s="51"/>
      <c r="D37" s="51"/>
      <c r="E37" s="500"/>
      <c r="F37" s="317"/>
      <c r="G37" s="94"/>
      <c r="H37" s="183"/>
      <c r="I37" s="21"/>
      <c r="J37" s="21"/>
      <c r="K37" s="21"/>
      <c r="L37" s="187"/>
      <c r="M37" s="94"/>
      <c r="N37" s="183"/>
      <c r="O37" s="21"/>
      <c r="P37" s="21"/>
      <c r="Q37" s="21">
        <v>1</v>
      </c>
      <c r="R37" s="187">
        <v>1</v>
      </c>
      <c r="S37" s="414">
        <v>2</v>
      </c>
      <c r="U37" s="61">
        <v>2</v>
      </c>
    </row>
    <row r="38" spans="1:21">
      <c r="A38" s="11" t="s">
        <v>373</v>
      </c>
      <c r="B38" s="51">
        <v>1</v>
      </c>
      <c r="C38" s="51"/>
      <c r="D38" s="51"/>
      <c r="E38" s="500"/>
      <c r="F38" s="317"/>
      <c r="G38" s="94">
        <v>1</v>
      </c>
      <c r="H38" s="183">
        <v>1</v>
      </c>
      <c r="I38" s="21"/>
      <c r="J38" s="21">
        <v>1</v>
      </c>
      <c r="K38" s="21">
        <v>1</v>
      </c>
      <c r="L38" s="187">
        <v>1</v>
      </c>
      <c r="M38" s="94">
        <v>4</v>
      </c>
      <c r="N38" s="183">
        <v>1</v>
      </c>
      <c r="O38" s="21">
        <v>3</v>
      </c>
      <c r="P38" s="21">
        <v>4</v>
      </c>
      <c r="Q38" s="21">
        <v>3</v>
      </c>
      <c r="R38" s="187">
        <v>6</v>
      </c>
      <c r="S38" s="414">
        <v>17</v>
      </c>
      <c r="U38" s="61">
        <v>22</v>
      </c>
    </row>
    <row r="39" spans="1:21">
      <c r="A39" s="13" t="s">
        <v>368</v>
      </c>
      <c r="B39" s="54"/>
      <c r="C39" s="54"/>
      <c r="D39" s="54"/>
      <c r="E39" s="502"/>
      <c r="F39" s="912"/>
      <c r="G39" s="186"/>
      <c r="H39" s="185"/>
      <c r="I39" s="24"/>
      <c r="J39" s="24"/>
      <c r="K39" s="24"/>
      <c r="L39" s="189">
        <v>2</v>
      </c>
      <c r="M39" s="186">
        <v>2</v>
      </c>
      <c r="N39" s="185"/>
      <c r="O39" s="24"/>
      <c r="P39" s="24"/>
      <c r="Q39" s="24">
        <v>3</v>
      </c>
      <c r="R39" s="189"/>
      <c r="S39" s="416">
        <v>3</v>
      </c>
      <c r="U39" s="63">
        <v>5</v>
      </c>
    </row>
    <row r="40" spans="1:21">
      <c r="A40" s="13" t="s">
        <v>836</v>
      </c>
      <c r="B40" s="54"/>
      <c r="C40" s="54"/>
      <c r="D40" s="54"/>
      <c r="E40" s="502"/>
      <c r="F40" s="912"/>
      <c r="G40" s="186"/>
      <c r="H40" s="185"/>
      <c r="I40" s="24"/>
      <c r="J40" s="24"/>
      <c r="K40" s="24"/>
      <c r="L40" s="189">
        <v>1</v>
      </c>
      <c r="M40" s="186">
        <v>1</v>
      </c>
      <c r="N40" s="185"/>
      <c r="O40" s="24"/>
      <c r="P40" s="24"/>
      <c r="Q40" s="24"/>
      <c r="R40" s="189"/>
      <c r="S40" s="416"/>
      <c r="U40" s="63">
        <v>1</v>
      </c>
    </row>
    <row r="41" spans="1:21">
      <c r="A41" s="13" t="s">
        <v>874</v>
      </c>
      <c r="B41" s="54"/>
      <c r="C41" s="54"/>
      <c r="D41" s="54"/>
      <c r="E41" s="502">
        <v>2</v>
      </c>
      <c r="F41" s="912"/>
      <c r="G41" s="186">
        <v>2</v>
      </c>
      <c r="H41" s="185"/>
      <c r="I41" s="24"/>
      <c r="J41" s="24"/>
      <c r="K41" s="24">
        <v>1</v>
      </c>
      <c r="L41" s="189">
        <v>1</v>
      </c>
      <c r="M41" s="186">
        <v>2</v>
      </c>
      <c r="N41" s="185"/>
      <c r="O41" s="24">
        <v>1</v>
      </c>
      <c r="P41" s="24"/>
      <c r="Q41" s="24">
        <v>2</v>
      </c>
      <c r="R41" s="189">
        <v>1</v>
      </c>
      <c r="S41" s="416">
        <v>4</v>
      </c>
      <c r="U41" s="63">
        <v>8</v>
      </c>
    </row>
    <row r="42" spans="1:21">
      <c r="A42" s="5" t="s">
        <v>396</v>
      </c>
      <c r="B42" s="10">
        <v>1</v>
      </c>
      <c r="C42" s="10">
        <v>0</v>
      </c>
      <c r="D42" s="10">
        <v>0</v>
      </c>
      <c r="E42" s="10">
        <v>2</v>
      </c>
      <c r="F42" s="10">
        <v>0</v>
      </c>
      <c r="G42" s="196">
        <v>3</v>
      </c>
      <c r="H42" s="10">
        <v>1</v>
      </c>
      <c r="I42" s="10">
        <v>0</v>
      </c>
      <c r="J42" s="10">
        <v>1</v>
      </c>
      <c r="K42" s="10">
        <v>3</v>
      </c>
      <c r="L42" s="10">
        <v>5</v>
      </c>
      <c r="M42" s="196">
        <v>10</v>
      </c>
      <c r="N42" s="10">
        <v>1</v>
      </c>
      <c r="O42" s="10">
        <v>4</v>
      </c>
      <c r="P42" s="10">
        <v>4</v>
      </c>
      <c r="Q42" s="10">
        <v>9</v>
      </c>
      <c r="R42" s="10">
        <v>8</v>
      </c>
      <c r="S42" s="285">
        <v>26</v>
      </c>
      <c r="T42" s="1"/>
      <c r="U42" s="197">
        <v>39</v>
      </c>
    </row>
    <row r="43" spans="1:21">
      <c r="A43" t="s">
        <v>364</v>
      </c>
      <c r="B43" s="49"/>
      <c r="C43" s="49"/>
      <c r="D43" s="49"/>
      <c r="E43" s="192"/>
      <c r="F43" s="193"/>
      <c r="G43" s="191"/>
      <c r="H43" s="49"/>
      <c r="I43" s="49"/>
      <c r="J43" s="49"/>
      <c r="K43" s="192"/>
      <c r="L43" s="193"/>
      <c r="M43" s="9"/>
      <c r="N43" s="194"/>
      <c r="O43" s="49"/>
      <c r="P43" s="49"/>
      <c r="Q43" s="49"/>
      <c r="R43" s="151">
        <v>1</v>
      </c>
      <c r="S43" s="191">
        <v>1</v>
      </c>
      <c r="U43" s="2">
        <v>1</v>
      </c>
    </row>
    <row r="44" spans="1:21">
      <c r="A44" s="5" t="s">
        <v>794</v>
      </c>
      <c r="B44" s="10">
        <v>0</v>
      </c>
      <c r="C44" s="10">
        <v>0</v>
      </c>
      <c r="D44" s="10">
        <v>0</v>
      </c>
      <c r="E44" s="10">
        <v>0</v>
      </c>
      <c r="F44" s="10">
        <v>0</v>
      </c>
      <c r="G44" s="196">
        <v>0</v>
      </c>
      <c r="H44" s="10">
        <v>0</v>
      </c>
      <c r="I44" s="10">
        <v>0</v>
      </c>
      <c r="J44" s="10">
        <v>0</v>
      </c>
      <c r="K44" s="10">
        <v>0</v>
      </c>
      <c r="L44" s="10">
        <v>0</v>
      </c>
      <c r="M44" s="196">
        <v>0</v>
      </c>
      <c r="N44" s="10">
        <v>0</v>
      </c>
      <c r="O44" s="10">
        <v>0</v>
      </c>
      <c r="P44" s="10">
        <v>0</v>
      </c>
      <c r="Q44" s="10">
        <v>0</v>
      </c>
      <c r="R44" s="10">
        <v>1</v>
      </c>
      <c r="S44" s="285">
        <v>1</v>
      </c>
      <c r="T44" s="180"/>
      <c r="U44" s="719">
        <v>1</v>
      </c>
    </row>
    <row r="45" spans="1:21">
      <c r="U45">
        <v>0</v>
      </c>
    </row>
    <row r="46" spans="1:21">
      <c r="A46" s="720" t="s">
        <v>1</v>
      </c>
      <c r="B46" s="721">
        <v>2</v>
      </c>
      <c r="C46" s="721">
        <v>1</v>
      </c>
      <c r="D46" s="721">
        <v>1</v>
      </c>
      <c r="E46" s="721">
        <v>3</v>
      </c>
      <c r="F46" s="721">
        <v>5</v>
      </c>
      <c r="G46" s="519">
        <v>12</v>
      </c>
      <c r="H46" s="721">
        <v>2</v>
      </c>
      <c r="I46" s="721">
        <v>1</v>
      </c>
      <c r="J46" s="721">
        <v>4</v>
      </c>
      <c r="K46" s="721">
        <v>5</v>
      </c>
      <c r="L46" s="721">
        <v>19</v>
      </c>
      <c r="M46" s="519">
        <v>31</v>
      </c>
      <c r="N46" s="721">
        <v>9</v>
      </c>
      <c r="O46" s="721">
        <v>6</v>
      </c>
      <c r="P46" s="721">
        <v>14</v>
      </c>
      <c r="Q46" s="721">
        <v>29</v>
      </c>
      <c r="R46" s="721">
        <v>58</v>
      </c>
      <c r="S46" s="520">
        <v>116</v>
      </c>
      <c r="T46" s="1"/>
      <c r="U46" s="197">
        <v>159</v>
      </c>
    </row>
    <row r="49" spans="1:21" ht="27">
      <c r="A49" s="198" t="s">
        <v>398</v>
      </c>
      <c r="G49" s="202">
        <v>220</v>
      </c>
      <c r="M49" s="202">
        <v>445</v>
      </c>
      <c r="S49" s="202">
        <v>464</v>
      </c>
      <c r="U49" s="203">
        <v>1129</v>
      </c>
    </row>
    <row r="50" spans="1:21" ht="13.5">
      <c r="A50" s="114"/>
    </row>
    <row r="51" spans="1:21" ht="27">
      <c r="A51" s="199" t="s">
        <v>399</v>
      </c>
      <c r="G51" s="204">
        <f>G46/G49</f>
        <v>5.4545454545454543E-2</v>
      </c>
      <c r="M51" s="204">
        <f>M46/M49</f>
        <v>6.9662921348314602E-2</v>
      </c>
      <c r="S51" s="204">
        <f>S46/S49</f>
        <v>0.25</v>
      </c>
      <c r="U51" s="204">
        <f>U46/U49</f>
        <v>0.1408325952170062</v>
      </c>
    </row>
    <row r="52" spans="1:21" ht="13.5">
      <c r="A52" s="114"/>
    </row>
    <row r="53" spans="1:21" ht="27">
      <c r="A53" s="199" t="s">
        <v>400</v>
      </c>
      <c r="G53" s="202">
        <v>29</v>
      </c>
      <c r="M53" s="202">
        <v>77</v>
      </c>
      <c r="S53" s="202">
        <v>201</v>
      </c>
      <c r="U53" s="202">
        <v>307</v>
      </c>
    </row>
    <row r="55" spans="1:21" ht="27">
      <c r="A55" s="199" t="s">
        <v>401</v>
      </c>
      <c r="G55" s="204">
        <f>G53/G49</f>
        <v>0.13181818181818181</v>
      </c>
      <c r="M55" s="204">
        <f>M53/M49</f>
        <v>0.17303370786516853</v>
      </c>
      <c r="S55" s="204">
        <f>S53/S49</f>
        <v>0.43318965517241381</v>
      </c>
      <c r="U55" s="204">
        <f>U53/U49</f>
        <v>0.27192205491585475</v>
      </c>
    </row>
    <row r="56" spans="1:21">
      <c r="M56" s="201"/>
    </row>
    <row r="57" spans="1:21" ht="13.5">
      <c r="A57" s="200" t="s">
        <v>402</v>
      </c>
      <c r="G57" s="200">
        <f>G53+G46</f>
        <v>41</v>
      </c>
      <c r="M57" s="200">
        <f>M53+M46</f>
        <v>108</v>
      </c>
      <c r="S57" s="200">
        <f>S53+S46</f>
        <v>317</v>
      </c>
      <c r="U57" s="200">
        <f>U53+U46</f>
        <v>466</v>
      </c>
    </row>
    <row r="59" spans="1:21" ht="13.5">
      <c r="A59" s="200" t="s">
        <v>403</v>
      </c>
      <c r="G59" s="205">
        <f>G57/G49</f>
        <v>0.18636363636363637</v>
      </c>
      <c r="M59" s="205">
        <f>M57/M49</f>
        <v>0.24269662921348314</v>
      </c>
      <c r="S59" s="205">
        <f>S57/S49</f>
        <v>0.68318965517241381</v>
      </c>
      <c r="U59" s="205">
        <f>U57/U49</f>
        <v>0.41275465013286095</v>
      </c>
    </row>
  </sheetData>
  <mergeCells count="6">
    <mergeCell ref="A5:U5"/>
    <mergeCell ref="A2:U2"/>
    <mergeCell ref="B7:G7"/>
    <mergeCell ref="H7:M7"/>
    <mergeCell ref="N7:S7"/>
    <mergeCell ref="U7:U8"/>
  </mergeCells>
  <printOptions horizontalCentered="1"/>
  <pageMargins left="0.39370078740157483" right="0.39370078740157483" top="0.59055118110236227" bottom="0.59055118110236227" header="0.39370078740157483" footer="0.39370078740157483"/>
  <pageSetup paperSize="9" scale="67"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26.xml><?xml version="1.0" encoding="utf-8"?>
<worksheet xmlns="http://schemas.openxmlformats.org/spreadsheetml/2006/main" xmlns:r="http://schemas.openxmlformats.org/officeDocument/2006/relationships">
  <sheetPr>
    <tabColor rgb="FF92D050"/>
    <pageSetUpPr fitToPage="1"/>
  </sheetPr>
  <dimension ref="A2:AI70"/>
  <sheetViews>
    <sheetView showGridLines="0" zoomScale="85" zoomScaleNormal="85" workbookViewId="0">
      <selection activeCell="A6" sqref="A6"/>
    </sheetView>
  </sheetViews>
  <sheetFormatPr baseColWidth="10" defaultRowHeight="12.75"/>
  <cols>
    <col min="1" max="1" width="12.83203125" style="207" bestFit="1" customWidth="1"/>
    <col min="2" max="2" width="68.83203125" style="207" customWidth="1"/>
    <col min="3" max="4" width="7.6640625" style="207" bestFit="1" customWidth="1"/>
    <col min="5" max="7" width="8.83203125" style="207" bestFit="1" customWidth="1"/>
    <col min="8" max="8" width="7.6640625" style="207" bestFit="1" customWidth="1"/>
    <col min="9" max="9" width="14.33203125" style="207" customWidth="1"/>
    <col min="10" max="10" width="3.33203125" style="207" customWidth="1"/>
    <col min="11" max="11" width="14" style="207" customWidth="1"/>
    <col min="12" max="16384" width="12" style="207"/>
  </cols>
  <sheetData>
    <row r="2" spans="1:35" ht="35.25" customHeight="1">
      <c r="A2" s="1219" t="s">
        <v>853</v>
      </c>
      <c r="B2" s="1219"/>
      <c r="C2" s="1219"/>
      <c r="D2" s="1219"/>
      <c r="E2" s="1219"/>
      <c r="F2" s="1219"/>
      <c r="G2" s="1219"/>
      <c r="H2" s="1219"/>
      <c r="I2" s="1219"/>
      <c r="J2" s="1219"/>
      <c r="K2" s="1219"/>
      <c r="L2" s="80"/>
      <c r="M2" s="80"/>
      <c r="N2" s="80"/>
      <c r="O2" s="80"/>
      <c r="P2" s="80"/>
      <c r="Q2" s="80"/>
      <c r="R2" s="80"/>
      <c r="S2" s="80"/>
      <c r="T2" s="80"/>
      <c r="U2" s="80"/>
      <c r="V2" s="80"/>
      <c r="W2" s="80"/>
      <c r="X2" s="80"/>
      <c r="Y2" s="80"/>
      <c r="Z2" s="80"/>
      <c r="AA2" s="80"/>
      <c r="AB2" s="80"/>
      <c r="AC2" s="80"/>
      <c r="AD2" s="80"/>
      <c r="AE2" s="80"/>
      <c r="AF2" s="80"/>
      <c r="AG2" s="80"/>
      <c r="AH2" s="80"/>
      <c r="AI2" s="80"/>
    </row>
    <row r="3" spans="1:35" ht="15.75">
      <c r="A3" s="229"/>
      <c r="B3" s="66"/>
      <c r="C3" s="66"/>
      <c r="D3" s="66"/>
      <c r="E3" s="66"/>
      <c r="F3" s="66"/>
      <c r="G3" s="66"/>
      <c r="H3" s="66"/>
      <c r="I3" s="66"/>
      <c r="J3" s="66"/>
      <c r="K3" s="66"/>
      <c r="L3" s="80"/>
      <c r="M3" s="80"/>
      <c r="N3" s="80"/>
      <c r="O3" s="80"/>
      <c r="P3" s="80"/>
      <c r="Q3" s="80"/>
      <c r="R3" s="80"/>
      <c r="S3" s="80"/>
      <c r="T3" s="80"/>
      <c r="U3" s="80"/>
      <c r="V3" s="80"/>
      <c r="W3" s="80"/>
      <c r="X3" s="80"/>
      <c r="Y3" s="80"/>
      <c r="Z3" s="80"/>
      <c r="AA3" s="80"/>
      <c r="AB3" s="80"/>
      <c r="AC3" s="80"/>
      <c r="AD3" s="80"/>
      <c r="AE3" s="80"/>
      <c r="AF3" s="80"/>
      <c r="AG3" s="80"/>
      <c r="AH3" s="80"/>
      <c r="AI3" s="80"/>
    </row>
    <row r="5" spans="1:35" ht="21" customHeight="1">
      <c r="A5" s="1297" t="s">
        <v>737</v>
      </c>
      <c r="B5" s="1297"/>
      <c r="C5" s="1297"/>
      <c r="D5" s="1297"/>
      <c r="E5" s="1297"/>
      <c r="F5" s="1297"/>
      <c r="G5" s="1297"/>
      <c r="H5" s="1297"/>
      <c r="I5" s="1297"/>
      <c r="J5" s="1297"/>
      <c r="K5" s="1297"/>
    </row>
    <row r="7" spans="1:35" ht="39.75" customHeight="1">
      <c r="A7" s="943" t="s">
        <v>642</v>
      </c>
      <c r="B7" s="215" t="s">
        <v>738</v>
      </c>
      <c r="C7" s="216">
        <v>2010</v>
      </c>
      <c r="D7" s="216">
        <v>2011</v>
      </c>
      <c r="E7" s="216">
        <v>2012</v>
      </c>
      <c r="F7" s="216">
        <v>2013</v>
      </c>
      <c r="G7" s="216">
        <v>2014</v>
      </c>
      <c r="H7" s="216" t="s">
        <v>457</v>
      </c>
      <c r="I7" s="214" t="s">
        <v>133</v>
      </c>
      <c r="J7" s="213"/>
      <c r="K7" s="811" t="s">
        <v>878</v>
      </c>
    </row>
    <row r="8" spans="1:35">
      <c r="A8" s="221"/>
      <c r="B8" s="222"/>
      <c r="C8" s="223"/>
      <c r="D8" s="223"/>
      <c r="E8" s="223"/>
      <c r="F8" s="223"/>
      <c r="G8" s="223"/>
      <c r="H8" s="223"/>
      <c r="I8" s="223"/>
      <c r="J8" s="223"/>
      <c r="K8" s="223"/>
    </row>
    <row r="9" spans="1:35">
      <c r="A9" s="217" t="s">
        <v>134</v>
      </c>
      <c r="B9" s="218" t="s">
        <v>404</v>
      </c>
      <c r="C9" s="224"/>
      <c r="D9" s="224">
        <v>2</v>
      </c>
      <c r="E9" s="224">
        <v>4</v>
      </c>
      <c r="F9" s="224">
        <v>16</v>
      </c>
      <c r="G9" s="224">
        <v>35</v>
      </c>
      <c r="H9" s="224"/>
      <c r="I9" s="226">
        <v>57</v>
      </c>
      <c r="J9" s="212"/>
      <c r="K9" s="927">
        <f>G9/I9</f>
        <v>0.61403508771929827</v>
      </c>
    </row>
    <row r="10" spans="1:35">
      <c r="A10" s="219" t="s">
        <v>135</v>
      </c>
      <c r="B10" s="220" t="s">
        <v>405</v>
      </c>
      <c r="C10" s="225">
        <v>1</v>
      </c>
      <c r="D10" s="225">
        <v>1</v>
      </c>
      <c r="E10" s="225"/>
      <c r="F10" s="225">
        <v>5</v>
      </c>
      <c r="G10" s="225">
        <v>25</v>
      </c>
      <c r="H10" s="225"/>
      <c r="I10" s="227">
        <v>32</v>
      </c>
      <c r="J10" s="212"/>
      <c r="K10" s="928">
        <f t="shared" ref="K10:K66" si="0">G10/I10</f>
        <v>0.78125</v>
      </c>
    </row>
    <row r="11" spans="1:35">
      <c r="A11" s="219" t="s">
        <v>136</v>
      </c>
      <c r="B11" s="220" t="s">
        <v>406</v>
      </c>
      <c r="C11" s="225"/>
      <c r="D11" s="225"/>
      <c r="E11" s="225">
        <v>2</v>
      </c>
      <c r="F11" s="225"/>
      <c r="G11" s="225">
        <v>2</v>
      </c>
      <c r="H11" s="225"/>
      <c r="I11" s="227">
        <v>4</v>
      </c>
      <c r="J11" s="212"/>
      <c r="K11" s="928">
        <f t="shared" si="0"/>
        <v>0.5</v>
      </c>
    </row>
    <row r="12" spans="1:35">
      <c r="A12" s="219" t="s">
        <v>137</v>
      </c>
      <c r="B12" s="220" t="s">
        <v>407</v>
      </c>
      <c r="C12" s="225">
        <v>1</v>
      </c>
      <c r="D12" s="225">
        <v>1</v>
      </c>
      <c r="E12" s="225">
        <v>2</v>
      </c>
      <c r="F12" s="225">
        <v>3</v>
      </c>
      <c r="G12" s="225">
        <v>10</v>
      </c>
      <c r="H12" s="225"/>
      <c r="I12" s="227">
        <v>17</v>
      </c>
      <c r="J12" s="212"/>
      <c r="K12" s="928">
        <f t="shared" si="0"/>
        <v>0.58823529411764708</v>
      </c>
    </row>
    <row r="13" spans="1:35">
      <c r="A13" s="219" t="s">
        <v>138</v>
      </c>
      <c r="B13" s="220" t="s">
        <v>408</v>
      </c>
      <c r="C13" s="225"/>
      <c r="D13" s="225">
        <v>1</v>
      </c>
      <c r="E13" s="225">
        <v>8</v>
      </c>
      <c r="F13" s="225">
        <v>8</v>
      </c>
      <c r="G13" s="225">
        <v>21</v>
      </c>
      <c r="H13" s="225"/>
      <c r="I13" s="227">
        <v>38</v>
      </c>
      <c r="J13" s="212"/>
      <c r="K13" s="928">
        <f t="shared" si="0"/>
        <v>0.55263157894736847</v>
      </c>
    </row>
    <row r="14" spans="1:35">
      <c r="A14" s="219" t="s">
        <v>139</v>
      </c>
      <c r="B14" s="220" t="s">
        <v>409</v>
      </c>
      <c r="C14" s="225">
        <v>2</v>
      </c>
      <c r="D14" s="225">
        <v>2</v>
      </c>
      <c r="E14" s="225">
        <v>7</v>
      </c>
      <c r="F14" s="225">
        <v>14</v>
      </c>
      <c r="G14" s="225">
        <v>47</v>
      </c>
      <c r="H14" s="225"/>
      <c r="I14" s="227">
        <v>72</v>
      </c>
      <c r="J14" s="212"/>
      <c r="K14" s="928">
        <f t="shared" si="0"/>
        <v>0.65277777777777779</v>
      </c>
    </row>
    <row r="15" spans="1:35">
      <c r="A15" s="219" t="s">
        <v>140</v>
      </c>
      <c r="B15" s="220" t="s">
        <v>410</v>
      </c>
      <c r="C15" s="225">
        <v>2</v>
      </c>
      <c r="D15" s="225">
        <v>1</v>
      </c>
      <c r="E15" s="225">
        <v>2</v>
      </c>
      <c r="F15" s="225">
        <v>7</v>
      </c>
      <c r="G15" s="225">
        <v>14</v>
      </c>
      <c r="H15" s="225"/>
      <c r="I15" s="227">
        <v>26</v>
      </c>
      <c r="J15" s="212"/>
      <c r="K15" s="928">
        <f t="shared" si="0"/>
        <v>0.53846153846153844</v>
      </c>
    </row>
    <row r="16" spans="1:35">
      <c r="A16" s="219" t="s">
        <v>141</v>
      </c>
      <c r="B16" s="220" t="s">
        <v>411</v>
      </c>
      <c r="C16" s="225">
        <v>1</v>
      </c>
      <c r="D16" s="225">
        <v>2</v>
      </c>
      <c r="E16" s="225"/>
      <c r="F16" s="225">
        <v>2</v>
      </c>
      <c r="G16" s="225">
        <v>4</v>
      </c>
      <c r="H16" s="225"/>
      <c r="I16" s="227">
        <v>9</v>
      </c>
      <c r="J16" s="212"/>
      <c r="K16" s="928">
        <f t="shared" si="0"/>
        <v>0.44444444444444442</v>
      </c>
    </row>
    <row r="17" spans="1:11">
      <c r="A17" s="219" t="s">
        <v>142</v>
      </c>
      <c r="B17" s="220" t="s">
        <v>412</v>
      </c>
      <c r="C17" s="225"/>
      <c r="D17" s="225"/>
      <c r="E17" s="225">
        <v>1</v>
      </c>
      <c r="F17" s="225">
        <v>4</v>
      </c>
      <c r="G17" s="225">
        <v>6</v>
      </c>
      <c r="H17" s="225"/>
      <c r="I17" s="227">
        <v>11</v>
      </c>
      <c r="J17" s="212"/>
      <c r="K17" s="928">
        <f t="shared" si="0"/>
        <v>0.54545454545454541</v>
      </c>
    </row>
    <row r="18" spans="1:11">
      <c r="A18" s="219" t="s">
        <v>143</v>
      </c>
      <c r="B18" s="220" t="s">
        <v>413</v>
      </c>
      <c r="C18" s="225">
        <v>1</v>
      </c>
      <c r="D18" s="225">
        <v>1</v>
      </c>
      <c r="E18" s="225">
        <v>2</v>
      </c>
      <c r="F18" s="225">
        <v>1</v>
      </c>
      <c r="G18" s="225">
        <v>2</v>
      </c>
      <c r="H18" s="225"/>
      <c r="I18" s="227">
        <v>7</v>
      </c>
      <c r="J18" s="212"/>
      <c r="K18" s="928">
        <f t="shared" si="0"/>
        <v>0.2857142857142857</v>
      </c>
    </row>
    <row r="19" spans="1:11">
      <c r="A19" s="219" t="s">
        <v>144</v>
      </c>
      <c r="B19" s="220" t="s">
        <v>414</v>
      </c>
      <c r="C19" s="225">
        <v>1</v>
      </c>
      <c r="D19" s="225">
        <v>9</v>
      </c>
      <c r="E19" s="225">
        <v>4</v>
      </c>
      <c r="F19" s="225">
        <v>11</v>
      </c>
      <c r="G19" s="225">
        <v>23</v>
      </c>
      <c r="H19" s="225"/>
      <c r="I19" s="227">
        <v>48</v>
      </c>
      <c r="J19" s="212"/>
      <c r="K19" s="928">
        <f t="shared" si="0"/>
        <v>0.47916666666666669</v>
      </c>
    </row>
    <row r="20" spans="1:11">
      <c r="A20" s="219" t="s">
        <v>145</v>
      </c>
      <c r="B20" s="220" t="s">
        <v>415</v>
      </c>
      <c r="C20" s="225"/>
      <c r="D20" s="225">
        <v>1</v>
      </c>
      <c r="E20" s="225"/>
      <c r="F20" s="225">
        <v>3</v>
      </c>
      <c r="G20" s="225">
        <v>1</v>
      </c>
      <c r="H20" s="225"/>
      <c r="I20" s="227">
        <v>5</v>
      </c>
      <c r="J20" s="212"/>
      <c r="K20" s="928">
        <f t="shared" si="0"/>
        <v>0.2</v>
      </c>
    </row>
    <row r="21" spans="1:11">
      <c r="A21" s="219" t="s">
        <v>199</v>
      </c>
      <c r="B21" s="220" t="s">
        <v>416</v>
      </c>
      <c r="C21" s="225"/>
      <c r="D21" s="225"/>
      <c r="E21" s="225">
        <v>1</v>
      </c>
      <c r="F21" s="225"/>
      <c r="G21" s="225"/>
      <c r="H21" s="225"/>
      <c r="I21" s="227">
        <v>1</v>
      </c>
      <c r="J21" s="212"/>
      <c r="K21" s="928">
        <f t="shared" si="0"/>
        <v>0</v>
      </c>
    </row>
    <row r="22" spans="1:11" ht="25.5">
      <c r="A22" s="219" t="s">
        <v>146</v>
      </c>
      <c r="B22" s="220" t="s">
        <v>417</v>
      </c>
      <c r="C22" s="225"/>
      <c r="D22" s="225">
        <v>2</v>
      </c>
      <c r="E22" s="225">
        <v>6</v>
      </c>
      <c r="F22" s="225">
        <v>9</v>
      </c>
      <c r="G22" s="225">
        <v>9</v>
      </c>
      <c r="H22" s="225"/>
      <c r="I22" s="227">
        <v>26</v>
      </c>
      <c r="J22" s="212"/>
      <c r="K22" s="928">
        <f t="shared" si="0"/>
        <v>0.34615384615384615</v>
      </c>
    </row>
    <row r="23" spans="1:11" ht="25.5">
      <c r="A23" s="219" t="s">
        <v>147</v>
      </c>
      <c r="B23" s="220" t="s">
        <v>418</v>
      </c>
      <c r="C23" s="225">
        <v>2</v>
      </c>
      <c r="D23" s="225"/>
      <c r="E23" s="225">
        <v>4</v>
      </c>
      <c r="F23" s="225">
        <v>5</v>
      </c>
      <c r="G23" s="225">
        <v>4</v>
      </c>
      <c r="H23" s="225"/>
      <c r="I23" s="227">
        <v>15</v>
      </c>
      <c r="J23" s="212"/>
      <c r="K23" s="928">
        <f t="shared" si="0"/>
        <v>0.26666666666666666</v>
      </c>
    </row>
    <row r="24" spans="1:11">
      <c r="A24" s="219" t="s">
        <v>148</v>
      </c>
      <c r="B24" s="220" t="s">
        <v>419</v>
      </c>
      <c r="C24" s="225"/>
      <c r="D24" s="225">
        <v>1</v>
      </c>
      <c r="E24" s="225">
        <v>5</v>
      </c>
      <c r="F24" s="225">
        <v>21</v>
      </c>
      <c r="G24" s="225">
        <v>21</v>
      </c>
      <c r="H24" s="225"/>
      <c r="I24" s="227">
        <v>48</v>
      </c>
      <c r="J24" s="212"/>
      <c r="K24" s="928">
        <f t="shared" si="0"/>
        <v>0.4375</v>
      </c>
    </row>
    <row r="25" spans="1:11">
      <c r="A25" s="219" t="s">
        <v>149</v>
      </c>
      <c r="B25" s="220" t="s">
        <v>420</v>
      </c>
      <c r="C25" s="225">
        <v>1</v>
      </c>
      <c r="D25" s="225">
        <v>2</v>
      </c>
      <c r="E25" s="225">
        <v>3</v>
      </c>
      <c r="F25" s="225">
        <v>2</v>
      </c>
      <c r="G25" s="225">
        <v>4</v>
      </c>
      <c r="H25" s="225"/>
      <c r="I25" s="227">
        <v>12</v>
      </c>
      <c r="J25" s="212"/>
      <c r="K25" s="928">
        <f t="shared" si="0"/>
        <v>0.33333333333333331</v>
      </c>
    </row>
    <row r="26" spans="1:11" ht="38.25">
      <c r="A26" s="219" t="s">
        <v>150</v>
      </c>
      <c r="B26" s="220" t="s">
        <v>421</v>
      </c>
      <c r="C26" s="225"/>
      <c r="D26" s="225">
        <v>6</v>
      </c>
      <c r="E26" s="225">
        <v>7</v>
      </c>
      <c r="F26" s="225">
        <v>9</v>
      </c>
      <c r="G26" s="225">
        <v>8</v>
      </c>
      <c r="H26" s="225"/>
      <c r="I26" s="227">
        <v>30</v>
      </c>
      <c r="J26" s="212"/>
      <c r="K26" s="928">
        <f t="shared" si="0"/>
        <v>0.26666666666666666</v>
      </c>
    </row>
    <row r="27" spans="1:11">
      <c r="A27" s="219" t="s">
        <v>151</v>
      </c>
      <c r="B27" s="220" t="s">
        <v>422</v>
      </c>
      <c r="C27" s="225">
        <v>1</v>
      </c>
      <c r="D27" s="225">
        <v>1</v>
      </c>
      <c r="E27" s="225">
        <v>3</v>
      </c>
      <c r="F27" s="225">
        <v>9</v>
      </c>
      <c r="G27" s="225">
        <v>14</v>
      </c>
      <c r="H27" s="225"/>
      <c r="I27" s="227">
        <v>28</v>
      </c>
      <c r="J27" s="212"/>
      <c r="K27" s="928">
        <f t="shared" si="0"/>
        <v>0.5</v>
      </c>
    </row>
    <row r="28" spans="1:11">
      <c r="A28" s="219" t="s">
        <v>152</v>
      </c>
      <c r="B28" s="220" t="s">
        <v>423</v>
      </c>
      <c r="C28" s="225"/>
      <c r="D28" s="225">
        <v>2</v>
      </c>
      <c r="E28" s="225">
        <v>2</v>
      </c>
      <c r="F28" s="225"/>
      <c r="G28" s="225">
        <v>1</v>
      </c>
      <c r="H28" s="225"/>
      <c r="I28" s="227">
        <v>5</v>
      </c>
      <c r="J28" s="212"/>
      <c r="K28" s="928">
        <f t="shared" si="0"/>
        <v>0.2</v>
      </c>
    </row>
    <row r="29" spans="1:11" ht="25.5">
      <c r="A29" s="219" t="s">
        <v>153</v>
      </c>
      <c r="B29" s="220" t="s">
        <v>424</v>
      </c>
      <c r="C29" s="225">
        <v>1</v>
      </c>
      <c r="D29" s="225">
        <v>1</v>
      </c>
      <c r="E29" s="225">
        <v>5</v>
      </c>
      <c r="F29" s="225">
        <v>5</v>
      </c>
      <c r="G29" s="225">
        <v>3</v>
      </c>
      <c r="H29" s="225"/>
      <c r="I29" s="227">
        <v>15</v>
      </c>
      <c r="J29" s="212"/>
      <c r="K29" s="928">
        <f t="shared" si="0"/>
        <v>0.2</v>
      </c>
    </row>
    <row r="30" spans="1:11" ht="25.5">
      <c r="A30" s="219" t="s">
        <v>154</v>
      </c>
      <c r="B30" s="220" t="s">
        <v>425</v>
      </c>
      <c r="C30" s="225">
        <v>1</v>
      </c>
      <c r="D30" s="225">
        <v>4</v>
      </c>
      <c r="E30" s="225">
        <v>9</v>
      </c>
      <c r="F30" s="225">
        <v>12</v>
      </c>
      <c r="G30" s="225">
        <v>11</v>
      </c>
      <c r="H30" s="225"/>
      <c r="I30" s="227">
        <v>37</v>
      </c>
      <c r="J30" s="212"/>
      <c r="K30" s="928">
        <f t="shared" si="0"/>
        <v>0.29729729729729731</v>
      </c>
    </row>
    <row r="31" spans="1:11">
      <c r="A31" s="219" t="s">
        <v>155</v>
      </c>
      <c r="B31" s="220" t="s">
        <v>426</v>
      </c>
      <c r="C31" s="225"/>
      <c r="D31" s="225">
        <v>1</v>
      </c>
      <c r="E31" s="225">
        <v>4</v>
      </c>
      <c r="F31" s="225">
        <v>4</v>
      </c>
      <c r="G31" s="225">
        <v>9</v>
      </c>
      <c r="H31" s="225"/>
      <c r="I31" s="227">
        <v>18</v>
      </c>
      <c r="J31" s="212"/>
      <c r="K31" s="928">
        <f t="shared" si="0"/>
        <v>0.5</v>
      </c>
    </row>
    <row r="32" spans="1:11">
      <c r="A32" s="219" t="s">
        <v>156</v>
      </c>
      <c r="B32" s="220" t="s">
        <v>427</v>
      </c>
      <c r="C32" s="225"/>
      <c r="D32" s="225">
        <v>1</v>
      </c>
      <c r="E32" s="225">
        <v>1</v>
      </c>
      <c r="F32" s="225">
        <v>3</v>
      </c>
      <c r="G32" s="225">
        <v>1</v>
      </c>
      <c r="H32" s="225"/>
      <c r="I32" s="227">
        <v>6</v>
      </c>
      <c r="J32" s="212"/>
      <c r="K32" s="928">
        <f t="shared" si="0"/>
        <v>0.16666666666666666</v>
      </c>
    </row>
    <row r="33" spans="1:11">
      <c r="A33" s="219" t="s">
        <v>157</v>
      </c>
      <c r="B33" s="220" t="s">
        <v>428</v>
      </c>
      <c r="C33" s="225"/>
      <c r="D33" s="225">
        <v>2</v>
      </c>
      <c r="E33" s="225">
        <v>1</v>
      </c>
      <c r="F33" s="225">
        <v>6</v>
      </c>
      <c r="G33" s="225">
        <v>7</v>
      </c>
      <c r="H33" s="225"/>
      <c r="I33" s="227">
        <v>16</v>
      </c>
      <c r="J33" s="212"/>
      <c r="K33" s="928">
        <f t="shared" si="0"/>
        <v>0.4375</v>
      </c>
    </row>
    <row r="34" spans="1:11">
      <c r="A34" s="219" t="s">
        <v>158</v>
      </c>
      <c r="B34" s="220" t="s">
        <v>429</v>
      </c>
      <c r="C34" s="225">
        <v>1</v>
      </c>
      <c r="D34" s="225">
        <v>1</v>
      </c>
      <c r="E34" s="225">
        <v>3</v>
      </c>
      <c r="F34" s="225">
        <v>16</v>
      </c>
      <c r="G34" s="225">
        <v>23</v>
      </c>
      <c r="H34" s="225"/>
      <c r="I34" s="227">
        <v>44</v>
      </c>
      <c r="J34" s="212"/>
      <c r="K34" s="928">
        <f t="shared" si="0"/>
        <v>0.52272727272727271</v>
      </c>
    </row>
    <row r="35" spans="1:11">
      <c r="A35" s="219" t="s">
        <v>159</v>
      </c>
      <c r="B35" s="220" t="s">
        <v>430</v>
      </c>
      <c r="C35" s="225">
        <v>1</v>
      </c>
      <c r="D35" s="225">
        <v>10</v>
      </c>
      <c r="E35" s="225">
        <v>14</v>
      </c>
      <c r="F35" s="225">
        <v>22</v>
      </c>
      <c r="G35" s="225">
        <v>33</v>
      </c>
      <c r="H35" s="225"/>
      <c r="I35" s="227">
        <v>80</v>
      </c>
      <c r="J35" s="212"/>
      <c r="K35" s="928">
        <f t="shared" si="0"/>
        <v>0.41249999999999998</v>
      </c>
    </row>
    <row r="36" spans="1:11">
      <c r="A36" s="219" t="s">
        <v>160</v>
      </c>
      <c r="B36" s="220" t="s">
        <v>431</v>
      </c>
      <c r="C36" s="225"/>
      <c r="D36" s="225">
        <v>3</v>
      </c>
      <c r="E36" s="225">
        <v>6</v>
      </c>
      <c r="F36" s="225">
        <v>5</v>
      </c>
      <c r="G36" s="225">
        <v>7</v>
      </c>
      <c r="H36" s="225">
        <v>1</v>
      </c>
      <c r="I36" s="227">
        <v>22</v>
      </c>
      <c r="J36" s="212"/>
      <c r="K36" s="928">
        <f t="shared" si="0"/>
        <v>0.31818181818181818</v>
      </c>
    </row>
    <row r="37" spans="1:11">
      <c r="A37" s="219" t="s">
        <v>161</v>
      </c>
      <c r="B37" s="220" t="s">
        <v>432</v>
      </c>
      <c r="C37" s="225">
        <v>1</v>
      </c>
      <c r="D37" s="225"/>
      <c r="E37" s="225">
        <v>1</v>
      </c>
      <c r="F37" s="225"/>
      <c r="G37" s="225">
        <v>3</v>
      </c>
      <c r="H37" s="225"/>
      <c r="I37" s="227">
        <v>5</v>
      </c>
      <c r="J37" s="212"/>
      <c r="K37" s="928">
        <f t="shared" si="0"/>
        <v>0.6</v>
      </c>
    </row>
    <row r="38" spans="1:11">
      <c r="A38" s="219" t="s">
        <v>162</v>
      </c>
      <c r="B38" s="220" t="s">
        <v>433</v>
      </c>
      <c r="C38" s="225"/>
      <c r="D38" s="225">
        <v>1</v>
      </c>
      <c r="E38" s="225">
        <v>2</v>
      </c>
      <c r="F38" s="225">
        <v>4</v>
      </c>
      <c r="G38" s="225">
        <v>3</v>
      </c>
      <c r="H38" s="225"/>
      <c r="I38" s="227">
        <v>10</v>
      </c>
      <c r="J38" s="212"/>
      <c r="K38" s="928">
        <f t="shared" si="0"/>
        <v>0.3</v>
      </c>
    </row>
    <row r="39" spans="1:11">
      <c r="A39" s="219" t="s">
        <v>163</v>
      </c>
      <c r="B39" s="220" t="s">
        <v>434</v>
      </c>
      <c r="C39" s="225"/>
      <c r="D39" s="225">
        <v>2</v>
      </c>
      <c r="E39" s="225">
        <v>1</v>
      </c>
      <c r="F39" s="225">
        <v>2</v>
      </c>
      <c r="G39" s="225">
        <v>4</v>
      </c>
      <c r="H39" s="225"/>
      <c r="I39" s="227">
        <v>9</v>
      </c>
      <c r="J39" s="212"/>
      <c r="K39" s="928">
        <f t="shared" si="0"/>
        <v>0.44444444444444442</v>
      </c>
    </row>
    <row r="40" spans="1:11">
      <c r="A40" s="219" t="s">
        <v>164</v>
      </c>
      <c r="B40" s="220" t="s">
        <v>435</v>
      </c>
      <c r="C40" s="225"/>
      <c r="D40" s="225"/>
      <c r="E40" s="225">
        <v>5</v>
      </c>
      <c r="F40" s="225">
        <v>2</v>
      </c>
      <c r="G40" s="225">
        <v>1</v>
      </c>
      <c r="H40" s="225"/>
      <c r="I40" s="227">
        <v>8</v>
      </c>
      <c r="J40" s="212"/>
      <c r="K40" s="928">
        <f t="shared" si="0"/>
        <v>0.125</v>
      </c>
    </row>
    <row r="41" spans="1:11">
      <c r="A41" s="219" t="s">
        <v>165</v>
      </c>
      <c r="B41" s="220" t="s">
        <v>436</v>
      </c>
      <c r="C41" s="225">
        <v>1</v>
      </c>
      <c r="D41" s="225">
        <v>1</v>
      </c>
      <c r="E41" s="225">
        <v>2</v>
      </c>
      <c r="F41" s="225">
        <v>5</v>
      </c>
      <c r="G41" s="225">
        <v>4</v>
      </c>
      <c r="H41" s="225"/>
      <c r="I41" s="227">
        <v>13</v>
      </c>
      <c r="J41" s="212"/>
      <c r="K41" s="928">
        <f t="shared" si="0"/>
        <v>0.30769230769230771</v>
      </c>
    </row>
    <row r="42" spans="1:11">
      <c r="A42" s="219" t="s">
        <v>200</v>
      </c>
      <c r="B42" s="220" t="s">
        <v>437</v>
      </c>
      <c r="C42" s="225">
        <v>1</v>
      </c>
      <c r="D42" s="225"/>
      <c r="E42" s="225">
        <v>1</v>
      </c>
      <c r="F42" s="225"/>
      <c r="G42" s="225"/>
      <c r="H42" s="225"/>
      <c r="I42" s="227">
        <v>2</v>
      </c>
      <c r="J42" s="212"/>
      <c r="K42" s="928">
        <f t="shared" si="0"/>
        <v>0</v>
      </c>
    </row>
    <row r="43" spans="1:11">
      <c r="A43" s="219" t="s">
        <v>166</v>
      </c>
      <c r="B43" s="220" t="s">
        <v>438</v>
      </c>
      <c r="C43" s="225">
        <v>1</v>
      </c>
      <c r="D43" s="225">
        <v>1</v>
      </c>
      <c r="E43" s="225">
        <v>2</v>
      </c>
      <c r="F43" s="225">
        <v>3</v>
      </c>
      <c r="G43" s="225">
        <v>3</v>
      </c>
      <c r="H43" s="225"/>
      <c r="I43" s="227">
        <v>10</v>
      </c>
      <c r="J43" s="212"/>
      <c r="K43" s="928">
        <f t="shared" si="0"/>
        <v>0.3</v>
      </c>
    </row>
    <row r="44" spans="1:11">
      <c r="A44" s="219" t="s">
        <v>167</v>
      </c>
      <c r="B44" s="220" t="s">
        <v>439</v>
      </c>
      <c r="C44" s="225"/>
      <c r="D44" s="225"/>
      <c r="E44" s="225">
        <v>1</v>
      </c>
      <c r="F44" s="225">
        <v>3</v>
      </c>
      <c r="G44" s="225">
        <v>4</v>
      </c>
      <c r="H44" s="225"/>
      <c r="I44" s="227">
        <v>8</v>
      </c>
      <c r="J44" s="212"/>
      <c r="K44" s="928">
        <f t="shared" si="0"/>
        <v>0.5</v>
      </c>
    </row>
    <row r="45" spans="1:11">
      <c r="A45" s="219" t="s">
        <v>168</v>
      </c>
      <c r="B45" s="220" t="s">
        <v>440</v>
      </c>
      <c r="C45" s="225"/>
      <c r="D45" s="225"/>
      <c r="E45" s="225"/>
      <c r="F45" s="225"/>
      <c r="G45" s="225">
        <v>1</v>
      </c>
      <c r="H45" s="225"/>
      <c r="I45" s="227">
        <v>1</v>
      </c>
      <c r="J45" s="212"/>
      <c r="K45" s="928">
        <f t="shared" si="0"/>
        <v>1</v>
      </c>
    </row>
    <row r="46" spans="1:11">
      <c r="A46" s="219" t="s">
        <v>169</v>
      </c>
      <c r="B46" s="220" t="s">
        <v>441</v>
      </c>
      <c r="C46" s="225">
        <v>2</v>
      </c>
      <c r="D46" s="225">
        <v>1</v>
      </c>
      <c r="E46" s="225">
        <v>7</v>
      </c>
      <c r="F46" s="225">
        <v>18</v>
      </c>
      <c r="G46" s="225">
        <v>25</v>
      </c>
      <c r="H46" s="225"/>
      <c r="I46" s="227">
        <v>53</v>
      </c>
      <c r="J46" s="212"/>
      <c r="K46" s="928">
        <f t="shared" si="0"/>
        <v>0.47169811320754718</v>
      </c>
    </row>
    <row r="47" spans="1:11">
      <c r="A47" s="219" t="s">
        <v>170</v>
      </c>
      <c r="B47" s="220" t="s">
        <v>442</v>
      </c>
      <c r="C47" s="225">
        <v>1</v>
      </c>
      <c r="D47" s="225">
        <v>1</v>
      </c>
      <c r="E47" s="225">
        <v>3</v>
      </c>
      <c r="F47" s="225">
        <v>8</v>
      </c>
      <c r="G47" s="225">
        <v>15</v>
      </c>
      <c r="H47" s="225">
        <v>1</v>
      </c>
      <c r="I47" s="227">
        <v>29</v>
      </c>
      <c r="J47" s="212"/>
      <c r="K47" s="928">
        <f t="shared" si="0"/>
        <v>0.51724137931034486</v>
      </c>
    </row>
    <row r="48" spans="1:11">
      <c r="A48" s="219" t="s">
        <v>171</v>
      </c>
      <c r="B48" s="220" t="s">
        <v>443</v>
      </c>
      <c r="C48" s="225">
        <v>1</v>
      </c>
      <c r="D48" s="225"/>
      <c r="E48" s="225">
        <v>4</v>
      </c>
      <c r="F48" s="225">
        <v>7</v>
      </c>
      <c r="G48" s="225">
        <v>8</v>
      </c>
      <c r="H48" s="225"/>
      <c r="I48" s="227">
        <v>20</v>
      </c>
      <c r="J48" s="212"/>
      <c r="K48" s="928">
        <f t="shared" si="0"/>
        <v>0.4</v>
      </c>
    </row>
    <row r="49" spans="1:11">
      <c r="A49" s="219" t="s">
        <v>172</v>
      </c>
      <c r="B49" s="220" t="s">
        <v>444</v>
      </c>
      <c r="C49" s="225"/>
      <c r="D49" s="225">
        <v>2</v>
      </c>
      <c r="E49" s="225">
        <v>4</v>
      </c>
      <c r="F49" s="225">
        <v>4</v>
      </c>
      <c r="G49" s="225">
        <v>8</v>
      </c>
      <c r="H49" s="225"/>
      <c r="I49" s="227">
        <v>18</v>
      </c>
      <c r="J49" s="212"/>
      <c r="K49" s="928">
        <f t="shared" si="0"/>
        <v>0.44444444444444442</v>
      </c>
    </row>
    <row r="50" spans="1:11">
      <c r="A50" s="219" t="s">
        <v>173</v>
      </c>
      <c r="B50" s="220" t="s">
        <v>445</v>
      </c>
      <c r="C50" s="225">
        <v>1</v>
      </c>
      <c r="D50" s="225">
        <v>2</v>
      </c>
      <c r="E50" s="225">
        <v>1</v>
      </c>
      <c r="F50" s="225">
        <v>5</v>
      </c>
      <c r="G50" s="225">
        <v>10</v>
      </c>
      <c r="H50" s="225"/>
      <c r="I50" s="227">
        <v>19</v>
      </c>
      <c r="J50" s="212"/>
      <c r="K50" s="928">
        <f t="shared" si="0"/>
        <v>0.52631578947368418</v>
      </c>
    </row>
    <row r="51" spans="1:11">
      <c r="A51" s="219" t="s">
        <v>174</v>
      </c>
      <c r="B51" s="220" t="s">
        <v>446</v>
      </c>
      <c r="C51" s="225">
        <v>3</v>
      </c>
      <c r="D51" s="225">
        <v>4</v>
      </c>
      <c r="E51" s="225">
        <v>1</v>
      </c>
      <c r="F51" s="225">
        <v>5</v>
      </c>
      <c r="G51" s="225">
        <v>3</v>
      </c>
      <c r="H51" s="225"/>
      <c r="I51" s="227">
        <v>16</v>
      </c>
      <c r="J51" s="212"/>
      <c r="K51" s="928">
        <f t="shared" si="0"/>
        <v>0.1875</v>
      </c>
    </row>
    <row r="52" spans="1:11">
      <c r="A52" s="219" t="s">
        <v>175</v>
      </c>
      <c r="B52" s="220" t="s">
        <v>447</v>
      </c>
      <c r="C52" s="225"/>
      <c r="D52" s="225">
        <v>5</v>
      </c>
      <c r="E52" s="225">
        <v>2</v>
      </c>
      <c r="F52" s="225">
        <v>6</v>
      </c>
      <c r="G52" s="225">
        <v>3</v>
      </c>
      <c r="H52" s="225"/>
      <c r="I52" s="227">
        <v>16</v>
      </c>
      <c r="J52" s="212"/>
      <c r="K52" s="928">
        <f t="shared" si="0"/>
        <v>0.1875</v>
      </c>
    </row>
    <row r="53" spans="1:11">
      <c r="A53" s="219" t="s">
        <v>176</v>
      </c>
      <c r="B53" s="220" t="s">
        <v>448</v>
      </c>
      <c r="C53" s="225">
        <v>5</v>
      </c>
      <c r="D53" s="225">
        <v>2</v>
      </c>
      <c r="E53" s="225">
        <v>4</v>
      </c>
      <c r="F53" s="225">
        <v>2</v>
      </c>
      <c r="G53" s="225">
        <v>4</v>
      </c>
      <c r="H53" s="225"/>
      <c r="I53" s="227">
        <v>17</v>
      </c>
      <c r="J53" s="212"/>
      <c r="K53" s="928">
        <f t="shared" si="0"/>
        <v>0.23529411764705882</v>
      </c>
    </row>
    <row r="54" spans="1:11">
      <c r="A54" s="219" t="s">
        <v>177</v>
      </c>
      <c r="B54" s="220" t="s">
        <v>449</v>
      </c>
      <c r="C54" s="225">
        <v>2</v>
      </c>
      <c r="D54" s="225"/>
      <c r="E54" s="225">
        <v>3</v>
      </c>
      <c r="F54" s="225">
        <v>1</v>
      </c>
      <c r="G54" s="225">
        <v>1</v>
      </c>
      <c r="H54" s="225"/>
      <c r="I54" s="227">
        <v>7</v>
      </c>
      <c r="J54" s="212"/>
      <c r="K54" s="928">
        <f t="shared" si="0"/>
        <v>0.14285714285714285</v>
      </c>
    </row>
    <row r="55" spans="1:11">
      <c r="A55" s="219" t="s">
        <v>178</v>
      </c>
      <c r="B55" s="220" t="s">
        <v>450</v>
      </c>
      <c r="C55" s="225">
        <v>2</v>
      </c>
      <c r="D55" s="225"/>
      <c r="E55" s="225"/>
      <c r="F55" s="225">
        <v>2</v>
      </c>
      <c r="G55" s="225"/>
      <c r="H55" s="225"/>
      <c r="I55" s="227">
        <v>4</v>
      </c>
      <c r="J55" s="212"/>
      <c r="K55" s="928">
        <f t="shared" si="0"/>
        <v>0</v>
      </c>
    </row>
    <row r="56" spans="1:11">
      <c r="A56" s="219" t="s">
        <v>179</v>
      </c>
      <c r="B56" s="220" t="s">
        <v>451</v>
      </c>
      <c r="C56" s="225">
        <v>1</v>
      </c>
      <c r="D56" s="225">
        <v>6</v>
      </c>
      <c r="E56" s="225">
        <v>7</v>
      </c>
      <c r="F56" s="225">
        <v>10</v>
      </c>
      <c r="G56" s="225">
        <v>12</v>
      </c>
      <c r="H56" s="225"/>
      <c r="I56" s="227">
        <v>36</v>
      </c>
      <c r="J56" s="212"/>
      <c r="K56" s="928">
        <f t="shared" si="0"/>
        <v>0.33333333333333331</v>
      </c>
    </row>
    <row r="57" spans="1:11">
      <c r="A57" s="219" t="s">
        <v>180</v>
      </c>
      <c r="B57" s="220" t="s">
        <v>452</v>
      </c>
      <c r="C57" s="225">
        <v>2</v>
      </c>
      <c r="D57" s="225">
        <v>4</v>
      </c>
      <c r="E57" s="225">
        <v>4</v>
      </c>
      <c r="F57" s="225">
        <v>9</v>
      </c>
      <c r="G57" s="225">
        <v>10</v>
      </c>
      <c r="H57" s="225"/>
      <c r="I57" s="227">
        <v>29</v>
      </c>
      <c r="J57" s="212"/>
      <c r="K57" s="928">
        <f t="shared" si="0"/>
        <v>0.34482758620689657</v>
      </c>
    </row>
    <row r="58" spans="1:11">
      <c r="A58" s="219" t="s">
        <v>181</v>
      </c>
      <c r="B58" s="220" t="s">
        <v>201</v>
      </c>
      <c r="C58" s="225"/>
      <c r="D58" s="225">
        <v>1</v>
      </c>
      <c r="E58" s="225"/>
      <c r="F58" s="225"/>
      <c r="G58" s="225"/>
      <c r="H58" s="225"/>
      <c r="I58" s="227">
        <v>1</v>
      </c>
      <c r="J58" s="212"/>
      <c r="K58" s="928">
        <f t="shared" si="0"/>
        <v>0</v>
      </c>
    </row>
    <row r="59" spans="1:11">
      <c r="A59" s="219" t="s">
        <v>182</v>
      </c>
      <c r="B59" s="220" t="s">
        <v>877</v>
      </c>
      <c r="C59" s="225"/>
      <c r="D59" s="225">
        <v>1</v>
      </c>
      <c r="E59" s="225"/>
      <c r="F59" s="225"/>
      <c r="G59" s="225"/>
      <c r="H59" s="225"/>
      <c r="I59" s="227">
        <v>1</v>
      </c>
      <c r="J59" s="212"/>
      <c r="K59" s="928">
        <f t="shared" si="0"/>
        <v>0</v>
      </c>
    </row>
    <row r="60" spans="1:11">
      <c r="A60" s="219" t="s">
        <v>183</v>
      </c>
      <c r="B60" s="220" t="s">
        <v>453</v>
      </c>
      <c r="C60" s="225"/>
      <c r="D60" s="225">
        <v>5</v>
      </c>
      <c r="E60" s="225">
        <v>5</v>
      </c>
      <c r="F60" s="225">
        <v>6</v>
      </c>
      <c r="G60" s="225">
        <v>13</v>
      </c>
      <c r="H60" s="225"/>
      <c r="I60" s="227">
        <v>29</v>
      </c>
      <c r="J60" s="212"/>
      <c r="K60" s="928">
        <f t="shared" si="0"/>
        <v>0.44827586206896552</v>
      </c>
    </row>
    <row r="61" spans="1:11">
      <c r="A61" s="219" t="s">
        <v>184</v>
      </c>
      <c r="B61" s="220" t="s">
        <v>202</v>
      </c>
      <c r="C61" s="225"/>
      <c r="D61" s="225">
        <v>1</v>
      </c>
      <c r="E61" s="225"/>
      <c r="F61" s="225"/>
      <c r="G61" s="225">
        <v>1</v>
      </c>
      <c r="H61" s="225"/>
      <c r="I61" s="227">
        <v>2</v>
      </c>
      <c r="J61" s="212"/>
      <c r="K61" s="928">
        <f t="shared" si="0"/>
        <v>0.5</v>
      </c>
    </row>
    <row r="62" spans="1:11">
      <c r="A62" s="219" t="s">
        <v>185</v>
      </c>
      <c r="B62" s="220" t="s">
        <v>454</v>
      </c>
      <c r="C62" s="225">
        <v>1</v>
      </c>
      <c r="D62" s="225">
        <v>1</v>
      </c>
      <c r="E62" s="225">
        <v>2</v>
      </c>
      <c r="F62" s="225">
        <v>1</v>
      </c>
      <c r="G62" s="225">
        <v>4</v>
      </c>
      <c r="H62" s="225"/>
      <c r="I62" s="227">
        <v>9</v>
      </c>
      <c r="J62" s="212"/>
      <c r="K62" s="928">
        <f t="shared" si="0"/>
        <v>0.44444444444444442</v>
      </c>
    </row>
    <row r="63" spans="1:11">
      <c r="A63" s="219" t="s">
        <v>186</v>
      </c>
      <c r="B63" s="220" t="s">
        <v>455</v>
      </c>
      <c r="C63" s="225">
        <v>1</v>
      </c>
      <c r="D63" s="225">
        <v>3</v>
      </c>
      <c r="E63" s="225">
        <v>2</v>
      </c>
      <c r="F63" s="225">
        <v>6</v>
      </c>
      <c r="G63" s="225">
        <v>8</v>
      </c>
      <c r="H63" s="225"/>
      <c r="I63" s="227">
        <v>20</v>
      </c>
      <c r="J63" s="212"/>
      <c r="K63" s="928">
        <f t="shared" si="0"/>
        <v>0.4</v>
      </c>
    </row>
    <row r="64" spans="1:11">
      <c r="A64" s="723" t="s">
        <v>187</v>
      </c>
      <c r="B64" s="724" t="s">
        <v>456</v>
      </c>
      <c r="C64" s="725"/>
      <c r="D64" s="725"/>
      <c r="E64" s="725">
        <v>5</v>
      </c>
      <c r="F64" s="725">
        <v>1</v>
      </c>
      <c r="G64" s="725">
        <v>2</v>
      </c>
      <c r="H64" s="725"/>
      <c r="I64" s="726">
        <v>8</v>
      </c>
      <c r="J64" s="212"/>
      <c r="K64" s="929">
        <f t="shared" si="0"/>
        <v>0.25</v>
      </c>
    </row>
    <row r="65" spans="1:11">
      <c r="K65" s="930"/>
    </row>
    <row r="66" spans="1:11">
      <c r="A66" s="1295" t="s">
        <v>203</v>
      </c>
      <c r="B66" s="1295"/>
      <c r="C66" s="722">
        <v>43</v>
      </c>
      <c r="D66" s="722">
        <v>102</v>
      </c>
      <c r="E66" s="722">
        <v>175</v>
      </c>
      <c r="F66" s="722">
        <v>312</v>
      </c>
      <c r="G66" s="722">
        <v>495</v>
      </c>
      <c r="H66" s="722">
        <v>2</v>
      </c>
      <c r="I66" s="925">
        <v>1129</v>
      </c>
      <c r="J66" s="210"/>
      <c r="K66" s="931">
        <f t="shared" si="0"/>
        <v>0.43844109831709477</v>
      </c>
    </row>
    <row r="67" spans="1:11" ht="14.25">
      <c r="A67" s="1296" t="s">
        <v>297</v>
      </c>
      <c r="B67" s="1296"/>
      <c r="C67" s="1205">
        <v>3.8086802480070861E-2</v>
      </c>
      <c r="D67" s="1205">
        <v>9.0345438441098311E-2</v>
      </c>
      <c r="E67" s="1205">
        <v>0.1550044286979628</v>
      </c>
      <c r="F67" s="1205">
        <v>0.27635075287865368</v>
      </c>
      <c r="G67" s="1205">
        <v>0.43844109831709477</v>
      </c>
      <c r="H67" s="1205">
        <v>1.7714791851195749E-3</v>
      </c>
      <c r="I67" s="926">
        <v>1</v>
      </c>
      <c r="J67" s="206"/>
      <c r="K67" s="211"/>
    </row>
    <row r="70" spans="1:11">
      <c r="A70" s="228" t="s">
        <v>771</v>
      </c>
    </row>
  </sheetData>
  <mergeCells count="4">
    <mergeCell ref="A66:B66"/>
    <mergeCell ref="A67:B67"/>
    <mergeCell ref="A5:K5"/>
    <mergeCell ref="A2:K2"/>
  </mergeCells>
  <printOptions horizontalCentered="1"/>
  <pageMargins left="0.39370078740157483" right="0.39370078740157483" top="0.59055118110236227" bottom="0.59055118110236227" header="0.39370078740157483" footer="0.39370078740157483"/>
  <pageSetup paperSize="9" scale="65" orientation="portrait" r:id="rId1"/>
  <headerFooter>
    <oddHeader>&amp;L&amp;8Etudes des origines des origines des enseignants-chercheurs recrutés
- Campagne 2014, session synchronisée -&amp;R&amp;8DGRH A1-1 / Novembre 2014</oddHeader>
    <oddFooter>Page &amp;P de &amp;N</oddFooter>
  </headerFooter>
  <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2:K67"/>
  <sheetViews>
    <sheetView showGridLines="0" workbookViewId="0">
      <selection activeCell="C18" sqref="C18"/>
    </sheetView>
  </sheetViews>
  <sheetFormatPr baseColWidth="10" defaultRowHeight="12.75"/>
  <cols>
    <col min="1" max="1" width="12" style="230"/>
    <col min="2" max="2" width="64" style="230" customWidth="1"/>
    <col min="3" max="3" width="11.5" style="230" bestFit="1" customWidth="1"/>
    <col min="4" max="5" width="6.5" style="230" bestFit="1" customWidth="1"/>
    <col min="6" max="9" width="7.6640625" style="230" bestFit="1" customWidth="1"/>
    <col min="10" max="10" width="12.83203125" style="230" bestFit="1" customWidth="1"/>
    <col min="11" max="16384" width="12" style="230"/>
  </cols>
  <sheetData>
    <row r="2" spans="1:11" ht="34.5" customHeight="1">
      <c r="A2" s="1219" t="s">
        <v>853</v>
      </c>
      <c r="B2" s="1219"/>
      <c r="C2" s="1219"/>
      <c r="D2" s="1219"/>
      <c r="E2" s="1219"/>
      <c r="F2" s="1219"/>
      <c r="G2" s="1219"/>
      <c r="H2" s="1219"/>
      <c r="I2" s="1219"/>
      <c r="J2" s="1219"/>
      <c r="K2" s="80"/>
    </row>
    <row r="3" spans="1:11">
      <c r="A3" s="236"/>
    </row>
    <row r="5" spans="1:11">
      <c r="A5" s="1274" t="s">
        <v>739</v>
      </c>
      <c r="B5" s="1274"/>
      <c r="C5" s="1274"/>
      <c r="D5" s="1274"/>
      <c r="E5" s="1274"/>
      <c r="F5" s="1274"/>
      <c r="G5" s="1274"/>
      <c r="H5" s="1274"/>
      <c r="I5" s="1274"/>
      <c r="J5" s="1274"/>
    </row>
    <row r="7" spans="1:11" ht="25.5">
      <c r="A7" s="943" t="s">
        <v>642</v>
      </c>
      <c r="B7" s="231" t="s">
        <v>740</v>
      </c>
      <c r="C7" s="216" t="s">
        <v>872</v>
      </c>
      <c r="D7" s="216">
        <v>2008</v>
      </c>
      <c r="E7" s="216">
        <v>2009</v>
      </c>
      <c r="F7" s="216">
        <v>2010</v>
      </c>
      <c r="G7" s="216">
        <v>2011</v>
      </c>
      <c r="H7" s="216">
        <v>2012</v>
      </c>
      <c r="I7" s="216">
        <v>2013</v>
      </c>
      <c r="J7" s="232" t="s">
        <v>133</v>
      </c>
    </row>
    <row r="8" spans="1:11">
      <c r="A8" s="221"/>
      <c r="B8" s="222"/>
      <c r="C8" s="223"/>
      <c r="D8" s="223"/>
      <c r="E8" s="223"/>
      <c r="F8" s="223"/>
      <c r="G8" s="223"/>
      <c r="H8" s="223"/>
      <c r="I8" s="223"/>
      <c r="J8" s="223"/>
    </row>
    <row r="9" spans="1:11">
      <c r="A9" s="932" t="s">
        <v>134</v>
      </c>
      <c r="B9" s="933" t="str">
        <f>VLOOKUP(A9,TAB_18!$A$9:$B$64,2,FALSE)</f>
        <v>Droit privé et sciences criminelles</v>
      </c>
      <c r="C9" s="936">
        <v>2</v>
      </c>
      <c r="D9" s="936"/>
      <c r="E9" s="936"/>
      <c r="F9" s="936">
        <v>1</v>
      </c>
      <c r="G9" s="936">
        <v>10</v>
      </c>
      <c r="H9" s="936">
        <v>15</v>
      </c>
      <c r="I9" s="936">
        <v>29</v>
      </c>
      <c r="J9" s="937">
        <f>I9+H9+G9+F9+E9+D9+C9</f>
        <v>57</v>
      </c>
    </row>
    <row r="10" spans="1:11">
      <c r="A10" s="219" t="s">
        <v>135</v>
      </c>
      <c r="B10" s="220" t="str">
        <f>VLOOKUP(A10,TAB_18!$A$9:$B$64,2,FALSE)</f>
        <v>Droit public</v>
      </c>
      <c r="C10" s="938">
        <v>2</v>
      </c>
      <c r="D10" s="938">
        <v>2</v>
      </c>
      <c r="E10" s="938"/>
      <c r="F10" s="938"/>
      <c r="G10" s="938">
        <v>2</v>
      </c>
      <c r="H10" s="938">
        <v>8</v>
      </c>
      <c r="I10" s="938">
        <v>18</v>
      </c>
      <c r="J10" s="939">
        <f t="shared" ref="J10:J67" si="0">I10+H10+G10+F10+E10+D10+C10</f>
        <v>32</v>
      </c>
    </row>
    <row r="11" spans="1:11">
      <c r="A11" s="219" t="s">
        <v>136</v>
      </c>
      <c r="B11" s="220" t="str">
        <f>VLOOKUP(A11,TAB_18!$A$9:$B$64,2,FALSE)</f>
        <v>Histoire du droit et des institutions</v>
      </c>
      <c r="C11" s="938"/>
      <c r="D11" s="938"/>
      <c r="E11" s="938"/>
      <c r="F11" s="938"/>
      <c r="G11" s="938">
        <v>2</v>
      </c>
      <c r="H11" s="938"/>
      <c r="I11" s="938">
        <v>2</v>
      </c>
      <c r="J11" s="939">
        <f t="shared" si="0"/>
        <v>4</v>
      </c>
    </row>
    <row r="12" spans="1:11">
      <c r="A12" s="219" t="s">
        <v>137</v>
      </c>
      <c r="B12" s="220" t="str">
        <f>VLOOKUP(A12,TAB_18!$A$9:$B$64,2,FALSE)</f>
        <v>Science politique</v>
      </c>
      <c r="C12" s="938">
        <v>1</v>
      </c>
      <c r="D12" s="938">
        <v>4</v>
      </c>
      <c r="E12" s="938"/>
      <c r="F12" s="938">
        <v>1</v>
      </c>
      <c r="G12" s="938">
        <v>2</v>
      </c>
      <c r="H12" s="938">
        <v>5</v>
      </c>
      <c r="I12" s="938">
        <v>4</v>
      </c>
      <c r="J12" s="939">
        <f t="shared" si="0"/>
        <v>17</v>
      </c>
    </row>
    <row r="13" spans="1:11">
      <c r="A13" s="219" t="s">
        <v>138</v>
      </c>
      <c r="B13" s="220" t="str">
        <f>VLOOKUP(A13,TAB_18!$A$9:$B$64,2,FALSE)</f>
        <v xml:space="preserve">Sciences économiques </v>
      </c>
      <c r="C13" s="938">
        <v>5</v>
      </c>
      <c r="D13" s="938"/>
      <c r="E13" s="938"/>
      <c r="F13" s="938">
        <v>4</v>
      </c>
      <c r="G13" s="938">
        <v>7</v>
      </c>
      <c r="H13" s="938">
        <v>8</v>
      </c>
      <c r="I13" s="938">
        <v>14</v>
      </c>
      <c r="J13" s="939">
        <f t="shared" si="0"/>
        <v>38</v>
      </c>
    </row>
    <row r="14" spans="1:11">
      <c r="A14" s="219" t="s">
        <v>139</v>
      </c>
      <c r="B14" s="220" t="str">
        <f>VLOOKUP(A14,TAB_18!$A$9:$B$64,2,FALSE)</f>
        <v>Sciences de gestion</v>
      </c>
      <c r="C14" s="938">
        <v>3</v>
      </c>
      <c r="D14" s="938">
        <v>2</v>
      </c>
      <c r="E14" s="938">
        <v>3</v>
      </c>
      <c r="F14" s="938">
        <v>3</v>
      </c>
      <c r="G14" s="938">
        <v>8</v>
      </c>
      <c r="H14" s="938">
        <v>12</v>
      </c>
      <c r="I14" s="938">
        <v>41</v>
      </c>
      <c r="J14" s="939">
        <f t="shared" si="0"/>
        <v>72</v>
      </c>
    </row>
    <row r="15" spans="1:11">
      <c r="A15" s="219" t="s">
        <v>140</v>
      </c>
      <c r="B15" s="220" t="str">
        <f>VLOOKUP(A15,TAB_18!$A$9:$B$64,2,FALSE)</f>
        <v>Sciences du langage : linguistique et phonétique générales</v>
      </c>
      <c r="C15" s="938">
        <v>2</v>
      </c>
      <c r="D15" s="938"/>
      <c r="E15" s="938">
        <v>2</v>
      </c>
      <c r="F15" s="938">
        <v>1</v>
      </c>
      <c r="G15" s="938">
        <v>2</v>
      </c>
      <c r="H15" s="938">
        <v>7</v>
      </c>
      <c r="I15" s="938">
        <v>12</v>
      </c>
      <c r="J15" s="939">
        <f t="shared" si="0"/>
        <v>26</v>
      </c>
    </row>
    <row r="16" spans="1:11">
      <c r="A16" s="219" t="s">
        <v>141</v>
      </c>
      <c r="B16" s="220" t="str">
        <f>VLOOKUP(A16,TAB_18!$A$9:$B$64,2,FALSE)</f>
        <v>Langues et littératures anciennes</v>
      </c>
      <c r="C16" s="938">
        <v>1</v>
      </c>
      <c r="D16" s="938">
        <v>1</v>
      </c>
      <c r="E16" s="938">
        <v>2</v>
      </c>
      <c r="F16" s="938"/>
      <c r="G16" s="938">
        <v>1</v>
      </c>
      <c r="H16" s="938"/>
      <c r="I16" s="938">
        <v>4</v>
      </c>
      <c r="J16" s="939">
        <f t="shared" si="0"/>
        <v>9</v>
      </c>
    </row>
    <row r="17" spans="1:10">
      <c r="A17" s="219" t="s">
        <v>142</v>
      </c>
      <c r="B17" s="220" t="str">
        <f>VLOOKUP(A17,TAB_18!$A$9:$B$64,2,FALSE)</f>
        <v>Langue et littérature françaises</v>
      </c>
      <c r="C17" s="938">
        <v>2</v>
      </c>
      <c r="D17" s="938"/>
      <c r="E17" s="938"/>
      <c r="F17" s="938">
        <v>1</v>
      </c>
      <c r="G17" s="938">
        <v>1</v>
      </c>
      <c r="H17" s="938">
        <v>3</v>
      </c>
      <c r="I17" s="938">
        <v>4</v>
      </c>
      <c r="J17" s="939">
        <f t="shared" si="0"/>
        <v>11</v>
      </c>
    </row>
    <row r="18" spans="1:10">
      <c r="A18" s="219" t="s">
        <v>143</v>
      </c>
      <c r="B18" s="220" t="str">
        <f>VLOOKUP(A18,TAB_18!$A$9:$B$64,2,FALSE)</f>
        <v>Littératures comparées</v>
      </c>
      <c r="C18" s="938"/>
      <c r="D18" s="938"/>
      <c r="E18" s="938">
        <v>1</v>
      </c>
      <c r="F18" s="938">
        <v>1</v>
      </c>
      <c r="G18" s="938">
        <v>2</v>
      </c>
      <c r="H18" s="938">
        <v>1</v>
      </c>
      <c r="I18" s="938">
        <v>2</v>
      </c>
      <c r="J18" s="939">
        <f t="shared" si="0"/>
        <v>7</v>
      </c>
    </row>
    <row r="19" spans="1:10">
      <c r="A19" s="219" t="s">
        <v>144</v>
      </c>
      <c r="B19" s="220" t="str">
        <f>VLOOKUP(A19,TAB_18!$A$9:$B$64,2,FALSE)</f>
        <v>Langues et littératures anglaises et anglo-saxonnes</v>
      </c>
      <c r="C19" s="938">
        <v>3</v>
      </c>
      <c r="D19" s="938"/>
      <c r="E19" s="938">
        <v>2</v>
      </c>
      <c r="F19" s="938">
        <v>10</v>
      </c>
      <c r="G19" s="938">
        <v>3</v>
      </c>
      <c r="H19" s="938">
        <v>9</v>
      </c>
      <c r="I19" s="938">
        <v>21</v>
      </c>
      <c r="J19" s="939">
        <f t="shared" si="0"/>
        <v>48</v>
      </c>
    </row>
    <row r="20" spans="1:10">
      <c r="A20" s="219" t="s">
        <v>145</v>
      </c>
      <c r="B20" s="220" t="str">
        <f>VLOOKUP(A20,TAB_18!$A$9:$B$64,2,FALSE)</f>
        <v>Langues et littératures germaniques et scandinaves</v>
      </c>
      <c r="C20" s="938"/>
      <c r="D20" s="938"/>
      <c r="E20" s="938"/>
      <c r="F20" s="938">
        <v>1</v>
      </c>
      <c r="G20" s="938"/>
      <c r="H20" s="938">
        <v>3</v>
      </c>
      <c r="I20" s="938">
        <v>1</v>
      </c>
      <c r="J20" s="939">
        <f t="shared" si="0"/>
        <v>5</v>
      </c>
    </row>
    <row r="21" spans="1:10">
      <c r="A21" s="219" t="s">
        <v>199</v>
      </c>
      <c r="B21" s="220" t="str">
        <f>VLOOKUP(A21,TAB_18!$A$9:$B$64,2,FALSE)</f>
        <v>Langues et littératures slaves</v>
      </c>
      <c r="C21" s="938"/>
      <c r="D21" s="938"/>
      <c r="E21" s="938"/>
      <c r="F21" s="938"/>
      <c r="G21" s="938">
        <v>1</v>
      </c>
      <c r="H21" s="938"/>
      <c r="I21" s="938"/>
      <c r="J21" s="939">
        <f t="shared" si="0"/>
        <v>1</v>
      </c>
    </row>
    <row r="22" spans="1:10" ht="25.5">
      <c r="A22" s="219" t="s">
        <v>146</v>
      </c>
      <c r="B22" s="220" t="str">
        <f>VLOOKUP(A22,TAB_18!$A$9:$B$64,2,FALSE)</f>
        <v xml:space="preserve">Langues et littératures romanes : espagnol, italien, portugais, autres langues romanes </v>
      </c>
      <c r="C22" s="938">
        <v>4</v>
      </c>
      <c r="D22" s="938">
        <v>2</v>
      </c>
      <c r="E22" s="938">
        <v>2</v>
      </c>
      <c r="F22" s="938">
        <v>1</v>
      </c>
      <c r="G22" s="938">
        <v>5</v>
      </c>
      <c r="H22" s="938">
        <v>7</v>
      </c>
      <c r="I22" s="938">
        <v>5</v>
      </c>
      <c r="J22" s="939">
        <f t="shared" si="0"/>
        <v>26</v>
      </c>
    </row>
    <row r="23" spans="1:10" ht="25.5">
      <c r="A23" s="219" t="s">
        <v>147</v>
      </c>
      <c r="B23" s="220" t="str">
        <f>VLOOKUP(A23,TAB_18!$A$9:$B$64,2,FALSE)</f>
        <v>Langues et littératures arabes, chinoises, japonaises, hébraïques, d'autres domaines linguistiques</v>
      </c>
      <c r="C23" s="938">
        <v>1</v>
      </c>
      <c r="D23" s="938">
        <v>2</v>
      </c>
      <c r="E23" s="938">
        <v>1</v>
      </c>
      <c r="F23" s="938">
        <v>1</v>
      </c>
      <c r="G23" s="938">
        <v>3</v>
      </c>
      <c r="H23" s="938">
        <v>3</v>
      </c>
      <c r="I23" s="938">
        <v>4</v>
      </c>
      <c r="J23" s="939">
        <f t="shared" si="0"/>
        <v>15</v>
      </c>
    </row>
    <row r="24" spans="1:10">
      <c r="A24" s="219" t="s">
        <v>148</v>
      </c>
      <c r="B24" s="220" t="str">
        <f>VLOOKUP(A24,TAB_18!$A$9:$B$64,2,FALSE)</f>
        <v>Psychologie, psychologie clinique, psychologie sociale</v>
      </c>
      <c r="C24" s="938">
        <v>4</v>
      </c>
      <c r="D24" s="938">
        <v>1</v>
      </c>
      <c r="E24" s="938">
        <v>5</v>
      </c>
      <c r="F24" s="938">
        <v>7</v>
      </c>
      <c r="G24" s="938">
        <v>6</v>
      </c>
      <c r="H24" s="938">
        <v>14</v>
      </c>
      <c r="I24" s="938">
        <v>11</v>
      </c>
      <c r="J24" s="939">
        <f t="shared" si="0"/>
        <v>48</v>
      </c>
    </row>
    <row r="25" spans="1:10">
      <c r="A25" s="219" t="s">
        <v>149</v>
      </c>
      <c r="B25" s="220" t="str">
        <f>VLOOKUP(A25,TAB_18!$A$9:$B$64,2,FALSE)</f>
        <v>Philosophie</v>
      </c>
      <c r="C25" s="938">
        <v>2</v>
      </c>
      <c r="D25" s="938">
        <v>1</v>
      </c>
      <c r="E25" s="938">
        <v>2</v>
      </c>
      <c r="F25" s="938">
        <v>2</v>
      </c>
      <c r="G25" s="938">
        <v>2</v>
      </c>
      <c r="H25" s="938">
        <v>1</v>
      </c>
      <c r="I25" s="938">
        <v>2</v>
      </c>
      <c r="J25" s="939">
        <f t="shared" si="0"/>
        <v>12</v>
      </c>
    </row>
    <row r="26" spans="1:10" ht="38.25">
      <c r="A26" s="219" t="s">
        <v>150</v>
      </c>
      <c r="B26" s="220" t="str">
        <f>VLOOKUP(A26,TAB_18!$A$9:$B$64,2,FALSE)</f>
        <v xml:space="preserve">Architecture (ses théories et ses pratiques), arts appliqués, arts plastiques, arts du spectacle, épistémologie des enseignements artistiques, esthétique, musicologie, musique, sciences de l'art     </v>
      </c>
      <c r="C26" s="938">
        <v>6</v>
      </c>
      <c r="D26" s="938">
        <v>1</v>
      </c>
      <c r="E26" s="938">
        <v>4</v>
      </c>
      <c r="F26" s="938">
        <v>3</v>
      </c>
      <c r="G26" s="938">
        <v>6</v>
      </c>
      <c r="H26" s="938">
        <v>4</v>
      </c>
      <c r="I26" s="938">
        <v>6</v>
      </c>
      <c r="J26" s="939">
        <f t="shared" si="0"/>
        <v>30</v>
      </c>
    </row>
    <row r="27" spans="1:10">
      <c r="A27" s="219" t="s">
        <v>151</v>
      </c>
      <c r="B27" s="220" t="str">
        <f>VLOOKUP(A27,TAB_18!$A$9:$B$64,2,FALSE)</f>
        <v>Sociologie, démographie</v>
      </c>
      <c r="C27" s="938">
        <v>4</v>
      </c>
      <c r="D27" s="938">
        <v>1</v>
      </c>
      <c r="E27" s="938">
        <v>1</v>
      </c>
      <c r="F27" s="938">
        <v>1</v>
      </c>
      <c r="G27" s="938">
        <v>1</v>
      </c>
      <c r="H27" s="938">
        <v>10</v>
      </c>
      <c r="I27" s="938">
        <v>10</v>
      </c>
      <c r="J27" s="939">
        <f t="shared" si="0"/>
        <v>28</v>
      </c>
    </row>
    <row r="28" spans="1:10">
      <c r="A28" s="219" t="s">
        <v>152</v>
      </c>
      <c r="B28" s="220" t="str">
        <f>VLOOKUP(A28,TAB_18!$A$9:$B$64,2,FALSE)</f>
        <v>Anthropologie biologique, ethnologie, préhistoire</v>
      </c>
      <c r="C28" s="938">
        <v>1</v>
      </c>
      <c r="D28" s="938"/>
      <c r="E28" s="938">
        <v>1</v>
      </c>
      <c r="F28" s="938">
        <v>2</v>
      </c>
      <c r="G28" s="938">
        <v>1</v>
      </c>
      <c r="H28" s="938"/>
      <c r="I28" s="938"/>
      <c r="J28" s="939">
        <f t="shared" si="0"/>
        <v>5</v>
      </c>
    </row>
    <row r="29" spans="1:10" ht="25.5">
      <c r="A29" s="219" t="s">
        <v>153</v>
      </c>
      <c r="B29" s="220" t="str">
        <f>VLOOKUP(A29,TAB_18!$A$9:$B$64,2,FALSE)</f>
        <v xml:space="preserve">Histoire et civilisations : histoire et archéologie des mondes anciens et des mondes médiévaux ; de l'art </v>
      </c>
      <c r="C29" s="938">
        <v>1</v>
      </c>
      <c r="D29" s="938"/>
      <c r="E29" s="938">
        <v>1</v>
      </c>
      <c r="F29" s="938">
        <v>2</v>
      </c>
      <c r="G29" s="938">
        <v>4</v>
      </c>
      <c r="H29" s="938">
        <v>4</v>
      </c>
      <c r="I29" s="938">
        <v>3</v>
      </c>
      <c r="J29" s="939">
        <f t="shared" si="0"/>
        <v>15</v>
      </c>
    </row>
    <row r="30" spans="1:10" ht="25.5">
      <c r="A30" s="219" t="s">
        <v>154</v>
      </c>
      <c r="B30" s="220" t="str">
        <f>VLOOKUP(A30,TAB_18!$A$9:$B$64,2,FALSE)</f>
        <v xml:space="preserve">Histoire et civilisations : histoire des mondes modernes, histoire du monde contemporain ; de l'art ; de la musique </v>
      </c>
      <c r="C30" s="938">
        <v>6</v>
      </c>
      <c r="D30" s="938">
        <v>1</v>
      </c>
      <c r="E30" s="938">
        <v>1</v>
      </c>
      <c r="F30" s="938">
        <v>3</v>
      </c>
      <c r="G30" s="938">
        <v>9</v>
      </c>
      <c r="H30" s="938">
        <v>8</v>
      </c>
      <c r="I30" s="938">
        <v>9</v>
      </c>
      <c r="J30" s="939">
        <f t="shared" si="0"/>
        <v>37</v>
      </c>
    </row>
    <row r="31" spans="1:10">
      <c r="A31" s="219" t="s">
        <v>155</v>
      </c>
      <c r="B31" s="220" t="str">
        <f>VLOOKUP(A31,TAB_18!$A$9:$B$64,2,FALSE)</f>
        <v>Géographie physique, humaine, économique et régionale</v>
      </c>
      <c r="C31" s="938">
        <v>2</v>
      </c>
      <c r="D31" s="938"/>
      <c r="E31" s="938">
        <v>2</v>
      </c>
      <c r="F31" s="938">
        <v>1</v>
      </c>
      <c r="G31" s="938">
        <v>4</v>
      </c>
      <c r="H31" s="938">
        <v>3</v>
      </c>
      <c r="I31" s="938">
        <v>6</v>
      </c>
      <c r="J31" s="939">
        <f t="shared" si="0"/>
        <v>18</v>
      </c>
    </row>
    <row r="32" spans="1:10">
      <c r="A32" s="219" t="s">
        <v>156</v>
      </c>
      <c r="B32" s="220" t="str">
        <f>VLOOKUP(A32,TAB_18!$A$9:$B$64,2,FALSE)</f>
        <v>Aménagement de l'espace, urbanisme</v>
      </c>
      <c r="C32" s="938">
        <v>2</v>
      </c>
      <c r="D32" s="938"/>
      <c r="E32" s="938">
        <v>1</v>
      </c>
      <c r="F32" s="938"/>
      <c r="G32" s="938"/>
      <c r="H32" s="938">
        <v>2</v>
      </c>
      <c r="I32" s="938">
        <v>1</v>
      </c>
      <c r="J32" s="939">
        <f t="shared" si="0"/>
        <v>6</v>
      </c>
    </row>
    <row r="33" spans="1:10">
      <c r="A33" s="219" t="s">
        <v>157</v>
      </c>
      <c r="B33" s="220" t="str">
        <f>VLOOKUP(A33,TAB_18!$A$9:$B$64,2,FALSE)</f>
        <v>Mathématiques</v>
      </c>
      <c r="C33" s="938"/>
      <c r="D33" s="938">
        <v>1</v>
      </c>
      <c r="E33" s="938">
        <v>1</v>
      </c>
      <c r="F33" s="938">
        <v>1</v>
      </c>
      <c r="G33" s="938">
        <v>2</v>
      </c>
      <c r="H33" s="938">
        <v>7</v>
      </c>
      <c r="I33" s="938">
        <v>4</v>
      </c>
      <c r="J33" s="939">
        <f t="shared" si="0"/>
        <v>16</v>
      </c>
    </row>
    <row r="34" spans="1:10">
      <c r="A34" s="219" t="s">
        <v>158</v>
      </c>
      <c r="B34" s="220" t="str">
        <f>VLOOKUP(A34,TAB_18!$A$9:$B$64,2,FALSE)</f>
        <v>Mathématiques appliquées et applications des mathématiques</v>
      </c>
      <c r="C34" s="938">
        <v>4</v>
      </c>
      <c r="D34" s="938"/>
      <c r="E34" s="938">
        <v>2</v>
      </c>
      <c r="F34" s="938">
        <v>1</v>
      </c>
      <c r="G34" s="938">
        <v>4</v>
      </c>
      <c r="H34" s="938">
        <v>13</v>
      </c>
      <c r="I34" s="938">
        <v>20</v>
      </c>
      <c r="J34" s="939">
        <f t="shared" si="0"/>
        <v>44</v>
      </c>
    </row>
    <row r="35" spans="1:10">
      <c r="A35" s="219" t="s">
        <v>159</v>
      </c>
      <c r="B35" s="220" t="str">
        <f>VLOOKUP(A35,TAB_18!$A$9:$B$64,2,FALSE)</f>
        <v>Informatique</v>
      </c>
      <c r="C35" s="938">
        <v>5</v>
      </c>
      <c r="D35" s="938">
        <v>5</v>
      </c>
      <c r="E35" s="938">
        <v>6</v>
      </c>
      <c r="F35" s="938">
        <v>10</v>
      </c>
      <c r="G35" s="938">
        <v>12</v>
      </c>
      <c r="H35" s="938">
        <v>21</v>
      </c>
      <c r="I35" s="938">
        <v>21</v>
      </c>
      <c r="J35" s="939">
        <f t="shared" si="0"/>
        <v>80</v>
      </c>
    </row>
    <row r="36" spans="1:10">
      <c r="A36" s="219" t="s">
        <v>160</v>
      </c>
      <c r="B36" s="220" t="str">
        <f>VLOOKUP(A36,TAB_18!$A$9:$B$64,2,FALSE)</f>
        <v>Milieux denses et matériaux</v>
      </c>
      <c r="C36" s="938">
        <v>1</v>
      </c>
      <c r="D36" s="938">
        <v>5</v>
      </c>
      <c r="E36" s="938">
        <v>4</v>
      </c>
      <c r="F36" s="938">
        <v>1</v>
      </c>
      <c r="G36" s="938">
        <v>6</v>
      </c>
      <c r="H36" s="938">
        <v>4</v>
      </c>
      <c r="I36" s="938">
        <v>1</v>
      </c>
      <c r="J36" s="939">
        <f t="shared" si="0"/>
        <v>22</v>
      </c>
    </row>
    <row r="37" spans="1:10">
      <c r="A37" s="219" t="s">
        <v>161</v>
      </c>
      <c r="B37" s="220" t="str">
        <f>VLOOKUP(A37,TAB_18!$A$9:$B$64,2,FALSE)</f>
        <v>Constituants élémentaires</v>
      </c>
      <c r="C37" s="938">
        <v>1</v>
      </c>
      <c r="D37" s="938">
        <v>2</v>
      </c>
      <c r="E37" s="938"/>
      <c r="F37" s="938"/>
      <c r="G37" s="938"/>
      <c r="H37" s="938">
        <v>1</v>
      </c>
      <c r="I37" s="938">
        <v>1</v>
      </c>
      <c r="J37" s="939">
        <f t="shared" si="0"/>
        <v>5</v>
      </c>
    </row>
    <row r="38" spans="1:10">
      <c r="A38" s="219" t="s">
        <v>162</v>
      </c>
      <c r="B38" s="220" t="str">
        <f>VLOOKUP(A38,TAB_18!$A$9:$B$64,2,FALSE)</f>
        <v>Milieux dilués et optique</v>
      </c>
      <c r="C38" s="938">
        <v>1</v>
      </c>
      <c r="D38" s="938">
        <v>1</v>
      </c>
      <c r="E38" s="938">
        <v>2</v>
      </c>
      <c r="F38" s="938">
        <v>1</v>
      </c>
      <c r="G38" s="938">
        <v>1</v>
      </c>
      <c r="H38" s="938">
        <v>2</v>
      </c>
      <c r="I38" s="938">
        <v>2</v>
      </c>
      <c r="J38" s="939">
        <f t="shared" si="0"/>
        <v>10</v>
      </c>
    </row>
    <row r="39" spans="1:10">
      <c r="A39" s="219" t="s">
        <v>163</v>
      </c>
      <c r="B39" s="220" t="str">
        <f>VLOOKUP(A39,TAB_18!$A$9:$B$64,2,FALSE)</f>
        <v>Chimie théorique, physique, analytique</v>
      </c>
      <c r="C39" s="938"/>
      <c r="D39" s="938">
        <v>2</v>
      </c>
      <c r="E39" s="938">
        <v>3</v>
      </c>
      <c r="F39" s="938">
        <v>1</v>
      </c>
      <c r="G39" s="938">
        <v>1</v>
      </c>
      <c r="H39" s="938">
        <v>1</v>
      </c>
      <c r="I39" s="938">
        <v>1</v>
      </c>
      <c r="J39" s="939">
        <f t="shared" si="0"/>
        <v>9</v>
      </c>
    </row>
    <row r="40" spans="1:10">
      <c r="A40" s="219" t="s">
        <v>164</v>
      </c>
      <c r="B40" s="220" t="str">
        <f>VLOOKUP(A40,TAB_18!$A$9:$B$64,2,FALSE)</f>
        <v>Chimie organique, minérale, industrielle</v>
      </c>
      <c r="C40" s="938">
        <v>1</v>
      </c>
      <c r="D40" s="938"/>
      <c r="E40" s="938"/>
      <c r="F40" s="938">
        <v>6</v>
      </c>
      <c r="G40" s="938">
        <v>1</v>
      </c>
      <c r="H40" s="938"/>
      <c r="I40" s="938"/>
      <c r="J40" s="939">
        <f t="shared" si="0"/>
        <v>8</v>
      </c>
    </row>
    <row r="41" spans="1:10">
      <c r="A41" s="219" t="s">
        <v>165</v>
      </c>
      <c r="B41" s="220" t="str">
        <f>VLOOKUP(A41,TAB_18!$A$9:$B$64,2,FALSE)</f>
        <v>Chimie des matériaux</v>
      </c>
      <c r="C41" s="938"/>
      <c r="D41" s="938"/>
      <c r="E41" s="938">
        <v>3</v>
      </c>
      <c r="F41" s="938">
        <v>2</v>
      </c>
      <c r="G41" s="938">
        <v>2</v>
      </c>
      <c r="H41" s="938">
        <v>3</v>
      </c>
      <c r="I41" s="938">
        <v>3</v>
      </c>
      <c r="J41" s="939">
        <f t="shared" si="0"/>
        <v>13</v>
      </c>
    </row>
    <row r="42" spans="1:10">
      <c r="A42" s="219" t="s">
        <v>200</v>
      </c>
      <c r="B42" s="220" t="str">
        <f>VLOOKUP(A42,TAB_18!$A$9:$B$64,2,FALSE)</f>
        <v>Astronomie, astrophysique</v>
      </c>
      <c r="C42" s="938"/>
      <c r="D42" s="938"/>
      <c r="E42" s="938">
        <v>1</v>
      </c>
      <c r="F42" s="938"/>
      <c r="G42" s="938">
        <v>1</v>
      </c>
      <c r="H42" s="938"/>
      <c r="I42" s="938"/>
      <c r="J42" s="939">
        <f t="shared" si="0"/>
        <v>2</v>
      </c>
    </row>
    <row r="43" spans="1:10">
      <c r="A43" s="219" t="s">
        <v>166</v>
      </c>
      <c r="B43" s="220" t="str">
        <f>VLOOKUP(A43,TAB_18!$A$9:$B$64,2,FALSE)</f>
        <v>Structure et évolution de la Terre et des autres planètes</v>
      </c>
      <c r="C43" s="938">
        <v>1</v>
      </c>
      <c r="D43" s="938"/>
      <c r="E43" s="938">
        <v>2</v>
      </c>
      <c r="F43" s="938"/>
      <c r="G43" s="938">
        <v>2</v>
      </c>
      <c r="H43" s="938">
        <v>3</v>
      </c>
      <c r="I43" s="938">
        <v>2</v>
      </c>
      <c r="J43" s="939">
        <f t="shared" si="0"/>
        <v>10</v>
      </c>
    </row>
    <row r="44" spans="1:10" ht="25.5">
      <c r="A44" s="219" t="s">
        <v>167</v>
      </c>
      <c r="B44" s="220" t="str">
        <f>VLOOKUP(A44,TAB_18!$A$9:$B$64,2,FALSE)</f>
        <v>Terre solide : géodynamique des enveloppes supérieures, paléo-biosphère</v>
      </c>
      <c r="C44" s="938">
        <v>1</v>
      </c>
      <c r="D44" s="938">
        <v>2</v>
      </c>
      <c r="E44" s="938">
        <v>1</v>
      </c>
      <c r="F44" s="938">
        <v>1</v>
      </c>
      <c r="G44" s="938">
        <v>1</v>
      </c>
      <c r="H44" s="938">
        <v>2</v>
      </c>
      <c r="I44" s="938"/>
      <c r="J44" s="939">
        <f t="shared" si="0"/>
        <v>8</v>
      </c>
    </row>
    <row r="45" spans="1:10" ht="25.5">
      <c r="A45" s="219" t="s">
        <v>168</v>
      </c>
      <c r="B45" s="220" t="str">
        <f>VLOOKUP(A45,TAB_18!$A$9:$B$64,2,FALSE)</f>
        <v xml:space="preserve">Météorologie, océanographie physique et physique de l'environnement </v>
      </c>
      <c r="C45" s="938"/>
      <c r="D45" s="938"/>
      <c r="E45" s="938"/>
      <c r="F45" s="938"/>
      <c r="G45" s="938"/>
      <c r="H45" s="938">
        <v>1</v>
      </c>
      <c r="I45" s="938"/>
      <c r="J45" s="939">
        <f t="shared" si="0"/>
        <v>1</v>
      </c>
    </row>
    <row r="46" spans="1:10">
      <c r="A46" s="219" t="s">
        <v>169</v>
      </c>
      <c r="B46" s="220" t="str">
        <f>VLOOKUP(A46,TAB_18!$A$9:$B$64,2,FALSE)</f>
        <v>Mécanique, génie mécanique, génie civil</v>
      </c>
      <c r="C46" s="938">
        <v>2</v>
      </c>
      <c r="D46" s="938">
        <v>1</v>
      </c>
      <c r="E46" s="938">
        <v>3</v>
      </c>
      <c r="F46" s="938">
        <v>3</v>
      </c>
      <c r="G46" s="938">
        <v>12</v>
      </c>
      <c r="H46" s="938">
        <v>15</v>
      </c>
      <c r="I46" s="938">
        <v>17</v>
      </c>
      <c r="J46" s="939">
        <f t="shared" si="0"/>
        <v>53</v>
      </c>
    </row>
    <row r="47" spans="1:10">
      <c r="A47" s="219" t="s">
        <v>170</v>
      </c>
      <c r="B47" s="220" t="str">
        <f>VLOOKUP(A47,TAB_18!$A$9:$B$64,2,FALSE)</f>
        <v>Génie informatique, automatique et traitement du signal</v>
      </c>
      <c r="C47" s="938"/>
      <c r="D47" s="938">
        <v>1</v>
      </c>
      <c r="E47" s="938">
        <v>5</v>
      </c>
      <c r="F47" s="938"/>
      <c r="G47" s="938">
        <v>4</v>
      </c>
      <c r="H47" s="938">
        <v>7</v>
      </c>
      <c r="I47" s="938">
        <v>12</v>
      </c>
      <c r="J47" s="939">
        <f t="shared" si="0"/>
        <v>29</v>
      </c>
    </row>
    <row r="48" spans="1:10">
      <c r="A48" s="219" t="s">
        <v>171</v>
      </c>
      <c r="B48" s="220" t="str">
        <f>VLOOKUP(A48,TAB_18!$A$9:$B$64,2,FALSE)</f>
        <v>Energétique, génie des procédés</v>
      </c>
      <c r="C48" s="938">
        <v>3</v>
      </c>
      <c r="D48" s="938"/>
      <c r="E48" s="938">
        <v>1</v>
      </c>
      <c r="F48" s="938">
        <v>1</v>
      </c>
      <c r="G48" s="938">
        <v>3</v>
      </c>
      <c r="H48" s="938">
        <v>7</v>
      </c>
      <c r="I48" s="938">
        <v>5</v>
      </c>
      <c r="J48" s="939">
        <f t="shared" si="0"/>
        <v>20</v>
      </c>
    </row>
    <row r="49" spans="1:10">
      <c r="A49" s="219" t="s">
        <v>172</v>
      </c>
      <c r="B49" s="220" t="str">
        <f>VLOOKUP(A49,TAB_18!$A$9:$B$64,2,FALSE)</f>
        <v>Electronique, optronique et systèmes</v>
      </c>
      <c r="C49" s="938"/>
      <c r="D49" s="938">
        <v>2</v>
      </c>
      <c r="E49" s="938">
        <v>2</v>
      </c>
      <c r="F49" s="938">
        <v>1</v>
      </c>
      <c r="G49" s="938">
        <v>7</v>
      </c>
      <c r="H49" s="938">
        <v>1</v>
      </c>
      <c r="I49" s="938">
        <v>5</v>
      </c>
      <c r="J49" s="939">
        <f t="shared" si="0"/>
        <v>18</v>
      </c>
    </row>
    <row r="50" spans="1:10">
      <c r="A50" s="219" t="s">
        <v>173</v>
      </c>
      <c r="B50" s="220" t="str">
        <f>VLOOKUP(A50,TAB_18!$A$9:$B$64,2,FALSE)</f>
        <v>Biochimie et biologie moléculaire</v>
      </c>
      <c r="C50" s="938">
        <v>5</v>
      </c>
      <c r="D50" s="938">
        <v>4</v>
      </c>
      <c r="E50" s="938">
        <v>3</v>
      </c>
      <c r="F50" s="938">
        <v>2</v>
      </c>
      <c r="G50" s="938">
        <v>2</v>
      </c>
      <c r="H50" s="938">
        <v>3</v>
      </c>
      <c r="I50" s="938"/>
      <c r="J50" s="939">
        <f t="shared" si="0"/>
        <v>19</v>
      </c>
    </row>
    <row r="51" spans="1:10">
      <c r="A51" s="219" t="s">
        <v>174</v>
      </c>
      <c r="B51" s="220" t="str">
        <f>VLOOKUP(A51,TAB_18!$A$9:$B$64,2,FALSE)</f>
        <v>Biologie cellulaire</v>
      </c>
      <c r="C51" s="938">
        <v>10</v>
      </c>
      <c r="D51" s="938"/>
      <c r="E51" s="938">
        <v>1</v>
      </c>
      <c r="F51" s="938">
        <v>4</v>
      </c>
      <c r="G51" s="938"/>
      <c r="H51" s="938"/>
      <c r="I51" s="938">
        <v>1</v>
      </c>
      <c r="J51" s="939">
        <f t="shared" si="0"/>
        <v>16</v>
      </c>
    </row>
    <row r="52" spans="1:10">
      <c r="A52" s="219" t="s">
        <v>175</v>
      </c>
      <c r="B52" s="220" t="str">
        <f>VLOOKUP(A52,TAB_18!$A$9:$B$64,2,FALSE)</f>
        <v>Physiologie</v>
      </c>
      <c r="C52" s="938">
        <v>9</v>
      </c>
      <c r="D52" s="938">
        <v>1</v>
      </c>
      <c r="E52" s="938">
        <v>2</v>
      </c>
      <c r="F52" s="938">
        <v>3</v>
      </c>
      <c r="G52" s="938">
        <v>1</v>
      </c>
      <c r="H52" s="938"/>
      <c r="I52" s="938"/>
      <c r="J52" s="939">
        <f t="shared" si="0"/>
        <v>16</v>
      </c>
    </row>
    <row r="53" spans="1:10">
      <c r="A53" s="219" t="s">
        <v>176</v>
      </c>
      <c r="B53" s="220" t="str">
        <f>VLOOKUP(A53,TAB_18!$A$9:$B$64,2,FALSE)</f>
        <v>Biologie des populations et écologie</v>
      </c>
      <c r="C53" s="938">
        <v>6</v>
      </c>
      <c r="D53" s="938">
        <v>4</v>
      </c>
      <c r="E53" s="938">
        <v>2</v>
      </c>
      <c r="F53" s="938"/>
      <c r="G53" s="938">
        <v>3</v>
      </c>
      <c r="H53" s="938"/>
      <c r="I53" s="938">
        <v>2</v>
      </c>
      <c r="J53" s="939">
        <f t="shared" si="0"/>
        <v>17</v>
      </c>
    </row>
    <row r="54" spans="1:10">
      <c r="A54" s="219" t="s">
        <v>177</v>
      </c>
      <c r="B54" s="220" t="str">
        <f>VLOOKUP(A54,TAB_18!$A$9:$B$64,2,FALSE)</f>
        <v>Biologie des organismes</v>
      </c>
      <c r="C54" s="938">
        <v>1</v>
      </c>
      <c r="D54" s="938">
        <v>1</v>
      </c>
      <c r="E54" s="938">
        <v>1</v>
      </c>
      <c r="F54" s="938">
        <v>2</v>
      </c>
      <c r="G54" s="938">
        <v>2</v>
      </c>
      <c r="H54" s="938"/>
      <c r="I54" s="938"/>
      <c r="J54" s="939">
        <f t="shared" si="0"/>
        <v>7</v>
      </c>
    </row>
    <row r="55" spans="1:10">
      <c r="A55" s="219" t="s">
        <v>178</v>
      </c>
      <c r="B55" s="220" t="str">
        <f>VLOOKUP(A55,TAB_18!$A$9:$B$64,2,FALSE)</f>
        <v>Neurosciences</v>
      </c>
      <c r="C55" s="938">
        <v>1</v>
      </c>
      <c r="D55" s="938">
        <v>2</v>
      </c>
      <c r="E55" s="938"/>
      <c r="F55" s="938">
        <v>1</v>
      </c>
      <c r="G55" s="938"/>
      <c r="H55" s="938"/>
      <c r="I55" s="938"/>
      <c r="J55" s="939">
        <f t="shared" si="0"/>
        <v>4</v>
      </c>
    </row>
    <row r="56" spans="1:10">
      <c r="A56" s="219" t="s">
        <v>179</v>
      </c>
      <c r="B56" s="220" t="str">
        <f>VLOOKUP(A56,TAB_18!$A$9:$B$64,2,FALSE)</f>
        <v>Sciences de l'éducation</v>
      </c>
      <c r="C56" s="938">
        <v>5</v>
      </c>
      <c r="D56" s="938">
        <v>2</v>
      </c>
      <c r="E56" s="938">
        <v>2</v>
      </c>
      <c r="F56" s="938">
        <v>5</v>
      </c>
      <c r="G56" s="938">
        <v>4</v>
      </c>
      <c r="H56" s="938">
        <v>10</v>
      </c>
      <c r="I56" s="938">
        <v>8</v>
      </c>
      <c r="J56" s="939">
        <f t="shared" si="0"/>
        <v>36</v>
      </c>
    </row>
    <row r="57" spans="1:10">
      <c r="A57" s="219" t="s">
        <v>180</v>
      </c>
      <c r="B57" s="220" t="str">
        <f>VLOOKUP(A57,TAB_18!$A$9:$B$64,2,FALSE)</f>
        <v>Sciences de l'information et de la communication</v>
      </c>
      <c r="C57" s="938">
        <v>1</v>
      </c>
      <c r="D57" s="938">
        <v>2</v>
      </c>
      <c r="E57" s="938">
        <v>4</v>
      </c>
      <c r="F57" s="938">
        <v>4</v>
      </c>
      <c r="G57" s="938">
        <v>3</v>
      </c>
      <c r="H57" s="938">
        <v>8</v>
      </c>
      <c r="I57" s="938">
        <v>7</v>
      </c>
      <c r="J57" s="939">
        <f t="shared" si="0"/>
        <v>29</v>
      </c>
    </row>
    <row r="58" spans="1:10">
      <c r="A58" s="219" t="s">
        <v>181</v>
      </c>
      <c r="B58" s="220" t="str">
        <f>VLOOKUP(A58,TAB_18!$A$9:$B$64,2,FALSE)</f>
        <v>Epistémologie, histoire des sciences et des techniques</v>
      </c>
      <c r="C58" s="938"/>
      <c r="D58" s="938"/>
      <c r="E58" s="938"/>
      <c r="F58" s="938">
        <v>1</v>
      </c>
      <c r="G58" s="938"/>
      <c r="H58" s="938"/>
      <c r="I58" s="938"/>
      <c r="J58" s="939">
        <f t="shared" si="0"/>
        <v>1</v>
      </c>
    </row>
    <row r="59" spans="1:10">
      <c r="A59" s="219" t="s">
        <v>182</v>
      </c>
      <c r="B59" s="220" t="s">
        <v>877</v>
      </c>
      <c r="C59" s="938"/>
      <c r="D59" s="938"/>
      <c r="E59" s="938"/>
      <c r="F59" s="938">
        <v>1</v>
      </c>
      <c r="G59" s="938"/>
      <c r="H59" s="938"/>
      <c r="I59" s="938"/>
      <c r="J59" s="939">
        <f t="shared" si="0"/>
        <v>1</v>
      </c>
    </row>
    <row r="60" spans="1:10">
      <c r="A60" s="219" t="s">
        <v>183</v>
      </c>
      <c r="B60" s="220" t="str">
        <f>VLOOKUP(A60,TAB_18!$A$9:$B$64,2,FALSE)</f>
        <v>Sciences et techniques des activités physiques et sportives</v>
      </c>
      <c r="C60" s="938">
        <v>2</v>
      </c>
      <c r="D60" s="938">
        <v>4</v>
      </c>
      <c r="E60" s="938">
        <v>3</v>
      </c>
      <c r="F60" s="938">
        <v>4</v>
      </c>
      <c r="G60" s="938">
        <v>4</v>
      </c>
      <c r="H60" s="938">
        <v>7</v>
      </c>
      <c r="I60" s="938">
        <v>5</v>
      </c>
      <c r="J60" s="939">
        <f t="shared" si="0"/>
        <v>29</v>
      </c>
    </row>
    <row r="61" spans="1:10">
      <c r="A61" s="219" t="s">
        <v>184</v>
      </c>
      <c r="B61" s="220" t="str">
        <f>VLOOKUP(A61,TAB_18!$A$9:$B$64,2,FALSE)</f>
        <v>Théologie catholique</v>
      </c>
      <c r="C61" s="938">
        <v>1</v>
      </c>
      <c r="D61" s="938"/>
      <c r="E61" s="938"/>
      <c r="F61" s="938"/>
      <c r="G61" s="938"/>
      <c r="H61" s="938"/>
      <c r="I61" s="938">
        <v>1</v>
      </c>
      <c r="J61" s="939">
        <f t="shared" si="0"/>
        <v>2</v>
      </c>
    </row>
    <row r="62" spans="1:10">
      <c r="A62" s="219" t="s">
        <v>185</v>
      </c>
      <c r="B62" s="220" t="str">
        <f>VLOOKUP(A62,TAB_18!$A$9:$B$64,2,FALSE)</f>
        <v xml:space="preserve">Sciences physico-chimiques et ingéniérie appliquées à la santé </v>
      </c>
      <c r="C62" s="938">
        <v>4</v>
      </c>
      <c r="D62" s="938">
        <v>1</v>
      </c>
      <c r="E62" s="938"/>
      <c r="F62" s="938">
        <v>1</v>
      </c>
      <c r="G62" s="938"/>
      <c r="H62" s="938"/>
      <c r="I62" s="938">
        <v>3</v>
      </c>
      <c r="J62" s="939">
        <f t="shared" si="0"/>
        <v>9</v>
      </c>
    </row>
    <row r="63" spans="1:10">
      <c r="A63" s="219" t="s">
        <v>186</v>
      </c>
      <c r="B63" s="220" t="str">
        <f>VLOOKUP(A63,TAB_18!$A$9:$B$64,2,FALSE)</f>
        <v>Sciences du médicament et des autres produits de santé</v>
      </c>
      <c r="C63" s="938">
        <v>3</v>
      </c>
      <c r="D63" s="938">
        <v>2</v>
      </c>
      <c r="E63" s="938">
        <v>2</v>
      </c>
      <c r="F63" s="938">
        <v>3</v>
      </c>
      <c r="G63" s="938">
        <v>2</v>
      </c>
      <c r="H63" s="938">
        <v>5</v>
      </c>
      <c r="I63" s="938">
        <v>3</v>
      </c>
      <c r="J63" s="939">
        <f t="shared" si="0"/>
        <v>20</v>
      </c>
    </row>
    <row r="64" spans="1:10">
      <c r="A64" s="723" t="s">
        <v>187</v>
      </c>
      <c r="B64" s="724" t="str">
        <f>VLOOKUP(A64,TAB_18!$A$9:$B$64,2,FALSE)</f>
        <v>Sciences biologiques, fondamentales et clinique</v>
      </c>
      <c r="C64" s="940">
        <v>2</v>
      </c>
      <c r="D64" s="940"/>
      <c r="E64" s="940">
        <v>1</v>
      </c>
      <c r="F64" s="940">
        <v>2</v>
      </c>
      <c r="G64" s="940">
        <v>2</v>
      </c>
      <c r="H64" s="940"/>
      <c r="I64" s="940">
        <v>1</v>
      </c>
      <c r="J64" s="941">
        <f t="shared" si="0"/>
        <v>8</v>
      </c>
    </row>
    <row r="65" spans="1:10">
      <c r="A65" s="208"/>
      <c r="B65" s="209"/>
    </row>
    <row r="66" spans="1:10">
      <c r="A66" s="1295" t="s">
        <v>203</v>
      </c>
      <c r="B66" s="1295"/>
      <c r="C66" s="523">
        <f>SUM(C9:C64)</f>
        <v>124</v>
      </c>
      <c r="D66" s="523">
        <f t="shared" ref="D66:I66" si="1">SUM(D9:D64)</f>
        <v>63</v>
      </c>
      <c r="E66" s="523">
        <f t="shared" si="1"/>
        <v>88</v>
      </c>
      <c r="F66" s="523">
        <f t="shared" si="1"/>
        <v>108</v>
      </c>
      <c r="G66" s="523">
        <f t="shared" si="1"/>
        <v>164</v>
      </c>
      <c r="H66" s="523">
        <f t="shared" si="1"/>
        <v>248</v>
      </c>
      <c r="I66" s="523">
        <f t="shared" si="1"/>
        <v>334</v>
      </c>
      <c r="J66" s="934">
        <f t="shared" si="0"/>
        <v>1129</v>
      </c>
    </row>
    <row r="67" spans="1:10">
      <c r="A67" s="1296" t="s">
        <v>297</v>
      </c>
      <c r="B67" s="1296"/>
      <c r="C67" s="689">
        <f>C66/$J$66</f>
        <v>0.10983170947741364</v>
      </c>
      <c r="D67" s="689">
        <f t="shared" ref="D67:I67" si="2">D66/$J$66</f>
        <v>5.5801594331266607E-2</v>
      </c>
      <c r="E67" s="689">
        <f t="shared" si="2"/>
        <v>7.7945084145261287E-2</v>
      </c>
      <c r="F67" s="689">
        <f t="shared" si="2"/>
        <v>9.5659875996457047E-2</v>
      </c>
      <c r="G67" s="689">
        <f t="shared" si="2"/>
        <v>0.14526129317980513</v>
      </c>
      <c r="H67" s="689">
        <f t="shared" si="2"/>
        <v>0.21966341895482727</v>
      </c>
      <c r="I67" s="689">
        <f t="shared" si="2"/>
        <v>0.29583702391496902</v>
      </c>
      <c r="J67" s="935">
        <f t="shared" si="0"/>
        <v>1</v>
      </c>
    </row>
  </sheetData>
  <mergeCells count="4">
    <mergeCell ref="A66:B66"/>
    <mergeCell ref="A67:B67"/>
    <mergeCell ref="A5:J5"/>
    <mergeCell ref="A2:J2"/>
  </mergeCells>
  <printOptions horizontalCentered="1"/>
  <pageMargins left="0.39370078740157483" right="0.39370078740157483" top="0.59055118110236227" bottom="0.59055118110236227" header="0.39370078740157483" footer="0.39370078740157483"/>
  <pageSetup paperSize="9" scale="74" orientation="portrait" r:id="rId1"/>
  <headerFooter>
    <oddHeader>&amp;L&amp;8Etudes des origines des enseignants-chercheurs recrutés
- Campagne 2014, session synchronisée -&amp;R&amp;8DGRH A1-1 / Novembre 2014</oddHeader>
    <oddFooter>Page &amp;P de &amp;N</oddFooter>
  </headerFooter>
  <drawing r:id="rId2"/>
</worksheet>
</file>

<file path=xl/worksheets/sheet28.xml><?xml version="1.0" encoding="utf-8"?>
<worksheet xmlns="http://schemas.openxmlformats.org/spreadsheetml/2006/main" xmlns:r="http://schemas.openxmlformats.org/officeDocument/2006/relationships">
  <sheetPr>
    <tabColor rgb="FF92D050"/>
  </sheetPr>
  <dimension ref="B1:J802"/>
  <sheetViews>
    <sheetView showGridLines="0" showZeros="0" zoomScaleNormal="100" workbookViewId="0">
      <selection activeCell="B34" sqref="B34"/>
    </sheetView>
  </sheetViews>
  <sheetFormatPr baseColWidth="10" defaultRowHeight="12.75"/>
  <cols>
    <col min="1" max="16384" width="12" style="693"/>
  </cols>
  <sheetData>
    <row r="1" spans="2:8" ht="18" customHeight="1">
      <c r="B1" s="692"/>
      <c r="C1" s="692"/>
      <c r="D1" s="692"/>
    </row>
    <row r="2" spans="2:8">
      <c r="B2" s="694"/>
      <c r="C2" s="694"/>
      <c r="D2" s="694"/>
    </row>
    <row r="3" spans="2:8">
      <c r="B3" s="694"/>
      <c r="C3" s="694"/>
      <c r="D3" s="694"/>
    </row>
    <row r="4" spans="2:8">
      <c r="B4" s="694"/>
      <c r="C4" s="694"/>
      <c r="D4" s="694"/>
    </row>
    <row r="5" spans="2:8">
      <c r="B5" s="694"/>
      <c r="C5" s="694"/>
      <c r="D5" s="694"/>
      <c r="G5" s="694"/>
      <c r="H5" s="694"/>
    </row>
    <row r="6" spans="2:8">
      <c r="B6" s="694"/>
      <c r="C6" s="694"/>
      <c r="D6" s="694"/>
    </row>
    <row r="7" spans="2:8">
      <c r="B7" s="694"/>
      <c r="C7" s="694"/>
      <c r="D7" s="694"/>
    </row>
    <row r="8" spans="2:8">
      <c r="B8" s="694"/>
      <c r="C8" s="694"/>
      <c r="D8" s="694"/>
    </row>
    <row r="9" spans="2:8">
      <c r="B9" s="694"/>
      <c r="C9" s="694"/>
      <c r="D9" s="694"/>
    </row>
    <row r="10" spans="2:8">
      <c r="B10" s="694"/>
      <c r="C10" s="694"/>
      <c r="D10" s="694"/>
    </row>
    <row r="11" spans="2:8">
      <c r="B11" s="694"/>
      <c r="C11" s="694"/>
      <c r="D11" s="694"/>
    </row>
    <row r="12" spans="2:8">
      <c r="B12" s="694"/>
      <c r="C12" s="694"/>
      <c r="D12" s="694"/>
    </row>
    <row r="13" spans="2:8">
      <c r="B13" s="694"/>
      <c r="C13" s="694"/>
      <c r="D13" s="694"/>
    </row>
    <row r="14" spans="2:8">
      <c r="B14" s="694"/>
      <c r="C14" s="694"/>
      <c r="D14" s="694"/>
    </row>
    <row r="15" spans="2:8">
      <c r="B15" s="694"/>
      <c r="C15" s="694"/>
      <c r="D15" s="694"/>
    </row>
    <row r="16" spans="2:8">
      <c r="B16" s="694"/>
      <c r="C16" s="694"/>
      <c r="D16" s="694"/>
    </row>
    <row r="17" spans="2:9">
      <c r="B17" s="694"/>
      <c r="C17" s="694"/>
      <c r="D17" s="694"/>
    </row>
    <row r="18" spans="2:9">
      <c r="B18" s="694"/>
      <c r="C18" s="694"/>
      <c r="D18" s="694"/>
    </row>
    <row r="19" spans="2:9">
      <c r="B19" s="694"/>
      <c r="C19" s="694"/>
      <c r="D19" s="694"/>
    </row>
    <row r="20" spans="2:9">
      <c r="B20" s="694"/>
      <c r="C20" s="694"/>
      <c r="D20" s="694"/>
    </row>
    <row r="21" spans="2:9">
      <c r="B21" s="694"/>
      <c r="C21" s="694"/>
      <c r="D21" s="694"/>
    </row>
    <row r="22" spans="2:9">
      <c r="B22" s="694"/>
      <c r="C22" s="694"/>
      <c r="D22" s="694"/>
    </row>
    <row r="23" spans="2:9">
      <c r="B23" s="694"/>
      <c r="C23" s="694"/>
      <c r="D23" s="694"/>
    </row>
    <row r="24" spans="2:9">
      <c r="B24" s="694"/>
      <c r="C24" s="694"/>
      <c r="D24" s="694"/>
    </row>
    <row r="25" spans="2:9">
      <c r="B25" s="694"/>
      <c r="C25" s="694"/>
      <c r="D25" s="694"/>
    </row>
    <row r="26" spans="2:9" ht="13.5" thickBot="1">
      <c r="B26" s="694"/>
      <c r="C26" s="694"/>
      <c r="D26" s="694"/>
    </row>
    <row r="27" spans="2:9" ht="26.25" customHeight="1" thickTop="1">
      <c r="B27" s="1281"/>
      <c r="C27" s="1282"/>
      <c r="D27" s="1282"/>
      <c r="E27" s="1283"/>
      <c r="F27" s="1283"/>
      <c r="G27" s="1283"/>
      <c r="H27" s="1283"/>
      <c r="I27" s="1284"/>
    </row>
    <row r="28" spans="2:9" ht="19.5" customHeight="1">
      <c r="B28" s="727" t="s">
        <v>742</v>
      </c>
      <c r="C28" s="696"/>
      <c r="D28" s="696"/>
      <c r="E28" s="696"/>
      <c r="F28" s="696"/>
      <c r="G28" s="696"/>
      <c r="H28" s="696"/>
      <c r="I28" s="728"/>
    </row>
    <row r="29" spans="2:9" ht="19.5" customHeight="1" thickBot="1">
      <c r="B29" s="1285"/>
      <c r="C29" s="1286"/>
      <c r="D29" s="1286"/>
      <c r="E29" s="1287"/>
      <c r="F29" s="1287"/>
      <c r="G29" s="1287"/>
      <c r="H29" s="1287"/>
      <c r="I29" s="1288"/>
    </row>
    <row r="30" spans="2:9" ht="13.5" thickTop="1">
      <c r="B30" s="694"/>
      <c r="C30" s="694"/>
      <c r="D30" s="694"/>
    </row>
    <row r="31" spans="2:9">
      <c r="B31" s="694"/>
      <c r="C31" s="694"/>
      <c r="D31" s="694"/>
    </row>
    <row r="32" spans="2:9">
      <c r="B32" s="694"/>
      <c r="C32" s="694"/>
      <c r="D32" s="694"/>
    </row>
    <row r="33" spans="2:9" ht="15.75">
      <c r="B33" s="570" t="s">
        <v>851</v>
      </c>
      <c r="C33" s="698"/>
      <c r="D33" s="698"/>
      <c r="E33" s="699"/>
      <c r="F33" s="699"/>
      <c r="G33" s="699"/>
      <c r="H33" s="699"/>
      <c r="I33" s="699"/>
    </row>
    <row r="34" spans="2:9">
      <c r="B34" s="694"/>
      <c r="C34" s="694"/>
      <c r="D34" s="694"/>
    </row>
    <row r="35" spans="2:9">
      <c r="B35" s="694"/>
      <c r="C35" s="694"/>
      <c r="D35" s="694"/>
    </row>
    <row r="36" spans="2:9" ht="15.75">
      <c r="B36" s="694"/>
      <c r="C36" s="694"/>
      <c r="D36" s="694"/>
      <c r="E36" s="700"/>
    </row>
    <row r="37" spans="2:9">
      <c r="B37" s="694"/>
      <c r="C37" s="701" t="s">
        <v>743</v>
      </c>
      <c r="D37" s="694"/>
    </row>
    <row r="38" spans="2:9">
      <c r="B38" s="694"/>
      <c r="C38" s="701" t="s">
        <v>744</v>
      </c>
      <c r="D38" s="694"/>
    </row>
    <row r="39" spans="2:9">
      <c r="B39" s="694"/>
      <c r="C39" s="701" t="s">
        <v>745</v>
      </c>
      <c r="D39" s="694"/>
    </row>
    <row r="40" spans="2:9">
      <c r="B40" s="694"/>
      <c r="C40" s="701" t="s">
        <v>746</v>
      </c>
      <c r="D40" s="694"/>
    </row>
    <row r="41" spans="2:9">
      <c r="B41" s="694"/>
      <c r="C41" s="729" t="s">
        <v>747</v>
      </c>
      <c r="D41" s="694"/>
    </row>
    <row r="42" spans="2:9">
      <c r="B42" s="694"/>
      <c r="C42" s="704" t="s">
        <v>748</v>
      </c>
      <c r="D42" s="704"/>
      <c r="E42" s="705"/>
      <c r="F42" s="705"/>
      <c r="G42" s="705"/>
      <c r="H42" s="705"/>
      <c r="I42" s="705"/>
    </row>
    <row r="43" spans="2:9">
      <c r="B43" s="694"/>
      <c r="C43" s="694"/>
      <c r="D43" s="694"/>
    </row>
    <row r="44" spans="2:9">
      <c r="B44" s="694"/>
      <c r="C44" s="694"/>
      <c r="D44" s="694"/>
    </row>
    <row r="45" spans="2:9">
      <c r="B45" s="694"/>
      <c r="C45" s="694"/>
      <c r="D45" s="694"/>
    </row>
    <row r="46" spans="2:9">
      <c r="B46" s="694"/>
      <c r="C46" s="694"/>
      <c r="D46" s="694"/>
    </row>
    <row r="47" spans="2:9">
      <c r="B47" s="694"/>
      <c r="C47" s="694"/>
      <c r="D47" s="694"/>
    </row>
    <row r="48" spans="2:9">
      <c r="B48" s="694"/>
      <c r="C48" s="694"/>
      <c r="D48" s="694"/>
    </row>
    <row r="49" spans="2:10">
      <c r="B49" s="694"/>
      <c r="C49" s="694"/>
      <c r="D49" s="694"/>
    </row>
    <row r="50" spans="2:10">
      <c r="B50" s="694"/>
      <c r="C50" s="694"/>
      <c r="D50" s="694"/>
    </row>
    <row r="51" spans="2:10">
      <c r="B51" s="694"/>
      <c r="C51" s="694"/>
      <c r="D51" s="694"/>
    </row>
    <row r="52" spans="2:10">
      <c r="B52" s="694"/>
      <c r="C52" s="694"/>
      <c r="D52" s="694"/>
      <c r="F52" s="1289"/>
      <c r="G52" s="1289"/>
      <c r="H52" s="1289"/>
    </row>
    <row r="53" spans="2:10" ht="16.5" customHeight="1">
      <c r="B53" s="694"/>
      <c r="C53" s="706" t="s">
        <v>666</v>
      </c>
      <c r="D53" s="707"/>
      <c r="E53" s="698"/>
      <c r="F53" s="698"/>
      <c r="G53" s="699"/>
      <c r="H53" s="699"/>
      <c r="I53" s="707"/>
    </row>
    <row r="54" spans="2:10" ht="16.5" customHeight="1">
      <c r="B54" s="694"/>
      <c r="C54" s="707" t="s">
        <v>667</v>
      </c>
      <c r="D54" s="707"/>
      <c r="E54" s="698"/>
      <c r="F54" s="698"/>
      <c r="G54" s="699"/>
      <c r="H54" s="699"/>
      <c r="I54" s="707"/>
    </row>
    <row r="55" spans="2:10" ht="16.5" customHeight="1">
      <c r="B55" s="694"/>
      <c r="C55" s="706" t="s">
        <v>668</v>
      </c>
      <c r="D55" s="707"/>
      <c r="E55" s="698"/>
      <c r="F55" s="698"/>
      <c r="G55" s="699"/>
      <c r="H55" s="699"/>
      <c r="I55" s="707"/>
    </row>
    <row r="56" spans="2:10">
      <c r="B56" s="694"/>
      <c r="C56" s="1207" t="s">
        <v>669</v>
      </c>
      <c r="D56" s="1207"/>
      <c r="E56" s="1207"/>
      <c r="F56" s="1207"/>
      <c r="G56" s="1207"/>
      <c r="H56" s="1207"/>
      <c r="I56" s="1207"/>
      <c r="J56" s="1207"/>
    </row>
    <row r="57" spans="2:10">
      <c r="B57" s="694"/>
      <c r="C57" s="708" t="s">
        <v>670</v>
      </c>
      <c r="D57" s="707"/>
      <c r="E57" s="707"/>
      <c r="F57" s="707"/>
      <c r="G57" s="707"/>
      <c r="H57" s="707"/>
      <c r="I57" s="707"/>
    </row>
    <row r="58" spans="2:10">
      <c r="B58" s="694"/>
      <c r="C58" s="709"/>
      <c r="D58" s="709"/>
    </row>
    <row r="59" spans="2:10">
      <c r="B59" s="710" t="s">
        <v>671</v>
      </c>
      <c r="C59" s="709"/>
      <c r="D59" s="709"/>
      <c r="I59" s="711" t="str">
        <f>PG_3!I59</f>
        <v>Novembre 2014</v>
      </c>
    </row>
    <row r="60" spans="2:10">
      <c r="B60" s="709"/>
      <c r="C60" s="709"/>
      <c r="D60" s="709"/>
    </row>
    <row r="61" spans="2:10">
      <c r="B61" s="694"/>
      <c r="C61" s="709"/>
      <c r="D61" s="709"/>
    </row>
    <row r="62" spans="2:10">
      <c r="B62" s="709"/>
      <c r="C62" s="709"/>
      <c r="D62" s="709"/>
    </row>
    <row r="63" spans="2:10">
      <c r="B63" s="709"/>
      <c r="C63" s="709"/>
      <c r="D63" s="709"/>
    </row>
    <row r="64" spans="2:10">
      <c r="B64" s="709"/>
      <c r="C64" s="709"/>
      <c r="D64" s="709"/>
    </row>
    <row r="65" spans="2:4">
      <c r="B65" s="709"/>
      <c r="C65" s="709"/>
      <c r="D65" s="709"/>
    </row>
    <row r="66" spans="2:4">
      <c r="B66" s="709"/>
      <c r="C66" s="709"/>
      <c r="D66" s="709"/>
    </row>
    <row r="67" spans="2:4">
      <c r="B67" s="709"/>
      <c r="C67" s="709"/>
      <c r="D67" s="709"/>
    </row>
    <row r="68" spans="2:4">
      <c r="B68" s="709"/>
      <c r="C68" s="709"/>
      <c r="D68" s="709"/>
    </row>
    <row r="69" spans="2:4">
      <c r="B69" s="709"/>
      <c r="C69" s="709"/>
      <c r="D69" s="709"/>
    </row>
    <row r="70" spans="2:4">
      <c r="B70" s="709"/>
      <c r="C70" s="709"/>
      <c r="D70" s="709"/>
    </row>
    <row r="71" spans="2:4">
      <c r="B71" s="709"/>
      <c r="C71" s="709"/>
      <c r="D71" s="709"/>
    </row>
    <row r="72" spans="2:4">
      <c r="B72" s="709"/>
      <c r="C72" s="709"/>
      <c r="D72" s="709"/>
    </row>
    <row r="73" spans="2:4">
      <c r="B73" s="709"/>
      <c r="C73" s="709"/>
      <c r="D73" s="709"/>
    </row>
    <row r="74" spans="2:4">
      <c r="B74" s="709"/>
      <c r="C74" s="709"/>
      <c r="D74" s="709"/>
    </row>
    <row r="75" spans="2:4">
      <c r="B75" s="709"/>
      <c r="C75" s="709"/>
      <c r="D75" s="709"/>
    </row>
    <row r="76" spans="2:4">
      <c r="B76" s="709"/>
      <c r="C76" s="709"/>
      <c r="D76" s="709"/>
    </row>
    <row r="77" spans="2:4">
      <c r="B77" s="709"/>
      <c r="C77" s="709"/>
      <c r="D77" s="709"/>
    </row>
    <row r="78" spans="2:4">
      <c r="B78" s="709"/>
      <c r="C78" s="709"/>
      <c r="D78" s="709"/>
    </row>
    <row r="79" spans="2:4">
      <c r="B79" s="709"/>
      <c r="C79" s="709"/>
      <c r="D79" s="709"/>
    </row>
    <row r="80" spans="2:4">
      <c r="B80" s="709"/>
      <c r="C80" s="709"/>
      <c r="D80" s="709"/>
    </row>
    <row r="81" spans="2:4">
      <c r="B81" s="709"/>
      <c r="C81" s="709"/>
      <c r="D81" s="709"/>
    </row>
    <row r="82" spans="2:4">
      <c r="B82" s="709"/>
      <c r="C82" s="709"/>
      <c r="D82" s="709"/>
    </row>
    <row r="83" spans="2:4">
      <c r="B83" s="709"/>
      <c r="C83" s="709"/>
      <c r="D83" s="709"/>
    </row>
    <row r="84" spans="2:4">
      <c r="B84" s="709"/>
      <c r="C84" s="709"/>
      <c r="D84" s="709"/>
    </row>
    <row r="85" spans="2:4">
      <c r="B85" s="709"/>
      <c r="C85" s="709"/>
      <c r="D85" s="709"/>
    </row>
    <row r="86" spans="2:4">
      <c r="B86" s="709"/>
      <c r="C86" s="709"/>
      <c r="D86" s="709"/>
    </row>
    <row r="87" spans="2:4">
      <c r="B87" s="709"/>
      <c r="C87" s="709"/>
      <c r="D87" s="709"/>
    </row>
    <row r="88" spans="2:4">
      <c r="B88" s="709"/>
      <c r="C88" s="709"/>
      <c r="D88" s="709"/>
    </row>
    <row r="89" spans="2:4">
      <c r="B89" s="709"/>
      <c r="C89" s="709"/>
      <c r="D89" s="709"/>
    </row>
    <row r="90" spans="2:4">
      <c r="B90" s="709"/>
      <c r="C90" s="709"/>
      <c r="D90" s="709"/>
    </row>
    <row r="91" spans="2:4">
      <c r="B91" s="709"/>
      <c r="C91" s="709"/>
      <c r="D91" s="709"/>
    </row>
    <row r="92" spans="2:4">
      <c r="B92" s="709"/>
      <c r="C92" s="709"/>
      <c r="D92" s="709"/>
    </row>
    <row r="93" spans="2:4">
      <c r="B93" s="709"/>
      <c r="C93" s="709"/>
      <c r="D93" s="709"/>
    </row>
    <row r="94" spans="2:4">
      <c r="B94" s="709"/>
      <c r="C94" s="709"/>
      <c r="D94" s="709"/>
    </row>
    <row r="95" spans="2:4">
      <c r="B95" s="709"/>
      <c r="C95" s="709"/>
      <c r="D95" s="709"/>
    </row>
    <row r="96" spans="2:4">
      <c r="B96" s="709"/>
      <c r="C96" s="709"/>
      <c r="D96" s="709"/>
    </row>
    <row r="97" spans="2:4">
      <c r="B97" s="709"/>
      <c r="C97" s="709"/>
      <c r="D97" s="709"/>
    </row>
    <row r="98" spans="2:4">
      <c r="B98" s="709"/>
      <c r="C98" s="709"/>
      <c r="D98" s="709"/>
    </row>
    <row r="99" spans="2:4">
      <c r="B99" s="709"/>
      <c r="C99" s="709"/>
      <c r="D99" s="709"/>
    </row>
    <row r="100" spans="2:4">
      <c r="B100" s="709"/>
      <c r="C100" s="709"/>
      <c r="D100" s="709"/>
    </row>
    <row r="101" spans="2:4">
      <c r="B101" s="709"/>
      <c r="C101" s="709"/>
      <c r="D101" s="709"/>
    </row>
    <row r="102" spans="2:4">
      <c r="B102" s="709"/>
      <c r="C102" s="709"/>
      <c r="D102" s="709"/>
    </row>
    <row r="103" spans="2:4">
      <c r="B103" s="709"/>
      <c r="C103" s="709"/>
      <c r="D103" s="709"/>
    </row>
    <row r="104" spans="2:4">
      <c r="B104" s="709"/>
      <c r="C104" s="709"/>
      <c r="D104" s="709"/>
    </row>
    <row r="105" spans="2:4">
      <c r="B105" s="709"/>
      <c r="C105" s="709"/>
      <c r="D105" s="709"/>
    </row>
    <row r="106" spans="2:4">
      <c r="B106" s="709"/>
      <c r="C106" s="709"/>
      <c r="D106" s="709"/>
    </row>
    <row r="107" spans="2:4">
      <c r="B107" s="709"/>
      <c r="C107" s="709"/>
      <c r="D107" s="709"/>
    </row>
    <row r="108" spans="2:4">
      <c r="B108" s="709"/>
      <c r="C108" s="709"/>
      <c r="D108" s="709"/>
    </row>
    <row r="109" spans="2:4">
      <c r="B109" s="709"/>
      <c r="C109" s="709"/>
      <c r="D109" s="709"/>
    </row>
    <row r="110" spans="2:4">
      <c r="B110" s="709"/>
      <c r="C110" s="709"/>
      <c r="D110" s="709"/>
    </row>
    <row r="111" spans="2:4">
      <c r="B111" s="709"/>
      <c r="C111" s="709"/>
      <c r="D111" s="709"/>
    </row>
    <row r="112" spans="2:4">
      <c r="B112" s="709"/>
      <c r="C112" s="709"/>
      <c r="D112" s="709"/>
    </row>
    <row r="113" spans="2:4">
      <c r="B113" s="709"/>
      <c r="C113" s="709"/>
      <c r="D113" s="709"/>
    </row>
    <row r="114" spans="2:4">
      <c r="B114" s="709"/>
      <c r="C114" s="709"/>
      <c r="D114" s="709"/>
    </row>
    <row r="115" spans="2:4">
      <c r="B115" s="709"/>
      <c r="C115" s="709"/>
      <c r="D115" s="709"/>
    </row>
    <row r="116" spans="2:4">
      <c r="B116" s="709"/>
      <c r="C116" s="709"/>
      <c r="D116" s="709"/>
    </row>
    <row r="117" spans="2:4">
      <c r="B117" s="709"/>
      <c r="C117" s="709"/>
      <c r="D117" s="709"/>
    </row>
    <row r="118" spans="2:4">
      <c r="B118" s="709"/>
      <c r="C118" s="709"/>
      <c r="D118" s="709"/>
    </row>
    <row r="119" spans="2:4">
      <c r="B119" s="709"/>
      <c r="C119" s="709"/>
      <c r="D119" s="709"/>
    </row>
    <row r="120" spans="2:4">
      <c r="B120" s="709"/>
      <c r="C120" s="709"/>
      <c r="D120" s="709"/>
    </row>
    <row r="121" spans="2:4">
      <c r="B121" s="709"/>
      <c r="C121" s="709"/>
      <c r="D121" s="709"/>
    </row>
    <row r="122" spans="2:4">
      <c r="B122" s="709"/>
      <c r="C122" s="709"/>
      <c r="D122" s="709"/>
    </row>
    <row r="123" spans="2:4">
      <c r="B123" s="709"/>
      <c r="C123" s="709"/>
      <c r="D123" s="709"/>
    </row>
    <row r="124" spans="2:4">
      <c r="B124" s="709"/>
      <c r="C124" s="709"/>
      <c r="D124" s="709"/>
    </row>
    <row r="125" spans="2:4">
      <c r="B125" s="709"/>
      <c r="C125" s="709"/>
      <c r="D125" s="709"/>
    </row>
    <row r="126" spans="2:4">
      <c r="B126" s="709"/>
      <c r="C126" s="709"/>
      <c r="D126" s="709"/>
    </row>
    <row r="127" spans="2:4">
      <c r="B127" s="709"/>
      <c r="C127" s="709"/>
      <c r="D127" s="709"/>
    </row>
    <row r="128" spans="2:4">
      <c r="B128" s="709"/>
      <c r="C128" s="709"/>
      <c r="D128" s="709"/>
    </row>
    <row r="129" spans="2:4">
      <c r="B129" s="709"/>
      <c r="C129" s="709"/>
      <c r="D129" s="709"/>
    </row>
    <row r="130" spans="2:4">
      <c r="B130" s="709"/>
      <c r="C130" s="709"/>
      <c r="D130" s="709"/>
    </row>
    <row r="131" spans="2:4">
      <c r="B131" s="709"/>
      <c r="C131" s="709"/>
      <c r="D131" s="709"/>
    </row>
    <row r="132" spans="2:4">
      <c r="B132" s="709"/>
      <c r="C132" s="709"/>
      <c r="D132" s="709"/>
    </row>
    <row r="133" spans="2:4">
      <c r="B133" s="709"/>
      <c r="C133" s="709"/>
      <c r="D133" s="709"/>
    </row>
    <row r="134" spans="2:4">
      <c r="B134" s="709"/>
      <c r="C134" s="709"/>
      <c r="D134" s="709"/>
    </row>
    <row r="135" spans="2:4">
      <c r="B135" s="709"/>
      <c r="C135" s="709"/>
      <c r="D135" s="709"/>
    </row>
    <row r="136" spans="2:4">
      <c r="B136" s="709"/>
      <c r="C136" s="709"/>
      <c r="D136" s="709"/>
    </row>
    <row r="137" spans="2:4">
      <c r="B137" s="709"/>
      <c r="C137" s="709"/>
      <c r="D137" s="709"/>
    </row>
    <row r="138" spans="2:4">
      <c r="B138" s="709"/>
      <c r="C138" s="709"/>
      <c r="D138" s="709"/>
    </row>
    <row r="139" spans="2:4">
      <c r="B139" s="709"/>
      <c r="C139" s="709"/>
      <c r="D139" s="709"/>
    </row>
    <row r="140" spans="2:4">
      <c r="B140" s="709"/>
      <c r="C140" s="709"/>
      <c r="D140" s="709"/>
    </row>
    <row r="141" spans="2:4">
      <c r="B141" s="709"/>
      <c r="C141" s="709"/>
      <c r="D141" s="709"/>
    </row>
    <row r="142" spans="2:4">
      <c r="B142" s="709"/>
      <c r="C142" s="709"/>
      <c r="D142" s="709"/>
    </row>
    <row r="143" spans="2:4">
      <c r="B143" s="709"/>
      <c r="C143" s="709"/>
      <c r="D143" s="709"/>
    </row>
    <row r="144" spans="2:4">
      <c r="B144" s="709"/>
      <c r="C144" s="709"/>
      <c r="D144" s="709"/>
    </row>
    <row r="145" spans="2:4">
      <c r="B145" s="709"/>
      <c r="C145" s="709"/>
      <c r="D145" s="709"/>
    </row>
    <row r="146" spans="2:4">
      <c r="B146" s="709"/>
      <c r="C146" s="709"/>
      <c r="D146" s="709"/>
    </row>
    <row r="147" spans="2:4">
      <c r="B147" s="709"/>
      <c r="C147" s="709"/>
      <c r="D147" s="709"/>
    </row>
    <row r="148" spans="2:4">
      <c r="B148" s="709"/>
      <c r="C148" s="709"/>
      <c r="D148" s="709"/>
    </row>
    <row r="149" spans="2:4">
      <c r="B149" s="709"/>
      <c r="C149" s="709"/>
      <c r="D149" s="709"/>
    </row>
    <row r="150" spans="2:4">
      <c r="B150" s="709"/>
      <c r="C150" s="709"/>
      <c r="D150" s="709"/>
    </row>
    <row r="151" spans="2:4">
      <c r="B151" s="709"/>
      <c r="C151" s="709"/>
      <c r="D151" s="709"/>
    </row>
    <row r="152" spans="2:4">
      <c r="B152" s="709"/>
      <c r="C152" s="709"/>
      <c r="D152" s="709"/>
    </row>
    <row r="153" spans="2:4">
      <c r="B153" s="709"/>
      <c r="C153" s="709"/>
      <c r="D153" s="709"/>
    </row>
    <row r="154" spans="2:4">
      <c r="B154" s="709"/>
      <c r="C154" s="709"/>
      <c r="D154" s="709"/>
    </row>
    <row r="155" spans="2:4">
      <c r="B155" s="709"/>
      <c r="C155" s="709"/>
      <c r="D155" s="709"/>
    </row>
    <row r="156" spans="2:4">
      <c r="B156" s="709"/>
      <c r="C156" s="709"/>
      <c r="D156" s="709"/>
    </row>
    <row r="157" spans="2:4">
      <c r="B157" s="709"/>
      <c r="C157" s="709"/>
      <c r="D157" s="709"/>
    </row>
    <row r="158" spans="2:4">
      <c r="B158" s="709"/>
      <c r="C158" s="709"/>
      <c r="D158" s="709"/>
    </row>
    <row r="159" spans="2:4">
      <c r="B159" s="709"/>
      <c r="C159" s="709"/>
      <c r="D159" s="709"/>
    </row>
    <row r="160" spans="2:4">
      <c r="B160" s="709"/>
      <c r="C160" s="709"/>
      <c r="D160" s="709"/>
    </row>
    <row r="161" spans="2:4">
      <c r="B161" s="709"/>
      <c r="C161" s="709"/>
      <c r="D161" s="709"/>
    </row>
    <row r="162" spans="2:4">
      <c r="B162" s="709"/>
      <c r="C162" s="709"/>
      <c r="D162" s="709"/>
    </row>
    <row r="163" spans="2:4">
      <c r="B163" s="709"/>
      <c r="C163" s="709"/>
      <c r="D163" s="709"/>
    </row>
    <row r="164" spans="2:4">
      <c r="B164" s="709"/>
      <c r="C164" s="709"/>
      <c r="D164" s="709"/>
    </row>
    <row r="165" spans="2:4">
      <c r="B165" s="709"/>
      <c r="C165" s="709"/>
      <c r="D165" s="709"/>
    </row>
    <row r="166" spans="2:4">
      <c r="B166" s="709"/>
      <c r="C166" s="709"/>
      <c r="D166" s="709"/>
    </row>
    <row r="167" spans="2:4">
      <c r="B167" s="709"/>
      <c r="C167" s="709"/>
      <c r="D167" s="709"/>
    </row>
    <row r="168" spans="2:4">
      <c r="B168" s="709"/>
      <c r="C168" s="709"/>
      <c r="D168" s="709"/>
    </row>
    <row r="169" spans="2:4">
      <c r="B169" s="709"/>
      <c r="C169" s="709"/>
      <c r="D169" s="709"/>
    </row>
    <row r="170" spans="2:4">
      <c r="B170" s="709"/>
      <c r="C170" s="709"/>
      <c r="D170" s="709"/>
    </row>
    <row r="171" spans="2:4">
      <c r="B171" s="709"/>
      <c r="C171" s="709"/>
      <c r="D171" s="709"/>
    </row>
    <row r="172" spans="2:4">
      <c r="B172" s="709"/>
      <c r="C172" s="709"/>
      <c r="D172" s="709"/>
    </row>
    <row r="173" spans="2:4">
      <c r="B173" s="709"/>
      <c r="C173" s="709"/>
      <c r="D173" s="709"/>
    </row>
    <row r="174" spans="2:4">
      <c r="B174" s="709"/>
      <c r="C174" s="709"/>
      <c r="D174" s="709"/>
    </row>
    <row r="175" spans="2:4">
      <c r="B175" s="709"/>
      <c r="C175" s="709"/>
      <c r="D175" s="709"/>
    </row>
    <row r="176" spans="2:4">
      <c r="B176" s="709"/>
      <c r="C176" s="709"/>
      <c r="D176" s="709"/>
    </row>
    <row r="177" spans="2:4">
      <c r="B177" s="709"/>
      <c r="C177" s="709"/>
      <c r="D177" s="709"/>
    </row>
    <row r="178" spans="2:4">
      <c r="B178" s="709"/>
      <c r="C178" s="709"/>
      <c r="D178" s="709"/>
    </row>
    <row r="179" spans="2:4">
      <c r="B179" s="709"/>
      <c r="C179" s="709"/>
      <c r="D179" s="709"/>
    </row>
    <row r="180" spans="2:4">
      <c r="B180" s="709"/>
      <c r="C180" s="709"/>
      <c r="D180" s="709"/>
    </row>
    <row r="181" spans="2:4">
      <c r="B181" s="709"/>
      <c r="C181" s="709"/>
      <c r="D181" s="709"/>
    </row>
    <row r="182" spans="2:4">
      <c r="B182" s="709"/>
      <c r="C182" s="709"/>
      <c r="D182" s="709"/>
    </row>
    <row r="183" spans="2:4">
      <c r="B183" s="709"/>
      <c r="C183" s="709"/>
      <c r="D183" s="709"/>
    </row>
    <row r="184" spans="2:4">
      <c r="B184" s="709"/>
      <c r="C184" s="709"/>
      <c r="D184" s="709"/>
    </row>
    <row r="185" spans="2:4">
      <c r="B185" s="709"/>
      <c r="C185" s="709"/>
      <c r="D185" s="709"/>
    </row>
    <row r="186" spans="2:4">
      <c r="B186" s="709"/>
      <c r="C186" s="709"/>
      <c r="D186" s="709"/>
    </row>
    <row r="187" spans="2:4">
      <c r="B187" s="709"/>
      <c r="C187" s="709"/>
      <c r="D187" s="709"/>
    </row>
    <row r="188" spans="2:4">
      <c r="B188" s="709"/>
      <c r="C188" s="709"/>
      <c r="D188" s="709"/>
    </row>
    <row r="189" spans="2:4">
      <c r="B189" s="709"/>
      <c r="C189" s="709"/>
      <c r="D189" s="709"/>
    </row>
    <row r="190" spans="2:4">
      <c r="B190" s="709"/>
      <c r="C190" s="709"/>
      <c r="D190" s="709"/>
    </row>
    <row r="191" spans="2:4">
      <c r="B191" s="709"/>
      <c r="C191" s="709"/>
      <c r="D191" s="709"/>
    </row>
    <row r="192" spans="2:4">
      <c r="B192" s="709"/>
      <c r="C192" s="709"/>
      <c r="D192" s="709"/>
    </row>
    <row r="193" spans="2:4">
      <c r="B193" s="709"/>
      <c r="C193" s="709"/>
      <c r="D193" s="709"/>
    </row>
    <row r="194" spans="2:4">
      <c r="B194" s="709"/>
      <c r="C194" s="709"/>
      <c r="D194" s="709"/>
    </row>
    <row r="195" spans="2:4">
      <c r="B195" s="709"/>
      <c r="C195" s="709"/>
      <c r="D195" s="709"/>
    </row>
    <row r="196" spans="2:4">
      <c r="B196" s="709"/>
      <c r="C196" s="709"/>
      <c r="D196" s="709"/>
    </row>
    <row r="197" spans="2:4">
      <c r="B197" s="709"/>
      <c r="C197" s="709"/>
      <c r="D197" s="709"/>
    </row>
    <row r="198" spans="2:4">
      <c r="B198" s="709"/>
      <c r="C198" s="709"/>
      <c r="D198" s="709"/>
    </row>
    <row r="199" spans="2:4">
      <c r="B199" s="709"/>
      <c r="C199" s="709"/>
      <c r="D199" s="709"/>
    </row>
    <row r="200" spans="2:4">
      <c r="B200" s="709"/>
      <c r="C200" s="709"/>
      <c r="D200" s="709"/>
    </row>
    <row r="201" spans="2:4">
      <c r="B201" s="709"/>
      <c r="C201" s="709"/>
      <c r="D201" s="709"/>
    </row>
    <row r="202" spans="2:4">
      <c r="B202" s="709"/>
      <c r="C202" s="709"/>
      <c r="D202" s="709"/>
    </row>
    <row r="203" spans="2:4">
      <c r="B203" s="709"/>
      <c r="C203" s="709"/>
      <c r="D203" s="709"/>
    </row>
    <row r="204" spans="2:4">
      <c r="B204" s="709"/>
      <c r="C204" s="709"/>
      <c r="D204" s="709"/>
    </row>
    <row r="205" spans="2:4">
      <c r="B205" s="709"/>
      <c r="C205" s="709"/>
      <c r="D205" s="709"/>
    </row>
    <row r="206" spans="2:4">
      <c r="B206" s="709"/>
      <c r="C206" s="709"/>
      <c r="D206" s="709"/>
    </row>
    <row r="207" spans="2:4">
      <c r="B207" s="709"/>
      <c r="C207" s="709"/>
      <c r="D207" s="709"/>
    </row>
    <row r="208" spans="2:4">
      <c r="B208" s="709"/>
      <c r="C208" s="709"/>
      <c r="D208" s="709"/>
    </row>
    <row r="209" spans="2:4">
      <c r="B209" s="709"/>
      <c r="C209" s="709"/>
      <c r="D209" s="709"/>
    </row>
    <row r="210" spans="2:4">
      <c r="B210" s="709"/>
      <c r="C210" s="709"/>
      <c r="D210" s="709"/>
    </row>
    <row r="211" spans="2:4">
      <c r="B211" s="709"/>
      <c r="C211" s="709"/>
      <c r="D211" s="709"/>
    </row>
    <row r="212" spans="2:4">
      <c r="B212" s="709"/>
      <c r="C212" s="709"/>
      <c r="D212" s="709"/>
    </row>
    <row r="213" spans="2:4">
      <c r="B213" s="709"/>
      <c r="C213" s="709"/>
      <c r="D213" s="709"/>
    </row>
    <row r="214" spans="2:4">
      <c r="B214" s="709"/>
      <c r="C214" s="709"/>
      <c r="D214" s="709"/>
    </row>
    <row r="215" spans="2:4">
      <c r="B215" s="709"/>
      <c r="C215" s="709"/>
      <c r="D215" s="709"/>
    </row>
    <row r="216" spans="2:4">
      <c r="B216" s="709"/>
      <c r="C216" s="709"/>
      <c r="D216" s="709"/>
    </row>
    <row r="217" spans="2:4">
      <c r="B217" s="709"/>
      <c r="C217" s="709"/>
      <c r="D217" s="709"/>
    </row>
    <row r="218" spans="2:4">
      <c r="B218" s="709"/>
      <c r="C218" s="709"/>
      <c r="D218" s="709"/>
    </row>
    <row r="219" spans="2:4">
      <c r="B219" s="709"/>
      <c r="C219" s="709"/>
      <c r="D219" s="709"/>
    </row>
    <row r="220" spans="2:4">
      <c r="B220" s="709"/>
      <c r="C220" s="709"/>
      <c r="D220" s="709"/>
    </row>
    <row r="221" spans="2:4">
      <c r="B221" s="709"/>
      <c r="C221" s="709"/>
      <c r="D221" s="709"/>
    </row>
    <row r="222" spans="2:4">
      <c r="B222" s="709"/>
      <c r="C222" s="709"/>
      <c r="D222" s="709"/>
    </row>
    <row r="223" spans="2:4">
      <c r="B223" s="709"/>
      <c r="C223" s="709"/>
      <c r="D223" s="709"/>
    </row>
    <row r="224" spans="2:4">
      <c r="B224" s="709"/>
      <c r="C224" s="709"/>
      <c r="D224" s="709"/>
    </row>
    <row r="225" spans="2:4">
      <c r="B225" s="709"/>
      <c r="C225" s="709"/>
      <c r="D225" s="709"/>
    </row>
    <row r="226" spans="2:4">
      <c r="B226" s="709"/>
      <c r="C226" s="709"/>
      <c r="D226" s="709"/>
    </row>
    <row r="227" spans="2:4">
      <c r="B227" s="709"/>
      <c r="C227" s="709"/>
      <c r="D227" s="709"/>
    </row>
    <row r="228" spans="2:4">
      <c r="B228" s="709"/>
      <c r="C228" s="709"/>
      <c r="D228" s="709"/>
    </row>
    <row r="229" spans="2:4">
      <c r="B229" s="709"/>
      <c r="C229" s="709"/>
      <c r="D229" s="709"/>
    </row>
    <row r="230" spans="2:4">
      <c r="B230" s="709"/>
      <c r="C230" s="709"/>
      <c r="D230" s="709"/>
    </row>
    <row r="231" spans="2:4">
      <c r="B231" s="709"/>
      <c r="C231" s="709"/>
      <c r="D231" s="709"/>
    </row>
    <row r="232" spans="2:4">
      <c r="B232" s="709"/>
      <c r="C232" s="709"/>
      <c r="D232" s="709"/>
    </row>
    <row r="233" spans="2:4">
      <c r="B233" s="709"/>
      <c r="C233" s="709"/>
      <c r="D233" s="709"/>
    </row>
    <row r="234" spans="2:4">
      <c r="B234" s="709"/>
      <c r="C234" s="709"/>
      <c r="D234" s="709"/>
    </row>
    <row r="235" spans="2:4">
      <c r="B235" s="709"/>
      <c r="C235" s="709"/>
      <c r="D235" s="709"/>
    </row>
    <row r="236" spans="2:4">
      <c r="B236" s="709"/>
      <c r="C236" s="709"/>
      <c r="D236" s="709"/>
    </row>
    <row r="237" spans="2:4">
      <c r="B237" s="709"/>
      <c r="C237" s="709"/>
      <c r="D237" s="709"/>
    </row>
    <row r="238" spans="2:4">
      <c r="B238" s="709"/>
      <c r="C238" s="709"/>
      <c r="D238" s="709"/>
    </row>
    <row r="239" spans="2:4">
      <c r="B239" s="709"/>
      <c r="C239" s="709"/>
      <c r="D239" s="709"/>
    </row>
    <row r="240" spans="2:4">
      <c r="B240" s="709"/>
      <c r="C240" s="709"/>
      <c r="D240" s="709"/>
    </row>
    <row r="241" spans="2:4">
      <c r="B241" s="709"/>
      <c r="C241" s="709"/>
      <c r="D241" s="709"/>
    </row>
    <row r="242" spans="2:4">
      <c r="B242" s="709"/>
      <c r="C242" s="709"/>
      <c r="D242" s="709"/>
    </row>
    <row r="243" spans="2:4">
      <c r="B243" s="709"/>
      <c r="C243" s="709"/>
      <c r="D243" s="709"/>
    </row>
    <row r="244" spans="2:4">
      <c r="B244" s="709"/>
      <c r="C244" s="709"/>
      <c r="D244" s="709"/>
    </row>
    <row r="245" spans="2:4">
      <c r="B245" s="709"/>
      <c r="C245" s="709"/>
      <c r="D245" s="709"/>
    </row>
    <row r="246" spans="2:4">
      <c r="B246" s="709"/>
      <c r="C246" s="709"/>
      <c r="D246" s="709"/>
    </row>
    <row r="247" spans="2:4">
      <c r="B247" s="709"/>
      <c r="C247" s="709"/>
      <c r="D247" s="709"/>
    </row>
    <row r="248" spans="2:4">
      <c r="B248" s="709"/>
      <c r="C248" s="709"/>
      <c r="D248" s="709"/>
    </row>
    <row r="249" spans="2:4">
      <c r="B249" s="709"/>
      <c r="C249" s="709"/>
      <c r="D249" s="709"/>
    </row>
    <row r="250" spans="2:4">
      <c r="B250" s="709"/>
      <c r="C250" s="709"/>
      <c r="D250" s="709"/>
    </row>
    <row r="251" spans="2:4">
      <c r="B251" s="709"/>
      <c r="C251" s="709"/>
      <c r="D251" s="709"/>
    </row>
    <row r="252" spans="2:4">
      <c r="B252" s="709"/>
      <c r="C252" s="709"/>
      <c r="D252" s="709"/>
    </row>
    <row r="253" spans="2:4">
      <c r="B253" s="709"/>
      <c r="C253" s="709"/>
      <c r="D253" s="709"/>
    </row>
    <row r="254" spans="2:4">
      <c r="B254" s="709"/>
      <c r="C254" s="709"/>
      <c r="D254" s="709"/>
    </row>
    <row r="255" spans="2:4">
      <c r="B255" s="709"/>
      <c r="C255" s="709"/>
      <c r="D255" s="709"/>
    </row>
    <row r="256" spans="2:4">
      <c r="B256" s="709"/>
      <c r="C256" s="709"/>
      <c r="D256" s="709"/>
    </row>
    <row r="257" spans="2:4">
      <c r="B257" s="709"/>
      <c r="C257" s="709"/>
      <c r="D257" s="709"/>
    </row>
    <row r="258" spans="2:4">
      <c r="B258" s="709"/>
      <c r="C258" s="709"/>
      <c r="D258" s="709"/>
    </row>
    <row r="259" spans="2:4">
      <c r="B259" s="709"/>
      <c r="C259" s="709"/>
      <c r="D259" s="709"/>
    </row>
    <row r="260" spans="2:4">
      <c r="B260" s="709"/>
      <c r="C260" s="709"/>
      <c r="D260" s="709"/>
    </row>
    <row r="261" spans="2:4">
      <c r="B261" s="709"/>
      <c r="C261" s="709"/>
      <c r="D261" s="709"/>
    </row>
    <row r="262" spans="2:4">
      <c r="B262" s="709"/>
      <c r="C262" s="709"/>
      <c r="D262" s="709"/>
    </row>
    <row r="263" spans="2:4">
      <c r="B263" s="709"/>
      <c r="C263" s="709"/>
      <c r="D263" s="709"/>
    </row>
    <row r="264" spans="2:4">
      <c r="B264" s="709"/>
      <c r="C264" s="709"/>
      <c r="D264" s="709"/>
    </row>
    <row r="265" spans="2:4">
      <c r="B265" s="709"/>
      <c r="C265" s="709"/>
      <c r="D265" s="709"/>
    </row>
    <row r="266" spans="2:4">
      <c r="B266" s="709"/>
      <c r="C266" s="709"/>
      <c r="D266" s="709"/>
    </row>
    <row r="267" spans="2:4">
      <c r="B267" s="709"/>
      <c r="C267" s="709"/>
      <c r="D267" s="709"/>
    </row>
    <row r="268" spans="2:4">
      <c r="B268" s="709"/>
      <c r="C268" s="709"/>
      <c r="D268" s="709"/>
    </row>
    <row r="269" spans="2:4">
      <c r="B269" s="709"/>
      <c r="C269" s="709"/>
      <c r="D269" s="709"/>
    </row>
    <row r="270" spans="2:4">
      <c r="B270" s="709"/>
      <c r="C270" s="709"/>
      <c r="D270" s="709"/>
    </row>
    <row r="271" spans="2:4">
      <c r="B271" s="709"/>
      <c r="C271" s="709"/>
      <c r="D271" s="709"/>
    </row>
    <row r="272" spans="2:4">
      <c r="B272" s="709"/>
      <c r="C272" s="709"/>
      <c r="D272" s="709"/>
    </row>
    <row r="273" spans="2:4">
      <c r="B273" s="709"/>
      <c r="C273" s="709"/>
      <c r="D273" s="709"/>
    </row>
    <row r="274" spans="2:4">
      <c r="B274" s="709"/>
      <c r="C274" s="709"/>
      <c r="D274" s="709"/>
    </row>
    <row r="275" spans="2:4">
      <c r="B275" s="709"/>
      <c r="C275" s="709"/>
      <c r="D275" s="709"/>
    </row>
    <row r="276" spans="2:4">
      <c r="B276" s="709"/>
      <c r="C276" s="709"/>
      <c r="D276" s="709"/>
    </row>
    <row r="277" spans="2:4">
      <c r="B277" s="709"/>
      <c r="C277" s="709"/>
      <c r="D277" s="709"/>
    </row>
    <row r="278" spans="2:4">
      <c r="B278" s="709"/>
      <c r="C278" s="709"/>
      <c r="D278" s="709"/>
    </row>
    <row r="279" spans="2:4">
      <c r="B279" s="709"/>
      <c r="C279" s="709"/>
      <c r="D279" s="709"/>
    </row>
    <row r="280" spans="2:4">
      <c r="B280" s="709"/>
      <c r="C280" s="709"/>
      <c r="D280" s="709"/>
    </row>
    <row r="281" spans="2:4">
      <c r="B281" s="709"/>
      <c r="C281" s="709"/>
      <c r="D281" s="709"/>
    </row>
    <row r="282" spans="2:4">
      <c r="B282" s="709"/>
      <c r="C282" s="709"/>
      <c r="D282" s="709"/>
    </row>
    <row r="283" spans="2:4">
      <c r="B283" s="709"/>
      <c r="C283" s="709"/>
      <c r="D283" s="709"/>
    </row>
    <row r="284" spans="2:4">
      <c r="B284" s="709"/>
      <c r="C284" s="709"/>
      <c r="D284" s="709"/>
    </row>
    <row r="285" spans="2:4">
      <c r="B285" s="709"/>
      <c r="C285" s="709"/>
      <c r="D285" s="709"/>
    </row>
    <row r="286" spans="2:4">
      <c r="B286" s="709"/>
      <c r="C286" s="709"/>
      <c r="D286" s="709"/>
    </row>
    <row r="287" spans="2:4">
      <c r="B287" s="709"/>
      <c r="C287" s="709"/>
      <c r="D287" s="709"/>
    </row>
    <row r="288" spans="2:4">
      <c r="B288" s="709"/>
      <c r="C288" s="709"/>
      <c r="D288" s="709"/>
    </row>
    <row r="289" spans="2:4">
      <c r="B289" s="709"/>
      <c r="C289" s="709"/>
      <c r="D289" s="709"/>
    </row>
    <row r="290" spans="2:4">
      <c r="B290" s="709"/>
      <c r="C290" s="709"/>
      <c r="D290" s="709"/>
    </row>
    <row r="291" spans="2:4">
      <c r="B291" s="709"/>
      <c r="C291" s="709"/>
      <c r="D291" s="709"/>
    </row>
    <row r="292" spans="2:4">
      <c r="B292" s="709"/>
      <c r="C292" s="709"/>
      <c r="D292" s="709"/>
    </row>
    <row r="293" spans="2:4">
      <c r="B293" s="709"/>
      <c r="C293" s="709"/>
      <c r="D293" s="709"/>
    </row>
    <row r="294" spans="2:4">
      <c r="B294" s="709"/>
      <c r="C294" s="709"/>
      <c r="D294" s="709"/>
    </row>
    <row r="295" spans="2:4">
      <c r="B295" s="709"/>
      <c r="C295" s="709"/>
      <c r="D295" s="709"/>
    </row>
    <row r="296" spans="2:4">
      <c r="B296" s="709"/>
      <c r="C296" s="709"/>
      <c r="D296" s="709"/>
    </row>
    <row r="297" spans="2:4">
      <c r="B297" s="709"/>
      <c r="C297" s="709"/>
      <c r="D297" s="709"/>
    </row>
    <row r="298" spans="2:4">
      <c r="B298" s="709"/>
      <c r="C298" s="709"/>
      <c r="D298" s="709"/>
    </row>
    <row r="299" spans="2:4">
      <c r="B299" s="709"/>
      <c r="C299" s="709"/>
      <c r="D299" s="709"/>
    </row>
    <row r="300" spans="2:4">
      <c r="B300" s="709"/>
      <c r="C300" s="709"/>
      <c r="D300" s="709"/>
    </row>
    <row r="301" spans="2:4">
      <c r="B301" s="709"/>
      <c r="C301" s="709"/>
      <c r="D301" s="709"/>
    </row>
    <row r="302" spans="2:4">
      <c r="B302" s="709"/>
      <c r="C302" s="709"/>
      <c r="D302" s="709"/>
    </row>
    <row r="303" spans="2:4">
      <c r="B303" s="709"/>
      <c r="C303" s="709"/>
      <c r="D303" s="709"/>
    </row>
    <row r="304" spans="2:4">
      <c r="B304" s="709"/>
      <c r="C304" s="709"/>
      <c r="D304" s="709"/>
    </row>
    <row r="305" spans="2:4">
      <c r="B305" s="709"/>
      <c r="C305" s="709"/>
      <c r="D305" s="709"/>
    </row>
    <row r="306" spans="2:4">
      <c r="B306" s="709"/>
      <c r="C306" s="709"/>
      <c r="D306" s="709"/>
    </row>
    <row r="307" spans="2:4">
      <c r="B307" s="709"/>
      <c r="C307" s="709"/>
      <c r="D307" s="709"/>
    </row>
    <row r="308" spans="2:4">
      <c r="B308" s="709"/>
      <c r="C308" s="709"/>
      <c r="D308" s="709"/>
    </row>
    <row r="309" spans="2:4">
      <c r="B309" s="709"/>
      <c r="C309" s="709"/>
      <c r="D309" s="709"/>
    </row>
    <row r="310" spans="2:4">
      <c r="B310" s="709"/>
      <c r="C310" s="709"/>
      <c r="D310" s="709"/>
    </row>
    <row r="311" spans="2:4">
      <c r="B311" s="709"/>
      <c r="C311" s="709"/>
      <c r="D311" s="709"/>
    </row>
    <row r="312" spans="2:4">
      <c r="B312" s="709"/>
      <c r="C312" s="709"/>
      <c r="D312" s="709"/>
    </row>
    <row r="313" spans="2:4">
      <c r="B313" s="709"/>
      <c r="C313" s="709"/>
      <c r="D313" s="709"/>
    </row>
    <row r="314" spans="2:4">
      <c r="B314" s="709"/>
      <c r="C314" s="709"/>
      <c r="D314" s="709"/>
    </row>
    <row r="315" spans="2:4">
      <c r="B315" s="709"/>
      <c r="C315" s="709"/>
      <c r="D315" s="709"/>
    </row>
    <row r="316" spans="2:4">
      <c r="B316" s="709"/>
      <c r="C316" s="709"/>
      <c r="D316" s="709"/>
    </row>
    <row r="317" spans="2:4">
      <c r="B317" s="709"/>
      <c r="C317" s="709"/>
      <c r="D317" s="709"/>
    </row>
    <row r="318" spans="2:4">
      <c r="B318" s="709"/>
      <c r="C318" s="709"/>
      <c r="D318" s="709"/>
    </row>
    <row r="319" spans="2:4">
      <c r="B319" s="709"/>
      <c r="C319" s="709"/>
      <c r="D319" s="709"/>
    </row>
    <row r="320" spans="2:4">
      <c r="B320" s="709"/>
      <c r="C320" s="709"/>
      <c r="D320" s="709"/>
    </row>
    <row r="321" spans="2:4">
      <c r="B321" s="709"/>
      <c r="C321" s="709"/>
      <c r="D321" s="709"/>
    </row>
    <row r="322" spans="2:4">
      <c r="B322" s="709"/>
      <c r="C322" s="709"/>
      <c r="D322" s="709"/>
    </row>
    <row r="323" spans="2:4">
      <c r="B323" s="709"/>
      <c r="C323" s="709"/>
      <c r="D323" s="709"/>
    </row>
    <row r="324" spans="2:4">
      <c r="B324" s="709"/>
      <c r="C324" s="709"/>
      <c r="D324" s="709"/>
    </row>
    <row r="325" spans="2:4">
      <c r="B325" s="709"/>
      <c r="C325" s="709"/>
      <c r="D325" s="709"/>
    </row>
    <row r="326" spans="2:4">
      <c r="B326" s="709"/>
      <c r="C326" s="709"/>
      <c r="D326" s="709"/>
    </row>
    <row r="327" spans="2:4">
      <c r="B327" s="709"/>
      <c r="C327" s="709"/>
      <c r="D327" s="709"/>
    </row>
    <row r="328" spans="2:4">
      <c r="B328" s="709"/>
      <c r="C328" s="709"/>
      <c r="D328" s="709"/>
    </row>
    <row r="329" spans="2:4">
      <c r="B329" s="709"/>
      <c r="C329" s="709"/>
      <c r="D329" s="709"/>
    </row>
    <row r="330" spans="2:4">
      <c r="B330" s="709"/>
      <c r="C330" s="709"/>
      <c r="D330" s="709"/>
    </row>
    <row r="331" spans="2:4">
      <c r="B331" s="709"/>
      <c r="C331" s="709"/>
      <c r="D331" s="709"/>
    </row>
    <row r="332" spans="2:4">
      <c r="B332" s="709"/>
      <c r="C332" s="709"/>
      <c r="D332" s="709"/>
    </row>
    <row r="333" spans="2:4">
      <c r="B333" s="709"/>
      <c r="C333" s="709"/>
      <c r="D333" s="709"/>
    </row>
    <row r="334" spans="2:4">
      <c r="B334" s="709"/>
      <c r="C334" s="709"/>
      <c r="D334" s="709"/>
    </row>
    <row r="335" spans="2:4">
      <c r="B335" s="709"/>
      <c r="C335" s="709"/>
      <c r="D335" s="709"/>
    </row>
    <row r="336" spans="2:4">
      <c r="B336" s="709"/>
      <c r="C336" s="709"/>
      <c r="D336" s="709"/>
    </row>
    <row r="337" spans="2:4">
      <c r="B337" s="709"/>
      <c r="C337" s="709"/>
      <c r="D337" s="709"/>
    </row>
    <row r="338" spans="2:4">
      <c r="B338" s="709"/>
      <c r="C338" s="709"/>
      <c r="D338" s="709"/>
    </row>
    <row r="339" spans="2:4">
      <c r="B339" s="709"/>
      <c r="C339" s="709"/>
      <c r="D339" s="709"/>
    </row>
    <row r="340" spans="2:4">
      <c r="B340" s="709"/>
      <c r="C340" s="709"/>
      <c r="D340" s="709"/>
    </row>
    <row r="341" spans="2:4">
      <c r="B341" s="709"/>
      <c r="C341" s="709"/>
      <c r="D341" s="709"/>
    </row>
    <row r="342" spans="2:4">
      <c r="B342" s="709"/>
      <c r="C342" s="709"/>
      <c r="D342" s="709"/>
    </row>
    <row r="343" spans="2:4">
      <c r="B343" s="709"/>
      <c r="C343" s="709"/>
      <c r="D343" s="709"/>
    </row>
    <row r="344" spans="2:4">
      <c r="B344" s="709"/>
      <c r="C344" s="709"/>
      <c r="D344" s="709"/>
    </row>
    <row r="345" spans="2:4">
      <c r="B345" s="709"/>
      <c r="C345" s="709"/>
      <c r="D345" s="709"/>
    </row>
    <row r="346" spans="2:4">
      <c r="B346" s="709"/>
      <c r="C346" s="709"/>
      <c r="D346" s="709"/>
    </row>
    <row r="347" spans="2:4">
      <c r="B347" s="709"/>
      <c r="C347" s="709"/>
      <c r="D347" s="709"/>
    </row>
    <row r="348" spans="2:4">
      <c r="B348" s="709"/>
      <c r="C348" s="709"/>
      <c r="D348" s="709"/>
    </row>
    <row r="349" spans="2:4">
      <c r="B349" s="709"/>
      <c r="C349" s="709"/>
      <c r="D349" s="709"/>
    </row>
    <row r="350" spans="2:4">
      <c r="B350" s="709"/>
      <c r="C350" s="709"/>
      <c r="D350" s="709"/>
    </row>
    <row r="351" spans="2:4">
      <c r="B351" s="709"/>
      <c r="C351" s="709"/>
      <c r="D351" s="709"/>
    </row>
    <row r="352" spans="2:4">
      <c r="B352" s="709"/>
      <c r="C352" s="709"/>
      <c r="D352" s="709"/>
    </row>
    <row r="353" spans="2:4">
      <c r="B353" s="709"/>
      <c r="C353" s="709"/>
      <c r="D353" s="709"/>
    </row>
    <row r="354" spans="2:4">
      <c r="B354" s="709"/>
      <c r="C354" s="709"/>
      <c r="D354" s="709"/>
    </row>
    <row r="355" spans="2:4">
      <c r="B355" s="709"/>
      <c r="C355" s="709"/>
      <c r="D355" s="709"/>
    </row>
    <row r="356" spans="2:4">
      <c r="B356" s="709"/>
      <c r="C356" s="709"/>
      <c r="D356" s="709"/>
    </row>
    <row r="357" spans="2:4">
      <c r="B357" s="709"/>
      <c r="C357" s="709"/>
      <c r="D357" s="709"/>
    </row>
    <row r="358" spans="2:4">
      <c r="B358" s="709"/>
      <c r="C358" s="709"/>
      <c r="D358" s="709"/>
    </row>
    <row r="359" spans="2:4">
      <c r="B359" s="709"/>
      <c r="C359" s="709"/>
      <c r="D359" s="709"/>
    </row>
    <row r="360" spans="2:4">
      <c r="B360" s="709"/>
      <c r="C360" s="709"/>
      <c r="D360" s="709"/>
    </row>
    <row r="361" spans="2:4">
      <c r="B361" s="709"/>
      <c r="C361" s="709"/>
      <c r="D361" s="709"/>
    </row>
    <row r="362" spans="2:4">
      <c r="B362" s="709"/>
      <c r="C362" s="709"/>
      <c r="D362" s="709"/>
    </row>
    <row r="363" spans="2:4">
      <c r="B363" s="709"/>
      <c r="C363" s="709"/>
      <c r="D363" s="709"/>
    </row>
    <row r="364" spans="2:4">
      <c r="B364" s="709"/>
      <c r="C364" s="709"/>
      <c r="D364" s="709"/>
    </row>
    <row r="365" spans="2:4">
      <c r="B365" s="709"/>
      <c r="C365" s="709"/>
      <c r="D365" s="709"/>
    </row>
    <row r="366" spans="2:4">
      <c r="B366" s="709"/>
      <c r="C366" s="709"/>
      <c r="D366" s="709"/>
    </row>
    <row r="367" spans="2:4">
      <c r="B367" s="709"/>
      <c r="C367" s="709"/>
      <c r="D367" s="709"/>
    </row>
    <row r="368" spans="2:4">
      <c r="B368" s="709"/>
      <c r="C368" s="709"/>
      <c r="D368" s="709"/>
    </row>
    <row r="369" spans="2:4">
      <c r="B369" s="709"/>
      <c r="C369" s="709"/>
      <c r="D369" s="709"/>
    </row>
    <row r="370" spans="2:4">
      <c r="B370" s="709"/>
      <c r="C370" s="709"/>
      <c r="D370" s="709"/>
    </row>
    <row r="371" spans="2:4">
      <c r="B371" s="709"/>
      <c r="C371" s="709"/>
      <c r="D371" s="709"/>
    </row>
    <row r="372" spans="2:4">
      <c r="B372" s="709"/>
      <c r="C372" s="709"/>
      <c r="D372" s="709"/>
    </row>
    <row r="373" spans="2:4">
      <c r="B373" s="709"/>
      <c r="C373" s="709"/>
      <c r="D373" s="709"/>
    </row>
    <row r="374" spans="2:4">
      <c r="B374" s="709"/>
      <c r="C374" s="709"/>
      <c r="D374" s="709"/>
    </row>
    <row r="375" spans="2:4">
      <c r="B375" s="709"/>
      <c r="C375" s="709"/>
      <c r="D375" s="709"/>
    </row>
    <row r="376" spans="2:4">
      <c r="B376" s="709"/>
      <c r="C376" s="709"/>
      <c r="D376" s="709"/>
    </row>
    <row r="377" spans="2:4">
      <c r="B377" s="709"/>
      <c r="C377" s="709"/>
      <c r="D377" s="709"/>
    </row>
    <row r="378" spans="2:4">
      <c r="B378" s="709"/>
      <c r="C378" s="709"/>
      <c r="D378" s="709"/>
    </row>
    <row r="379" spans="2:4">
      <c r="B379" s="709"/>
      <c r="C379" s="709"/>
      <c r="D379" s="709"/>
    </row>
    <row r="380" spans="2:4">
      <c r="B380" s="709"/>
      <c r="C380" s="709"/>
      <c r="D380" s="709"/>
    </row>
    <row r="381" spans="2:4">
      <c r="B381" s="709"/>
      <c r="C381" s="709"/>
      <c r="D381" s="709"/>
    </row>
    <row r="382" spans="2:4">
      <c r="B382" s="709"/>
      <c r="C382" s="709"/>
      <c r="D382" s="709"/>
    </row>
    <row r="383" spans="2:4">
      <c r="B383" s="709"/>
      <c r="C383" s="709"/>
      <c r="D383" s="709"/>
    </row>
    <row r="384" spans="2:4">
      <c r="B384" s="709"/>
      <c r="C384" s="709"/>
      <c r="D384" s="709"/>
    </row>
    <row r="385" spans="2:4">
      <c r="B385" s="709"/>
      <c r="C385" s="709"/>
      <c r="D385" s="709"/>
    </row>
    <row r="386" spans="2:4">
      <c r="B386" s="709"/>
      <c r="C386" s="709"/>
      <c r="D386" s="709"/>
    </row>
    <row r="387" spans="2:4">
      <c r="B387" s="709"/>
      <c r="C387" s="709"/>
      <c r="D387" s="709"/>
    </row>
    <row r="388" spans="2:4">
      <c r="B388" s="709"/>
      <c r="C388" s="709"/>
      <c r="D388" s="709"/>
    </row>
    <row r="389" spans="2:4">
      <c r="B389" s="709"/>
      <c r="C389" s="709"/>
      <c r="D389" s="709"/>
    </row>
    <row r="390" spans="2:4">
      <c r="B390" s="709"/>
      <c r="C390" s="709"/>
      <c r="D390" s="709"/>
    </row>
    <row r="391" spans="2:4">
      <c r="B391" s="709"/>
      <c r="C391" s="709"/>
      <c r="D391" s="709"/>
    </row>
    <row r="392" spans="2:4">
      <c r="B392" s="709"/>
      <c r="C392" s="709"/>
      <c r="D392" s="709"/>
    </row>
    <row r="393" spans="2:4">
      <c r="B393" s="709"/>
      <c r="C393" s="709"/>
      <c r="D393" s="709"/>
    </row>
    <row r="394" spans="2:4">
      <c r="B394" s="709"/>
      <c r="C394" s="709"/>
      <c r="D394" s="709"/>
    </row>
    <row r="395" spans="2:4">
      <c r="B395" s="709"/>
      <c r="C395" s="709"/>
      <c r="D395" s="709"/>
    </row>
    <row r="396" spans="2:4">
      <c r="B396" s="709"/>
      <c r="C396" s="709"/>
      <c r="D396" s="709"/>
    </row>
    <row r="397" spans="2:4">
      <c r="B397" s="709"/>
      <c r="C397" s="709"/>
      <c r="D397" s="709"/>
    </row>
    <row r="398" spans="2:4">
      <c r="B398" s="709"/>
      <c r="C398" s="709"/>
      <c r="D398" s="709"/>
    </row>
    <row r="399" spans="2:4">
      <c r="B399" s="709"/>
      <c r="C399" s="709"/>
      <c r="D399" s="709"/>
    </row>
    <row r="400" spans="2:4">
      <c r="B400" s="709"/>
      <c r="C400" s="709"/>
      <c r="D400" s="709"/>
    </row>
    <row r="401" spans="2:4">
      <c r="B401" s="709"/>
      <c r="C401" s="709"/>
      <c r="D401" s="709"/>
    </row>
    <row r="402" spans="2:4">
      <c r="B402" s="709"/>
      <c r="C402" s="709"/>
      <c r="D402" s="709"/>
    </row>
    <row r="403" spans="2:4">
      <c r="B403" s="709"/>
      <c r="C403" s="709"/>
      <c r="D403" s="709"/>
    </row>
    <row r="404" spans="2:4">
      <c r="B404" s="709"/>
      <c r="C404" s="709"/>
      <c r="D404" s="709"/>
    </row>
    <row r="405" spans="2:4">
      <c r="B405" s="709"/>
      <c r="C405" s="709"/>
      <c r="D405" s="709"/>
    </row>
    <row r="406" spans="2:4">
      <c r="B406" s="709"/>
      <c r="C406" s="709"/>
      <c r="D406" s="709"/>
    </row>
    <row r="407" spans="2:4">
      <c r="B407" s="709"/>
      <c r="C407" s="709"/>
      <c r="D407" s="709"/>
    </row>
    <row r="408" spans="2:4">
      <c r="B408" s="709"/>
      <c r="C408" s="709"/>
      <c r="D408" s="709"/>
    </row>
    <row r="409" spans="2:4">
      <c r="B409" s="709"/>
      <c r="C409" s="709"/>
      <c r="D409" s="709"/>
    </row>
    <row r="410" spans="2:4">
      <c r="B410" s="709"/>
      <c r="C410" s="709"/>
      <c r="D410" s="709"/>
    </row>
    <row r="411" spans="2:4">
      <c r="B411" s="709"/>
      <c r="C411" s="709"/>
      <c r="D411" s="709"/>
    </row>
    <row r="412" spans="2:4">
      <c r="B412" s="709"/>
      <c r="C412" s="709"/>
      <c r="D412" s="709"/>
    </row>
    <row r="413" spans="2:4">
      <c r="B413" s="709"/>
      <c r="C413" s="709"/>
      <c r="D413" s="709"/>
    </row>
    <row r="414" spans="2:4">
      <c r="B414" s="709"/>
      <c r="C414" s="709"/>
      <c r="D414" s="709"/>
    </row>
    <row r="415" spans="2:4">
      <c r="B415" s="709"/>
      <c r="C415" s="709"/>
      <c r="D415" s="709"/>
    </row>
    <row r="416" spans="2:4">
      <c r="B416" s="709"/>
      <c r="C416" s="709"/>
      <c r="D416" s="709"/>
    </row>
    <row r="417" spans="2:4">
      <c r="B417" s="709"/>
      <c r="C417" s="709"/>
      <c r="D417" s="709"/>
    </row>
    <row r="418" spans="2:4">
      <c r="B418" s="709"/>
      <c r="C418" s="709"/>
      <c r="D418" s="709"/>
    </row>
    <row r="419" spans="2:4">
      <c r="B419" s="709"/>
      <c r="C419" s="709"/>
      <c r="D419" s="709"/>
    </row>
    <row r="420" spans="2:4">
      <c r="B420" s="709"/>
      <c r="C420" s="709"/>
      <c r="D420" s="709"/>
    </row>
    <row r="421" spans="2:4">
      <c r="B421" s="709"/>
      <c r="C421" s="709"/>
      <c r="D421" s="709"/>
    </row>
    <row r="422" spans="2:4">
      <c r="B422" s="709"/>
      <c r="C422" s="709"/>
      <c r="D422" s="709"/>
    </row>
    <row r="423" spans="2:4">
      <c r="B423" s="709"/>
      <c r="C423" s="709"/>
      <c r="D423" s="709"/>
    </row>
    <row r="424" spans="2:4">
      <c r="B424" s="709"/>
      <c r="C424" s="709"/>
      <c r="D424" s="709"/>
    </row>
    <row r="425" spans="2:4">
      <c r="B425" s="709"/>
      <c r="C425" s="709"/>
      <c r="D425" s="709"/>
    </row>
    <row r="426" spans="2:4">
      <c r="B426" s="709"/>
      <c r="C426" s="709"/>
      <c r="D426" s="709"/>
    </row>
    <row r="427" spans="2:4">
      <c r="B427" s="709"/>
      <c r="C427" s="709"/>
      <c r="D427" s="709"/>
    </row>
    <row r="428" spans="2:4">
      <c r="B428" s="709"/>
      <c r="C428" s="709"/>
      <c r="D428" s="709"/>
    </row>
    <row r="429" spans="2:4">
      <c r="B429" s="709"/>
      <c r="C429" s="709"/>
      <c r="D429" s="709"/>
    </row>
    <row r="430" spans="2:4">
      <c r="B430" s="709"/>
      <c r="C430" s="709"/>
      <c r="D430" s="709"/>
    </row>
    <row r="431" spans="2:4">
      <c r="B431" s="709"/>
      <c r="C431" s="709"/>
      <c r="D431" s="709"/>
    </row>
    <row r="432" spans="2:4">
      <c r="B432" s="709"/>
      <c r="C432" s="709"/>
      <c r="D432" s="709"/>
    </row>
    <row r="433" spans="2:4">
      <c r="B433" s="709"/>
      <c r="C433" s="709"/>
      <c r="D433" s="709"/>
    </row>
    <row r="434" spans="2:4">
      <c r="B434" s="709"/>
      <c r="C434" s="709"/>
      <c r="D434" s="709"/>
    </row>
    <row r="435" spans="2:4">
      <c r="B435" s="709"/>
      <c r="C435" s="709"/>
      <c r="D435" s="709"/>
    </row>
    <row r="436" spans="2:4">
      <c r="B436" s="709"/>
      <c r="C436" s="709"/>
      <c r="D436" s="709"/>
    </row>
    <row r="437" spans="2:4">
      <c r="B437" s="709"/>
      <c r="C437" s="709"/>
      <c r="D437" s="709"/>
    </row>
    <row r="438" spans="2:4">
      <c r="B438" s="709"/>
      <c r="C438" s="709"/>
      <c r="D438" s="709"/>
    </row>
    <row r="439" spans="2:4">
      <c r="B439" s="709"/>
      <c r="C439" s="709"/>
      <c r="D439" s="709"/>
    </row>
    <row r="440" spans="2:4">
      <c r="B440" s="709"/>
      <c r="C440" s="709"/>
      <c r="D440" s="709"/>
    </row>
    <row r="441" spans="2:4">
      <c r="B441" s="709"/>
      <c r="C441" s="709"/>
      <c r="D441" s="709"/>
    </row>
    <row r="442" spans="2:4">
      <c r="B442" s="709"/>
      <c r="C442" s="709"/>
      <c r="D442" s="709"/>
    </row>
    <row r="443" spans="2:4">
      <c r="B443" s="709"/>
      <c r="C443" s="709"/>
      <c r="D443" s="709"/>
    </row>
    <row r="444" spans="2:4">
      <c r="B444" s="709"/>
      <c r="C444" s="709"/>
      <c r="D444" s="709"/>
    </row>
    <row r="445" spans="2:4">
      <c r="B445" s="709"/>
      <c r="C445" s="709"/>
      <c r="D445" s="709"/>
    </row>
    <row r="446" spans="2:4">
      <c r="B446" s="709"/>
      <c r="C446" s="709"/>
      <c r="D446" s="709"/>
    </row>
    <row r="447" spans="2:4">
      <c r="B447" s="709"/>
      <c r="C447" s="709"/>
      <c r="D447" s="709"/>
    </row>
    <row r="448" spans="2:4">
      <c r="B448" s="709"/>
      <c r="C448" s="709"/>
      <c r="D448" s="709"/>
    </row>
    <row r="449" spans="2:4">
      <c r="B449" s="709"/>
      <c r="C449" s="709"/>
      <c r="D449" s="709"/>
    </row>
    <row r="450" spans="2:4">
      <c r="B450" s="709"/>
      <c r="C450" s="709"/>
      <c r="D450" s="709"/>
    </row>
    <row r="451" spans="2:4">
      <c r="B451" s="709"/>
      <c r="C451" s="709"/>
      <c r="D451" s="709"/>
    </row>
    <row r="452" spans="2:4">
      <c r="B452" s="709"/>
      <c r="C452" s="709"/>
      <c r="D452" s="709"/>
    </row>
    <row r="453" spans="2:4">
      <c r="B453" s="709"/>
      <c r="C453" s="709"/>
      <c r="D453" s="709"/>
    </row>
    <row r="454" spans="2:4">
      <c r="B454" s="709"/>
      <c r="C454" s="709"/>
      <c r="D454" s="709"/>
    </row>
    <row r="455" spans="2:4">
      <c r="B455" s="709"/>
      <c r="C455" s="709"/>
      <c r="D455" s="709"/>
    </row>
    <row r="456" spans="2:4">
      <c r="B456" s="709"/>
      <c r="C456" s="709"/>
      <c r="D456" s="709"/>
    </row>
    <row r="457" spans="2:4">
      <c r="B457" s="709"/>
      <c r="C457" s="709"/>
      <c r="D457" s="709"/>
    </row>
    <row r="458" spans="2:4">
      <c r="B458" s="709"/>
      <c r="C458" s="709"/>
      <c r="D458" s="709"/>
    </row>
    <row r="459" spans="2:4">
      <c r="B459" s="709"/>
      <c r="C459" s="709"/>
      <c r="D459" s="709"/>
    </row>
    <row r="460" spans="2:4">
      <c r="B460" s="709"/>
      <c r="C460" s="709"/>
      <c r="D460" s="709"/>
    </row>
    <row r="461" spans="2:4">
      <c r="B461" s="709"/>
      <c r="C461" s="709"/>
      <c r="D461" s="709"/>
    </row>
    <row r="462" spans="2:4">
      <c r="B462" s="709"/>
      <c r="C462" s="709"/>
      <c r="D462" s="709"/>
    </row>
    <row r="463" spans="2:4">
      <c r="B463" s="709"/>
      <c r="C463" s="709"/>
      <c r="D463" s="709"/>
    </row>
    <row r="464" spans="2:4">
      <c r="B464" s="709"/>
      <c r="C464" s="709"/>
      <c r="D464" s="709"/>
    </row>
    <row r="465" spans="2:4">
      <c r="B465" s="709"/>
      <c r="C465" s="709"/>
      <c r="D465" s="709"/>
    </row>
    <row r="466" spans="2:4">
      <c r="B466" s="709"/>
      <c r="C466" s="709"/>
      <c r="D466" s="709"/>
    </row>
    <row r="467" spans="2:4">
      <c r="B467" s="709"/>
      <c r="C467" s="709"/>
      <c r="D467" s="709"/>
    </row>
    <row r="468" spans="2:4">
      <c r="B468" s="709"/>
      <c r="C468" s="709"/>
      <c r="D468" s="709"/>
    </row>
    <row r="469" spans="2:4">
      <c r="B469" s="709"/>
      <c r="C469" s="709"/>
      <c r="D469" s="709"/>
    </row>
    <row r="470" spans="2:4">
      <c r="B470" s="709"/>
      <c r="C470" s="709"/>
      <c r="D470" s="709"/>
    </row>
    <row r="471" spans="2:4">
      <c r="B471" s="709"/>
      <c r="C471" s="709"/>
      <c r="D471" s="709"/>
    </row>
    <row r="472" spans="2:4">
      <c r="B472" s="709"/>
      <c r="C472" s="709"/>
      <c r="D472" s="709"/>
    </row>
    <row r="473" spans="2:4">
      <c r="B473" s="709"/>
      <c r="C473" s="709"/>
      <c r="D473" s="709"/>
    </row>
    <row r="474" spans="2:4">
      <c r="B474" s="709"/>
      <c r="C474" s="709"/>
      <c r="D474" s="709"/>
    </row>
    <row r="475" spans="2:4">
      <c r="B475" s="709"/>
      <c r="C475" s="709"/>
      <c r="D475" s="709"/>
    </row>
    <row r="476" spans="2:4">
      <c r="B476" s="709"/>
      <c r="C476" s="709"/>
      <c r="D476" s="709"/>
    </row>
    <row r="477" spans="2:4">
      <c r="B477" s="709"/>
      <c r="C477" s="709"/>
      <c r="D477" s="709"/>
    </row>
    <row r="478" spans="2:4">
      <c r="B478" s="709"/>
      <c r="C478" s="709"/>
      <c r="D478" s="709"/>
    </row>
    <row r="479" spans="2:4">
      <c r="B479" s="709"/>
      <c r="C479" s="709"/>
      <c r="D479" s="709"/>
    </row>
    <row r="480" spans="2:4">
      <c r="B480" s="709"/>
      <c r="C480" s="709"/>
      <c r="D480" s="709"/>
    </row>
    <row r="481" spans="2:4">
      <c r="B481" s="709"/>
      <c r="C481" s="709"/>
      <c r="D481" s="709"/>
    </row>
    <row r="482" spans="2:4">
      <c r="B482" s="709"/>
      <c r="C482" s="709"/>
      <c r="D482" s="709"/>
    </row>
    <row r="483" spans="2:4">
      <c r="B483" s="709"/>
      <c r="C483" s="709"/>
      <c r="D483" s="709"/>
    </row>
    <row r="484" spans="2:4">
      <c r="B484" s="709"/>
      <c r="C484" s="709"/>
      <c r="D484" s="709"/>
    </row>
    <row r="485" spans="2:4">
      <c r="B485" s="709"/>
      <c r="C485" s="709"/>
      <c r="D485" s="709"/>
    </row>
    <row r="486" spans="2:4">
      <c r="B486" s="709"/>
      <c r="C486" s="709"/>
      <c r="D486" s="709"/>
    </row>
    <row r="487" spans="2:4">
      <c r="B487" s="709"/>
      <c r="C487" s="709"/>
      <c r="D487" s="709"/>
    </row>
    <row r="488" spans="2:4">
      <c r="B488" s="709"/>
      <c r="C488" s="709"/>
      <c r="D488" s="709"/>
    </row>
    <row r="489" spans="2:4">
      <c r="B489" s="709"/>
      <c r="C489" s="709"/>
      <c r="D489" s="709"/>
    </row>
    <row r="490" spans="2:4">
      <c r="B490" s="709"/>
      <c r="C490" s="709"/>
      <c r="D490" s="709"/>
    </row>
    <row r="491" spans="2:4">
      <c r="B491" s="709"/>
      <c r="C491" s="709"/>
      <c r="D491" s="709"/>
    </row>
    <row r="492" spans="2:4">
      <c r="B492" s="709"/>
      <c r="C492" s="709"/>
      <c r="D492" s="709"/>
    </row>
    <row r="493" spans="2:4">
      <c r="B493" s="709"/>
      <c r="C493" s="709"/>
      <c r="D493" s="709"/>
    </row>
    <row r="494" spans="2:4">
      <c r="B494" s="709"/>
      <c r="C494" s="709"/>
      <c r="D494" s="709"/>
    </row>
    <row r="495" spans="2:4">
      <c r="B495" s="709"/>
      <c r="C495" s="709"/>
      <c r="D495" s="709"/>
    </row>
    <row r="496" spans="2:4">
      <c r="B496" s="709"/>
      <c r="C496" s="709"/>
      <c r="D496" s="709"/>
    </row>
    <row r="497" spans="2:4">
      <c r="B497" s="709"/>
      <c r="C497" s="709"/>
      <c r="D497" s="709"/>
    </row>
    <row r="498" spans="2:4">
      <c r="B498" s="709"/>
      <c r="C498" s="709"/>
      <c r="D498" s="709"/>
    </row>
    <row r="499" spans="2:4">
      <c r="B499" s="709"/>
      <c r="C499" s="709"/>
      <c r="D499" s="709"/>
    </row>
    <row r="500" spans="2:4">
      <c r="B500" s="709"/>
      <c r="C500" s="709"/>
      <c r="D500" s="709"/>
    </row>
    <row r="501" spans="2:4">
      <c r="B501" s="709"/>
      <c r="C501" s="709"/>
      <c r="D501" s="709"/>
    </row>
    <row r="502" spans="2:4">
      <c r="B502" s="709"/>
      <c r="C502" s="709"/>
      <c r="D502" s="709"/>
    </row>
    <row r="503" spans="2:4">
      <c r="B503" s="709"/>
      <c r="C503" s="709"/>
      <c r="D503" s="709"/>
    </row>
    <row r="504" spans="2:4">
      <c r="B504" s="709"/>
      <c r="C504" s="709"/>
      <c r="D504" s="709"/>
    </row>
    <row r="505" spans="2:4">
      <c r="B505" s="709"/>
      <c r="C505" s="709"/>
      <c r="D505" s="709"/>
    </row>
    <row r="506" spans="2:4">
      <c r="B506" s="709"/>
      <c r="C506" s="709"/>
      <c r="D506" s="709"/>
    </row>
    <row r="507" spans="2:4">
      <c r="B507" s="709"/>
      <c r="C507" s="709"/>
      <c r="D507" s="709"/>
    </row>
    <row r="508" spans="2:4">
      <c r="B508" s="709"/>
      <c r="C508" s="709"/>
      <c r="D508" s="709"/>
    </row>
    <row r="509" spans="2:4">
      <c r="B509" s="709"/>
      <c r="C509" s="709"/>
      <c r="D509" s="709"/>
    </row>
    <row r="510" spans="2:4">
      <c r="B510" s="709"/>
      <c r="C510" s="709"/>
      <c r="D510" s="709"/>
    </row>
    <row r="511" spans="2:4">
      <c r="B511" s="709"/>
      <c r="C511" s="709"/>
      <c r="D511" s="709"/>
    </row>
    <row r="512" spans="2:4">
      <c r="B512" s="709"/>
      <c r="C512" s="709"/>
      <c r="D512" s="709"/>
    </row>
    <row r="513" spans="2:4">
      <c r="B513" s="709"/>
      <c r="C513" s="709"/>
      <c r="D513" s="709"/>
    </row>
    <row r="514" spans="2:4">
      <c r="B514" s="709"/>
      <c r="C514" s="709"/>
      <c r="D514" s="709"/>
    </row>
    <row r="515" spans="2:4">
      <c r="B515" s="709"/>
      <c r="C515" s="709"/>
      <c r="D515" s="709"/>
    </row>
    <row r="516" spans="2:4">
      <c r="B516" s="709"/>
      <c r="C516" s="709"/>
      <c r="D516" s="709"/>
    </row>
    <row r="517" spans="2:4">
      <c r="B517" s="709"/>
      <c r="C517" s="709"/>
      <c r="D517" s="709"/>
    </row>
    <row r="518" spans="2:4">
      <c r="B518" s="709"/>
      <c r="C518" s="709"/>
      <c r="D518" s="709"/>
    </row>
    <row r="519" spans="2:4">
      <c r="B519" s="709"/>
      <c r="C519" s="709"/>
      <c r="D519" s="709"/>
    </row>
    <row r="520" spans="2:4">
      <c r="B520" s="709"/>
      <c r="C520" s="709"/>
      <c r="D520" s="709"/>
    </row>
    <row r="521" spans="2:4">
      <c r="B521" s="709"/>
      <c r="C521" s="709"/>
      <c r="D521" s="709"/>
    </row>
    <row r="522" spans="2:4">
      <c r="B522" s="709"/>
      <c r="C522" s="709"/>
      <c r="D522" s="709"/>
    </row>
    <row r="523" spans="2:4">
      <c r="B523" s="709"/>
      <c r="C523" s="709"/>
      <c r="D523" s="709"/>
    </row>
    <row r="524" spans="2:4">
      <c r="B524" s="709"/>
      <c r="C524" s="709"/>
      <c r="D524" s="709"/>
    </row>
    <row r="525" spans="2:4">
      <c r="B525" s="709"/>
      <c r="C525" s="709"/>
      <c r="D525" s="709"/>
    </row>
    <row r="526" spans="2:4">
      <c r="B526" s="709"/>
      <c r="C526" s="709"/>
      <c r="D526" s="709"/>
    </row>
    <row r="527" spans="2:4">
      <c r="B527" s="709"/>
      <c r="C527" s="709"/>
      <c r="D527" s="709"/>
    </row>
    <row r="528" spans="2:4">
      <c r="B528" s="709"/>
      <c r="C528" s="709"/>
      <c r="D528" s="709"/>
    </row>
    <row r="529" spans="2:4">
      <c r="B529" s="709"/>
      <c r="C529" s="709"/>
      <c r="D529" s="709"/>
    </row>
    <row r="530" spans="2:4">
      <c r="B530" s="709"/>
      <c r="C530" s="709"/>
      <c r="D530" s="709"/>
    </row>
    <row r="531" spans="2:4">
      <c r="B531" s="709"/>
      <c r="C531" s="709"/>
      <c r="D531" s="709"/>
    </row>
    <row r="532" spans="2:4">
      <c r="B532" s="709"/>
      <c r="C532" s="709"/>
      <c r="D532" s="709"/>
    </row>
    <row r="533" spans="2:4">
      <c r="B533" s="709"/>
      <c r="C533" s="709"/>
      <c r="D533" s="709"/>
    </row>
    <row r="534" spans="2:4">
      <c r="B534" s="709"/>
      <c r="C534" s="709"/>
      <c r="D534" s="709"/>
    </row>
    <row r="535" spans="2:4">
      <c r="B535" s="709"/>
      <c r="C535" s="709"/>
      <c r="D535" s="709"/>
    </row>
    <row r="536" spans="2:4">
      <c r="B536" s="709"/>
      <c r="C536" s="709"/>
      <c r="D536" s="709"/>
    </row>
    <row r="537" spans="2:4">
      <c r="B537" s="709"/>
      <c r="C537" s="709"/>
      <c r="D537" s="709"/>
    </row>
    <row r="538" spans="2:4">
      <c r="B538" s="709"/>
      <c r="C538" s="709"/>
      <c r="D538" s="709"/>
    </row>
    <row r="539" spans="2:4">
      <c r="B539" s="709"/>
      <c r="C539" s="709"/>
      <c r="D539" s="709"/>
    </row>
    <row r="540" spans="2:4">
      <c r="B540" s="709"/>
      <c r="C540" s="709"/>
      <c r="D540" s="709"/>
    </row>
    <row r="541" spans="2:4">
      <c r="B541" s="709"/>
      <c r="C541" s="709"/>
      <c r="D541" s="709"/>
    </row>
    <row r="542" spans="2:4">
      <c r="B542" s="709"/>
      <c r="C542" s="709"/>
      <c r="D542" s="709"/>
    </row>
    <row r="543" spans="2:4">
      <c r="B543" s="709"/>
      <c r="C543" s="709"/>
      <c r="D543" s="709"/>
    </row>
    <row r="544" spans="2:4">
      <c r="B544" s="709"/>
      <c r="C544" s="709"/>
      <c r="D544" s="709"/>
    </row>
    <row r="545" spans="2:4">
      <c r="B545" s="709"/>
      <c r="C545" s="709"/>
      <c r="D545" s="709"/>
    </row>
    <row r="546" spans="2:4">
      <c r="B546" s="709"/>
      <c r="C546" s="709"/>
      <c r="D546" s="709"/>
    </row>
    <row r="547" spans="2:4">
      <c r="B547" s="709"/>
      <c r="C547" s="709"/>
      <c r="D547" s="709"/>
    </row>
    <row r="548" spans="2:4">
      <c r="B548" s="709"/>
      <c r="C548" s="709"/>
      <c r="D548" s="709"/>
    </row>
    <row r="549" spans="2:4">
      <c r="B549" s="709"/>
      <c r="C549" s="709"/>
      <c r="D549" s="709"/>
    </row>
    <row r="550" spans="2:4">
      <c r="B550" s="709"/>
      <c r="C550" s="709"/>
      <c r="D550" s="709"/>
    </row>
    <row r="551" spans="2:4">
      <c r="B551" s="709"/>
      <c r="C551" s="709"/>
      <c r="D551" s="709"/>
    </row>
    <row r="552" spans="2:4">
      <c r="B552" s="709"/>
      <c r="C552" s="709"/>
      <c r="D552" s="709"/>
    </row>
    <row r="553" spans="2:4">
      <c r="B553" s="709"/>
      <c r="C553" s="709"/>
      <c r="D553" s="709"/>
    </row>
    <row r="554" spans="2:4">
      <c r="B554" s="709"/>
      <c r="C554" s="709"/>
      <c r="D554" s="709"/>
    </row>
    <row r="555" spans="2:4">
      <c r="B555" s="709"/>
      <c r="C555" s="709"/>
      <c r="D555" s="709"/>
    </row>
    <row r="556" spans="2:4">
      <c r="B556" s="709"/>
      <c r="C556" s="709"/>
      <c r="D556" s="709"/>
    </row>
    <row r="557" spans="2:4">
      <c r="B557" s="709"/>
      <c r="C557" s="709"/>
      <c r="D557" s="709"/>
    </row>
    <row r="558" spans="2:4">
      <c r="B558" s="709"/>
      <c r="C558" s="709"/>
      <c r="D558" s="709"/>
    </row>
    <row r="559" spans="2:4">
      <c r="B559" s="709"/>
      <c r="C559" s="709"/>
      <c r="D559" s="709"/>
    </row>
    <row r="560" spans="2:4">
      <c r="B560" s="709"/>
      <c r="C560" s="709"/>
      <c r="D560" s="709"/>
    </row>
    <row r="561" spans="2:4">
      <c r="B561" s="709"/>
      <c r="C561" s="709"/>
      <c r="D561" s="709"/>
    </row>
    <row r="562" spans="2:4">
      <c r="B562" s="709"/>
      <c r="C562" s="709"/>
      <c r="D562" s="709"/>
    </row>
    <row r="563" spans="2:4">
      <c r="B563" s="709"/>
      <c r="C563" s="709"/>
      <c r="D563" s="709"/>
    </row>
    <row r="564" spans="2:4">
      <c r="B564" s="709"/>
      <c r="C564" s="709"/>
      <c r="D564" s="709"/>
    </row>
    <row r="565" spans="2:4">
      <c r="B565" s="709"/>
      <c r="C565" s="709"/>
      <c r="D565" s="709"/>
    </row>
    <row r="566" spans="2:4">
      <c r="B566" s="709"/>
      <c r="C566" s="709"/>
      <c r="D566" s="709"/>
    </row>
    <row r="567" spans="2:4">
      <c r="B567" s="709"/>
      <c r="C567" s="709"/>
      <c r="D567" s="709"/>
    </row>
    <row r="568" spans="2:4">
      <c r="B568" s="709"/>
      <c r="C568" s="709"/>
      <c r="D568" s="709"/>
    </row>
    <row r="569" spans="2:4">
      <c r="B569" s="709"/>
      <c r="C569" s="709"/>
      <c r="D569" s="709"/>
    </row>
    <row r="570" spans="2:4">
      <c r="B570" s="709"/>
      <c r="C570" s="709"/>
      <c r="D570" s="709"/>
    </row>
    <row r="571" spans="2:4">
      <c r="B571" s="709"/>
      <c r="C571" s="709"/>
      <c r="D571" s="709"/>
    </row>
    <row r="572" spans="2:4">
      <c r="B572" s="709"/>
      <c r="C572" s="709"/>
      <c r="D572" s="709"/>
    </row>
    <row r="573" spans="2:4">
      <c r="B573" s="709"/>
      <c r="C573" s="709"/>
      <c r="D573" s="709"/>
    </row>
    <row r="574" spans="2:4">
      <c r="B574" s="709"/>
      <c r="C574" s="709"/>
      <c r="D574" s="709"/>
    </row>
    <row r="575" spans="2:4">
      <c r="B575" s="709"/>
      <c r="C575" s="709"/>
      <c r="D575" s="709"/>
    </row>
    <row r="576" spans="2:4">
      <c r="B576" s="709"/>
      <c r="C576" s="709"/>
      <c r="D576" s="709"/>
    </row>
    <row r="577" spans="2:4">
      <c r="B577" s="709"/>
      <c r="C577" s="709"/>
      <c r="D577" s="709"/>
    </row>
    <row r="578" spans="2:4">
      <c r="B578" s="709"/>
      <c r="C578" s="709"/>
      <c r="D578" s="709"/>
    </row>
    <row r="579" spans="2:4">
      <c r="B579" s="709"/>
      <c r="C579" s="709"/>
      <c r="D579" s="709"/>
    </row>
    <row r="580" spans="2:4">
      <c r="B580" s="709"/>
      <c r="C580" s="709"/>
      <c r="D580" s="709"/>
    </row>
    <row r="581" spans="2:4">
      <c r="B581" s="709"/>
      <c r="C581" s="709"/>
      <c r="D581" s="709"/>
    </row>
    <row r="582" spans="2:4">
      <c r="B582" s="709"/>
      <c r="C582" s="709"/>
      <c r="D582" s="709"/>
    </row>
    <row r="583" spans="2:4">
      <c r="B583" s="709"/>
      <c r="C583" s="709"/>
      <c r="D583" s="709"/>
    </row>
    <row r="584" spans="2:4">
      <c r="B584" s="709"/>
      <c r="C584" s="709"/>
      <c r="D584" s="709"/>
    </row>
    <row r="585" spans="2:4">
      <c r="B585" s="709"/>
      <c r="C585" s="709"/>
      <c r="D585" s="709"/>
    </row>
    <row r="586" spans="2:4">
      <c r="B586" s="709"/>
      <c r="C586" s="709"/>
      <c r="D586" s="709"/>
    </row>
    <row r="587" spans="2:4">
      <c r="B587" s="709"/>
      <c r="C587" s="709"/>
      <c r="D587" s="709"/>
    </row>
    <row r="588" spans="2:4">
      <c r="B588" s="709"/>
      <c r="C588" s="709"/>
      <c r="D588" s="709"/>
    </row>
    <row r="589" spans="2:4">
      <c r="B589" s="709"/>
      <c r="C589" s="709"/>
      <c r="D589" s="709"/>
    </row>
    <row r="590" spans="2:4">
      <c r="B590" s="709"/>
      <c r="C590" s="709"/>
      <c r="D590" s="709"/>
    </row>
    <row r="591" spans="2:4">
      <c r="B591" s="709"/>
      <c r="C591" s="709"/>
      <c r="D591" s="709"/>
    </row>
    <row r="592" spans="2:4">
      <c r="B592" s="709"/>
      <c r="C592" s="709"/>
      <c r="D592" s="709"/>
    </row>
    <row r="593" spans="2:4">
      <c r="B593" s="709"/>
      <c r="C593" s="709"/>
      <c r="D593" s="709"/>
    </row>
    <row r="594" spans="2:4">
      <c r="B594" s="709"/>
      <c r="C594" s="709"/>
      <c r="D594" s="709"/>
    </row>
    <row r="595" spans="2:4">
      <c r="B595" s="709"/>
      <c r="C595" s="709"/>
      <c r="D595" s="709"/>
    </row>
    <row r="596" spans="2:4">
      <c r="B596" s="709"/>
      <c r="C596" s="709"/>
      <c r="D596" s="709"/>
    </row>
    <row r="597" spans="2:4">
      <c r="B597" s="709"/>
      <c r="C597" s="709"/>
      <c r="D597" s="709"/>
    </row>
    <row r="598" spans="2:4">
      <c r="B598" s="709"/>
      <c r="C598" s="709"/>
      <c r="D598" s="709"/>
    </row>
    <row r="599" spans="2:4">
      <c r="B599" s="709"/>
      <c r="C599" s="709"/>
      <c r="D599" s="709"/>
    </row>
    <row r="600" spans="2:4">
      <c r="B600" s="709"/>
      <c r="C600" s="709"/>
      <c r="D600" s="709"/>
    </row>
    <row r="601" spans="2:4">
      <c r="B601" s="709"/>
      <c r="C601" s="709"/>
      <c r="D601" s="709"/>
    </row>
    <row r="602" spans="2:4">
      <c r="B602" s="709"/>
      <c r="C602" s="709"/>
      <c r="D602" s="709"/>
    </row>
    <row r="603" spans="2:4">
      <c r="B603" s="709"/>
      <c r="C603" s="709"/>
      <c r="D603" s="709"/>
    </row>
    <row r="604" spans="2:4">
      <c r="B604" s="709"/>
      <c r="C604" s="709"/>
      <c r="D604" s="709"/>
    </row>
    <row r="605" spans="2:4">
      <c r="B605" s="709"/>
      <c r="C605" s="709"/>
      <c r="D605" s="709"/>
    </row>
    <row r="606" spans="2:4">
      <c r="B606" s="709"/>
      <c r="C606" s="709"/>
      <c r="D606" s="709"/>
    </row>
    <row r="607" spans="2:4">
      <c r="B607" s="709"/>
      <c r="C607" s="709"/>
      <c r="D607" s="709"/>
    </row>
    <row r="608" spans="2:4">
      <c r="B608" s="709"/>
      <c r="C608" s="709"/>
      <c r="D608" s="709"/>
    </row>
    <row r="609" spans="2:4">
      <c r="B609" s="709"/>
      <c r="C609" s="709"/>
      <c r="D609" s="709"/>
    </row>
    <row r="610" spans="2:4">
      <c r="B610" s="709"/>
      <c r="C610" s="709"/>
      <c r="D610" s="709"/>
    </row>
    <row r="611" spans="2:4">
      <c r="B611" s="709"/>
      <c r="C611" s="709"/>
      <c r="D611" s="709"/>
    </row>
    <row r="612" spans="2:4">
      <c r="B612" s="709"/>
      <c r="C612" s="709"/>
      <c r="D612" s="709"/>
    </row>
    <row r="613" spans="2:4">
      <c r="B613" s="709"/>
      <c r="C613" s="709"/>
      <c r="D613" s="709"/>
    </row>
    <row r="614" spans="2:4">
      <c r="B614" s="709"/>
      <c r="C614" s="709"/>
      <c r="D614" s="709"/>
    </row>
    <row r="615" spans="2:4">
      <c r="B615" s="709"/>
      <c r="C615" s="709"/>
      <c r="D615" s="709"/>
    </row>
    <row r="616" spans="2:4">
      <c r="B616" s="709"/>
      <c r="C616" s="709"/>
      <c r="D616" s="709"/>
    </row>
    <row r="617" spans="2:4">
      <c r="B617" s="709"/>
      <c r="C617" s="709"/>
      <c r="D617" s="709"/>
    </row>
    <row r="618" spans="2:4">
      <c r="B618" s="709"/>
      <c r="C618" s="709"/>
      <c r="D618" s="709"/>
    </row>
    <row r="619" spans="2:4">
      <c r="B619" s="709"/>
      <c r="C619" s="709"/>
      <c r="D619" s="709"/>
    </row>
    <row r="620" spans="2:4">
      <c r="B620" s="709"/>
      <c r="C620" s="709"/>
      <c r="D620" s="709"/>
    </row>
    <row r="621" spans="2:4">
      <c r="B621" s="709"/>
      <c r="C621" s="709"/>
      <c r="D621" s="709"/>
    </row>
    <row r="622" spans="2:4">
      <c r="B622" s="709"/>
      <c r="C622" s="709"/>
      <c r="D622" s="709"/>
    </row>
    <row r="623" spans="2:4">
      <c r="B623" s="709"/>
      <c r="C623" s="709"/>
      <c r="D623" s="709"/>
    </row>
    <row r="624" spans="2:4">
      <c r="B624" s="709"/>
      <c r="C624" s="709"/>
      <c r="D624" s="709"/>
    </row>
    <row r="625" spans="2:4">
      <c r="B625" s="709"/>
      <c r="C625" s="709"/>
      <c r="D625" s="709"/>
    </row>
    <row r="626" spans="2:4">
      <c r="B626" s="709"/>
      <c r="C626" s="709"/>
      <c r="D626" s="709"/>
    </row>
    <row r="627" spans="2:4">
      <c r="B627" s="709"/>
      <c r="C627" s="709"/>
      <c r="D627" s="709"/>
    </row>
    <row r="628" spans="2:4">
      <c r="B628" s="709"/>
      <c r="C628" s="709"/>
      <c r="D628" s="709"/>
    </row>
    <row r="629" spans="2:4">
      <c r="B629" s="709"/>
      <c r="C629" s="709"/>
      <c r="D629" s="709"/>
    </row>
    <row r="630" spans="2:4">
      <c r="B630" s="709"/>
      <c r="C630" s="709"/>
      <c r="D630" s="709"/>
    </row>
    <row r="631" spans="2:4">
      <c r="B631" s="709"/>
      <c r="C631" s="709"/>
      <c r="D631" s="709"/>
    </row>
    <row r="632" spans="2:4">
      <c r="B632" s="709"/>
      <c r="C632" s="709"/>
      <c r="D632" s="709"/>
    </row>
    <row r="633" spans="2:4">
      <c r="B633" s="709"/>
      <c r="C633" s="709"/>
      <c r="D633" s="709"/>
    </row>
    <row r="634" spans="2:4">
      <c r="B634" s="709"/>
      <c r="C634" s="709"/>
      <c r="D634" s="709"/>
    </row>
    <row r="635" spans="2:4">
      <c r="B635" s="709"/>
      <c r="C635" s="709"/>
      <c r="D635" s="709"/>
    </row>
    <row r="636" spans="2:4">
      <c r="B636" s="709"/>
      <c r="C636" s="709"/>
      <c r="D636" s="709"/>
    </row>
    <row r="637" spans="2:4">
      <c r="B637" s="709"/>
      <c r="C637" s="709"/>
      <c r="D637" s="709"/>
    </row>
    <row r="638" spans="2:4">
      <c r="B638" s="709"/>
      <c r="C638" s="709"/>
      <c r="D638" s="709"/>
    </row>
    <row r="639" spans="2:4">
      <c r="B639" s="709"/>
      <c r="C639" s="709"/>
      <c r="D639" s="709"/>
    </row>
    <row r="640" spans="2:4">
      <c r="B640" s="709"/>
      <c r="C640" s="709"/>
      <c r="D640" s="709"/>
    </row>
    <row r="641" spans="2:4">
      <c r="B641" s="709"/>
      <c r="C641" s="709"/>
      <c r="D641" s="709"/>
    </row>
    <row r="642" spans="2:4">
      <c r="B642" s="709"/>
      <c r="C642" s="709"/>
      <c r="D642" s="709"/>
    </row>
    <row r="643" spans="2:4">
      <c r="B643" s="709"/>
      <c r="C643" s="709"/>
      <c r="D643" s="709"/>
    </row>
    <row r="644" spans="2:4">
      <c r="B644" s="709"/>
      <c r="C644" s="709"/>
      <c r="D644" s="709"/>
    </row>
    <row r="645" spans="2:4">
      <c r="B645" s="709"/>
      <c r="C645" s="709"/>
      <c r="D645" s="709"/>
    </row>
    <row r="646" spans="2:4">
      <c r="B646" s="709"/>
      <c r="C646" s="709"/>
      <c r="D646" s="709"/>
    </row>
    <row r="647" spans="2:4">
      <c r="B647" s="709"/>
      <c r="C647" s="709"/>
      <c r="D647" s="709"/>
    </row>
    <row r="648" spans="2:4">
      <c r="B648" s="709"/>
      <c r="C648" s="709"/>
      <c r="D648" s="709"/>
    </row>
    <row r="649" spans="2:4">
      <c r="B649" s="709"/>
      <c r="C649" s="709"/>
      <c r="D649" s="709"/>
    </row>
    <row r="650" spans="2:4">
      <c r="B650" s="709"/>
      <c r="C650" s="709"/>
      <c r="D650" s="709"/>
    </row>
    <row r="651" spans="2:4">
      <c r="B651" s="709"/>
      <c r="C651" s="709"/>
      <c r="D651" s="709"/>
    </row>
    <row r="652" spans="2:4">
      <c r="B652" s="709"/>
      <c r="C652" s="709"/>
      <c r="D652" s="709"/>
    </row>
    <row r="653" spans="2:4">
      <c r="B653" s="709"/>
      <c r="C653" s="709"/>
      <c r="D653" s="709"/>
    </row>
    <row r="654" spans="2:4">
      <c r="B654" s="709"/>
      <c r="C654" s="709"/>
      <c r="D654" s="709"/>
    </row>
    <row r="655" spans="2:4">
      <c r="B655" s="709"/>
      <c r="C655" s="709"/>
      <c r="D655" s="709"/>
    </row>
    <row r="656" spans="2:4">
      <c r="B656" s="709"/>
      <c r="C656" s="709"/>
      <c r="D656" s="709"/>
    </row>
    <row r="657" spans="2:4">
      <c r="B657" s="709"/>
      <c r="C657" s="709"/>
      <c r="D657" s="709"/>
    </row>
    <row r="658" spans="2:4">
      <c r="B658" s="709"/>
      <c r="C658" s="709"/>
      <c r="D658" s="709"/>
    </row>
    <row r="659" spans="2:4">
      <c r="B659" s="709"/>
      <c r="C659" s="709"/>
      <c r="D659" s="709"/>
    </row>
    <row r="660" spans="2:4">
      <c r="B660" s="709"/>
      <c r="C660" s="709"/>
      <c r="D660" s="709"/>
    </row>
    <row r="661" spans="2:4">
      <c r="B661" s="709"/>
      <c r="C661" s="709"/>
      <c r="D661" s="709"/>
    </row>
    <row r="662" spans="2:4">
      <c r="B662" s="709"/>
      <c r="C662" s="709"/>
      <c r="D662" s="709"/>
    </row>
    <row r="663" spans="2:4">
      <c r="B663" s="709"/>
      <c r="C663" s="709"/>
      <c r="D663" s="709"/>
    </row>
    <row r="664" spans="2:4">
      <c r="B664" s="709"/>
      <c r="C664" s="709"/>
      <c r="D664" s="709"/>
    </row>
    <row r="665" spans="2:4">
      <c r="B665" s="709"/>
      <c r="C665" s="709"/>
      <c r="D665" s="709"/>
    </row>
    <row r="666" spans="2:4">
      <c r="B666" s="709"/>
      <c r="C666" s="709"/>
      <c r="D666" s="709"/>
    </row>
    <row r="667" spans="2:4">
      <c r="B667" s="709"/>
      <c r="C667" s="709"/>
      <c r="D667" s="709"/>
    </row>
    <row r="668" spans="2:4">
      <c r="B668" s="709"/>
      <c r="C668" s="709"/>
      <c r="D668" s="709"/>
    </row>
    <row r="669" spans="2:4">
      <c r="B669" s="709"/>
      <c r="C669" s="709"/>
      <c r="D669" s="709"/>
    </row>
    <row r="670" spans="2:4">
      <c r="B670" s="709"/>
      <c r="C670" s="709"/>
      <c r="D670" s="709"/>
    </row>
    <row r="671" spans="2:4">
      <c r="B671" s="709"/>
      <c r="C671" s="709"/>
      <c r="D671" s="709"/>
    </row>
    <row r="672" spans="2:4">
      <c r="B672" s="709"/>
      <c r="C672" s="709"/>
      <c r="D672" s="709"/>
    </row>
    <row r="673" spans="2:4">
      <c r="B673" s="709"/>
      <c r="C673" s="709"/>
      <c r="D673" s="709"/>
    </row>
    <row r="674" spans="2:4">
      <c r="B674" s="709"/>
      <c r="C674" s="709"/>
      <c r="D674" s="709"/>
    </row>
    <row r="675" spans="2:4">
      <c r="B675" s="709"/>
      <c r="C675" s="709"/>
      <c r="D675" s="709"/>
    </row>
    <row r="676" spans="2:4">
      <c r="B676" s="709"/>
      <c r="C676" s="709"/>
      <c r="D676" s="709"/>
    </row>
    <row r="677" spans="2:4">
      <c r="B677" s="709"/>
      <c r="C677" s="709"/>
      <c r="D677" s="709"/>
    </row>
    <row r="678" spans="2:4">
      <c r="B678" s="709"/>
      <c r="C678" s="709"/>
      <c r="D678" s="709"/>
    </row>
    <row r="679" spans="2:4">
      <c r="B679" s="709"/>
      <c r="C679" s="709"/>
      <c r="D679" s="709"/>
    </row>
    <row r="680" spans="2:4">
      <c r="B680" s="709"/>
      <c r="C680" s="709"/>
      <c r="D680" s="709"/>
    </row>
    <row r="681" spans="2:4">
      <c r="B681" s="709"/>
      <c r="C681" s="709"/>
      <c r="D681" s="709"/>
    </row>
    <row r="682" spans="2:4">
      <c r="B682" s="709"/>
      <c r="C682" s="709"/>
      <c r="D682" s="709"/>
    </row>
    <row r="683" spans="2:4">
      <c r="B683" s="709"/>
      <c r="C683" s="709"/>
      <c r="D683" s="709"/>
    </row>
    <row r="684" spans="2:4">
      <c r="B684" s="709"/>
      <c r="C684" s="709"/>
      <c r="D684" s="709"/>
    </row>
    <row r="685" spans="2:4">
      <c r="B685" s="709"/>
      <c r="C685" s="709"/>
      <c r="D685" s="709"/>
    </row>
    <row r="686" spans="2:4">
      <c r="B686" s="709"/>
      <c r="C686" s="709"/>
      <c r="D686" s="709"/>
    </row>
    <row r="687" spans="2:4">
      <c r="B687" s="709"/>
      <c r="C687" s="709"/>
      <c r="D687" s="709"/>
    </row>
    <row r="688" spans="2:4">
      <c r="B688" s="709"/>
      <c r="C688" s="709"/>
      <c r="D688" s="709"/>
    </row>
    <row r="689" spans="2:4">
      <c r="B689" s="709"/>
      <c r="C689" s="709"/>
      <c r="D689" s="709"/>
    </row>
    <row r="690" spans="2:4">
      <c r="B690" s="709"/>
      <c r="C690" s="709"/>
      <c r="D690" s="709"/>
    </row>
    <row r="691" spans="2:4">
      <c r="B691" s="709"/>
      <c r="C691" s="709"/>
      <c r="D691" s="709"/>
    </row>
    <row r="692" spans="2:4">
      <c r="B692" s="709"/>
      <c r="C692" s="709"/>
      <c r="D692" s="709"/>
    </row>
    <row r="693" spans="2:4">
      <c r="B693" s="709"/>
      <c r="C693" s="709"/>
      <c r="D693" s="709"/>
    </row>
    <row r="694" spans="2:4">
      <c r="B694" s="709"/>
      <c r="C694" s="709"/>
      <c r="D694" s="709"/>
    </row>
    <row r="695" spans="2:4">
      <c r="B695" s="709"/>
      <c r="C695" s="709"/>
      <c r="D695" s="709"/>
    </row>
    <row r="696" spans="2:4">
      <c r="B696" s="709"/>
      <c r="C696" s="709"/>
      <c r="D696" s="709"/>
    </row>
    <row r="697" spans="2:4">
      <c r="B697" s="709"/>
      <c r="C697" s="709"/>
      <c r="D697" s="709"/>
    </row>
    <row r="698" spans="2:4">
      <c r="B698" s="709"/>
      <c r="C698" s="709"/>
      <c r="D698" s="709"/>
    </row>
    <row r="699" spans="2:4">
      <c r="B699" s="709"/>
      <c r="C699" s="709"/>
      <c r="D699" s="709"/>
    </row>
    <row r="700" spans="2:4">
      <c r="B700" s="709"/>
      <c r="C700" s="709"/>
      <c r="D700" s="709"/>
    </row>
    <row r="701" spans="2:4">
      <c r="B701" s="709"/>
      <c r="C701" s="709"/>
      <c r="D701" s="709"/>
    </row>
    <row r="702" spans="2:4">
      <c r="B702" s="709"/>
      <c r="C702" s="709"/>
      <c r="D702" s="709"/>
    </row>
    <row r="703" spans="2:4">
      <c r="B703" s="709"/>
      <c r="C703" s="709"/>
      <c r="D703" s="709"/>
    </row>
    <row r="704" spans="2:4">
      <c r="B704" s="709"/>
      <c r="C704" s="709"/>
      <c r="D704" s="709"/>
    </row>
    <row r="705" spans="2:4">
      <c r="B705" s="709"/>
      <c r="C705" s="709"/>
      <c r="D705" s="709"/>
    </row>
    <row r="706" spans="2:4">
      <c r="B706" s="709"/>
      <c r="C706" s="709"/>
      <c r="D706" s="709"/>
    </row>
    <row r="707" spans="2:4">
      <c r="B707" s="709"/>
      <c r="C707" s="709"/>
      <c r="D707" s="709"/>
    </row>
    <row r="708" spans="2:4">
      <c r="B708" s="709"/>
      <c r="C708" s="709"/>
      <c r="D708" s="709"/>
    </row>
    <row r="709" spans="2:4">
      <c r="B709" s="709"/>
      <c r="C709" s="709"/>
      <c r="D709" s="709"/>
    </row>
    <row r="710" spans="2:4">
      <c r="B710" s="709"/>
      <c r="C710" s="709"/>
      <c r="D710" s="709"/>
    </row>
    <row r="711" spans="2:4">
      <c r="B711" s="709"/>
      <c r="C711" s="709"/>
      <c r="D711" s="709"/>
    </row>
    <row r="712" spans="2:4">
      <c r="B712" s="709"/>
      <c r="C712" s="709"/>
      <c r="D712" s="709"/>
    </row>
    <row r="713" spans="2:4">
      <c r="B713" s="709"/>
      <c r="C713" s="709"/>
      <c r="D713" s="709"/>
    </row>
    <row r="714" spans="2:4">
      <c r="B714" s="709"/>
      <c r="C714" s="709"/>
      <c r="D714" s="709"/>
    </row>
    <row r="715" spans="2:4">
      <c r="B715" s="709"/>
      <c r="C715" s="709"/>
      <c r="D715" s="709"/>
    </row>
    <row r="716" spans="2:4">
      <c r="B716" s="709"/>
      <c r="C716" s="709"/>
      <c r="D716" s="709"/>
    </row>
    <row r="717" spans="2:4">
      <c r="B717" s="709"/>
      <c r="C717" s="709"/>
      <c r="D717" s="709"/>
    </row>
    <row r="718" spans="2:4">
      <c r="B718" s="709"/>
      <c r="C718" s="709"/>
      <c r="D718" s="709"/>
    </row>
    <row r="719" spans="2:4">
      <c r="B719" s="709"/>
      <c r="C719" s="709"/>
      <c r="D719" s="709"/>
    </row>
    <row r="720" spans="2:4">
      <c r="B720" s="709"/>
      <c r="C720" s="709"/>
      <c r="D720" s="709"/>
    </row>
    <row r="721" spans="2:4">
      <c r="B721" s="709"/>
      <c r="C721" s="709"/>
      <c r="D721" s="709"/>
    </row>
    <row r="722" spans="2:4">
      <c r="B722" s="709"/>
      <c r="C722" s="709"/>
      <c r="D722" s="709"/>
    </row>
    <row r="723" spans="2:4">
      <c r="B723" s="709"/>
      <c r="C723" s="709"/>
      <c r="D723" s="709"/>
    </row>
    <row r="724" spans="2:4">
      <c r="B724" s="709"/>
      <c r="C724" s="709"/>
      <c r="D724" s="709"/>
    </row>
    <row r="725" spans="2:4">
      <c r="B725" s="709"/>
      <c r="C725" s="709"/>
      <c r="D725" s="709"/>
    </row>
    <row r="726" spans="2:4">
      <c r="B726" s="709"/>
      <c r="C726" s="709"/>
      <c r="D726" s="709"/>
    </row>
    <row r="727" spans="2:4">
      <c r="B727" s="709"/>
      <c r="C727" s="709"/>
      <c r="D727" s="709"/>
    </row>
    <row r="728" spans="2:4">
      <c r="B728" s="709"/>
      <c r="C728" s="709"/>
      <c r="D728" s="709"/>
    </row>
    <row r="729" spans="2:4">
      <c r="B729" s="709"/>
      <c r="C729" s="709"/>
      <c r="D729" s="709"/>
    </row>
    <row r="730" spans="2:4">
      <c r="B730" s="709"/>
      <c r="C730" s="709"/>
      <c r="D730" s="709"/>
    </row>
    <row r="731" spans="2:4">
      <c r="B731" s="709"/>
      <c r="C731" s="709"/>
      <c r="D731" s="709"/>
    </row>
    <row r="732" spans="2:4">
      <c r="B732" s="709"/>
      <c r="C732" s="709"/>
      <c r="D732" s="709"/>
    </row>
    <row r="733" spans="2:4">
      <c r="B733" s="709"/>
      <c r="C733" s="709"/>
      <c r="D733" s="709"/>
    </row>
    <row r="734" spans="2:4">
      <c r="B734" s="709"/>
      <c r="C734" s="709"/>
      <c r="D734" s="709"/>
    </row>
    <row r="735" spans="2:4">
      <c r="B735" s="709"/>
      <c r="C735" s="709"/>
      <c r="D735" s="709"/>
    </row>
    <row r="736" spans="2:4">
      <c r="B736" s="709"/>
      <c r="C736" s="709"/>
      <c r="D736" s="709"/>
    </row>
    <row r="737" spans="2:4">
      <c r="B737" s="709"/>
      <c r="C737" s="709"/>
      <c r="D737" s="709"/>
    </row>
    <row r="738" spans="2:4">
      <c r="B738" s="709"/>
      <c r="C738" s="709"/>
      <c r="D738" s="709"/>
    </row>
    <row r="739" spans="2:4">
      <c r="B739" s="709"/>
      <c r="C739" s="709"/>
      <c r="D739" s="709"/>
    </row>
    <row r="740" spans="2:4">
      <c r="B740" s="709"/>
      <c r="C740" s="709"/>
      <c r="D740" s="709"/>
    </row>
    <row r="741" spans="2:4">
      <c r="B741" s="709"/>
      <c r="C741" s="709"/>
      <c r="D741" s="709"/>
    </row>
    <row r="742" spans="2:4">
      <c r="B742" s="709"/>
      <c r="C742" s="709"/>
      <c r="D742" s="709"/>
    </row>
    <row r="743" spans="2:4">
      <c r="B743" s="709"/>
      <c r="C743" s="709"/>
      <c r="D743" s="709"/>
    </row>
    <row r="744" spans="2:4">
      <c r="B744" s="709"/>
      <c r="C744" s="709"/>
      <c r="D744" s="709"/>
    </row>
    <row r="745" spans="2:4">
      <c r="B745" s="709"/>
      <c r="C745" s="709"/>
      <c r="D745" s="709"/>
    </row>
    <row r="746" spans="2:4">
      <c r="B746" s="709"/>
      <c r="C746" s="709"/>
      <c r="D746" s="709"/>
    </row>
    <row r="747" spans="2:4">
      <c r="B747" s="709"/>
      <c r="C747" s="709"/>
      <c r="D747" s="709"/>
    </row>
    <row r="748" spans="2:4">
      <c r="B748" s="709"/>
      <c r="C748" s="709"/>
      <c r="D748" s="709"/>
    </row>
    <row r="749" spans="2:4">
      <c r="B749" s="709"/>
      <c r="C749" s="709"/>
      <c r="D749" s="709"/>
    </row>
    <row r="750" spans="2:4">
      <c r="B750" s="709"/>
      <c r="C750" s="709"/>
      <c r="D750" s="709"/>
    </row>
    <row r="751" spans="2:4">
      <c r="B751" s="709"/>
      <c r="C751" s="709"/>
      <c r="D751" s="709"/>
    </row>
    <row r="752" spans="2:4">
      <c r="B752" s="709"/>
      <c r="C752" s="709"/>
      <c r="D752" s="709"/>
    </row>
    <row r="753" spans="2:4">
      <c r="B753" s="709"/>
      <c r="C753" s="709"/>
      <c r="D753" s="709"/>
    </row>
    <row r="754" spans="2:4">
      <c r="B754" s="709"/>
      <c r="C754" s="709"/>
      <c r="D754" s="709"/>
    </row>
    <row r="755" spans="2:4">
      <c r="B755" s="709"/>
      <c r="C755" s="709"/>
      <c r="D755" s="709"/>
    </row>
    <row r="756" spans="2:4">
      <c r="B756" s="709"/>
      <c r="C756" s="709"/>
      <c r="D756" s="709"/>
    </row>
    <row r="757" spans="2:4">
      <c r="B757" s="709"/>
      <c r="C757" s="709"/>
      <c r="D757" s="709"/>
    </row>
    <row r="758" spans="2:4">
      <c r="B758" s="709"/>
      <c r="C758" s="709"/>
      <c r="D758" s="709"/>
    </row>
    <row r="759" spans="2:4">
      <c r="B759" s="709"/>
      <c r="C759" s="709"/>
      <c r="D759" s="709"/>
    </row>
    <row r="760" spans="2:4">
      <c r="B760" s="709"/>
      <c r="C760" s="709"/>
      <c r="D760" s="709"/>
    </row>
    <row r="761" spans="2:4">
      <c r="B761" s="709"/>
      <c r="C761" s="709"/>
      <c r="D761" s="709"/>
    </row>
    <row r="762" spans="2:4">
      <c r="B762" s="709"/>
      <c r="C762" s="709"/>
      <c r="D762" s="709"/>
    </row>
    <row r="763" spans="2:4">
      <c r="B763" s="709"/>
      <c r="C763" s="709"/>
      <c r="D763" s="709"/>
    </row>
    <row r="764" spans="2:4">
      <c r="B764" s="709"/>
      <c r="C764" s="709"/>
      <c r="D764" s="709"/>
    </row>
    <row r="765" spans="2:4">
      <c r="B765" s="709"/>
      <c r="C765" s="709"/>
      <c r="D765" s="709"/>
    </row>
    <row r="766" spans="2:4">
      <c r="B766" s="709"/>
      <c r="C766" s="709"/>
      <c r="D766" s="709"/>
    </row>
    <row r="767" spans="2:4">
      <c r="B767" s="709"/>
      <c r="C767" s="709"/>
      <c r="D767" s="709"/>
    </row>
    <row r="768" spans="2:4">
      <c r="B768" s="709"/>
      <c r="C768" s="709"/>
      <c r="D768" s="709"/>
    </row>
    <row r="769" spans="2:4">
      <c r="B769" s="709"/>
      <c r="C769" s="709"/>
      <c r="D769" s="709"/>
    </row>
    <row r="770" spans="2:4">
      <c r="B770" s="709"/>
      <c r="C770" s="709"/>
      <c r="D770" s="709"/>
    </row>
    <row r="771" spans="2:4">
      <c r="B771" s="709"/>
      <c r="C771" s="709"/>
      <c r="D771" s="709"/>
    </row>
    <row r="772" spans="2:4">
      <c r="B772" s="709"/>
      <c r="C772" s="709"/>
      <c r="D772" s="709"/>
    </row>
    <row r="773" spans="2:4">
      <c r="B773" s="709"/>
      <c r="C773" s="709"/>
      <c r="D773" s="709"/>
    </row>
    <row r="774" spans="2:4">
      <c r="B774" s="709"/>
      <c r="C774" s="709"/>
      <c r="D774" s="709"/>
    </row>
    <row r="775" spans="2:4">
      <c r="B775" s="709"/>
      <c r="C775" s="709"/>
      <c r="D775" s="709"/>
    </row>
    <row r="776" spans="2:4">
      <c r="B776" s="709"/>
      <c r="C776" s="709"/>
      <c r="D776" s="709"/>
    </row>
    <row r="777" spans="2:4">
      <c r="B777" s="709"/>
      <c r="C777" s="709"/>
      <c r="D777" s="709"/>
    </row>
    <row r="778" spans="2:4">
      <c r="B778" s="709"/>
      <c r="C778" s="709"/>
      <c r="D778" s="709"/>
    </row>
    <row r="779" spans="2:4">
      <c r="B779" s="709"/>
      <c r="C779" s="709"/>
      <c r="D779" s="709"/>
    </row>
    <row r="780" spans="2:4">
      <c r="B780" s="709"/>
      <c r="C780" s="709"/>
      <c r="D780" s="709"/>
    </row>
    <row r="781" spans="2:4">
      <c r="B781" s="709"/>
      <c r="C781" s="709"/>
      <c r="D781" s="709"/>
    </row>
    <row r="782" spans="2:4">
      <c r="B782" s="709"/>
      <c r="C782" s="709"/>
      <c r="D782" s="709"/>
    </row>
    <row r="783" spans="2:4">
      <c r="B783" s="709"/>
      <c r="C783" s="709"/>
      <c r="D783" s="709"/>
    </row>
    <row r="784" spans="2:4">
      <c r="B784" s="709"/>
      <c r="C784" s="709"/>
      <c r="D784" s="709"/>
    </row>
    <row r="785" spans="2:4">
      <c r="B785" s="709"/>
      <c r="C785" s="709"/>
      <c r="D785" s="709"/>
    </row>
    <row r="786" spans="2:4">
      <c r="B786" s="709"/>
      <c r="C786" s="709"/>
      <c r="D786" s="709"/>
    </row>
    <row r="787" spans="2:4">
      <c r="B787" s="709"/>
      <c r="C787" s="709"/>
      <c r="D787" s="709"/>
    </row>
    <row r="788" spans="2:4">
      <c r="B788" s="709"/>
      <c r="C788" s="709"/>
      <c r="D788" s="709"/>
    </row>
    <row r="789" spans="2:4">
      <c r="B789" s="709"/>
      <c r="C789" s="709"/>
      <c r="D789" s="709"/>
    </row>
    <row r="790" spans="2:4">
      <c r="B790" s="709"/>
      <c r="C790" s="709"/>
      <c r="D790" s="709"/>
    </row>
    <row r="791" spans="2:4">
      <c r="B791" s="709"/>
      <c r="C791" s="709"/>
      <c r="D791" s="709"/>
    </row>
    <row r="792" spans="2:4">
      <c r="B792" s="709"/>
      <c r="C792" s="709"/>
      <c r="D792" s="709"/>
    </row>
    <row r="793" spans="2:4">
      <c r="B793" s="709"/>
      <c r="C793" s="709"/>
      <c r="D793" s="709"/>
    </row>
    <row r="794" spans="2:4">
      <c r="B794" s="709"/>
      <c r="C794" s="709"/>
      <c r="D794" s="709"/>
    </row>
    <row r="795" spans="2:4">
      <c r="B795" s="709"/>
      <c r="C795" s="709"/>
      <c r="D795" s="709"/>
    </row>
    <row r="796" spans="2:4">
      <c r="B796" s="709"/>
      <c r="C796" s="709"/>
      <c r="D796" s="709"/>
    </row>
    <row r="797" spans="2:4">
      <c r="B797" s="709"/>
      <c r="C797" s="709"/>
      <c r="D797" s="709"/>
    </row>
    <row r="798" spans="2:4">
      <c r="B798" s="709"/>
      <c r="C798" s="709"/>
      <c r="D798" s="709"/>
    </row>
    <row r="799" spans="2:4">
      <c r="B799" s="709"/>
      <c r="C799" s="709"/>
      <c r="D799" s="709"/>
    </row>
    <row r="800" spans="2:4">
      <c r="B800" s="709"/>
      <c r="C800" s="709"/>
      <c r="D800" s="709"/>
    </row>
    <row r="801" spans="2:4">
      <c r="B801" s="709"/>
      <c r="C801" s="709"/>
      <c r="D801" s="709"/>
    </row>
    <row r="802" spans="2:4">
      <c r="B802" s="709"/>
      <c r="C802" s="709"/>
      <c r="D802" s="709"/>
    </row>
  </sheetData>
  <mergeCells count="4">
    <mergeCell ref="B27:I27"/>
    <mergeCell ref="B29:I29"/>
    <mergeCell ref="F52:H52"/>
    <mergeCell ref="C56:J56"/>
  </mergeCells>
  <pageMargins left="0.39370078740157483" right="0" top="0.39370078740157483" bottom="0.59055118110236227" header="0.51181102362204722" footer="0.51181102362204722"/>
  <pageSetup paperSize="9" scale="95" orientation="portrait" r:id="rId1"/>
  <headerFooter alignWithMargins="0">
    <oddHeader>&amp;L&amp;8Etudes des origines des enseignants-chercheurs recrutés
- Campagne 2014, session synchronisée -&amp;R&amp;8DGRH A1-1 / Novembre 2014</oddHeader>
    <oddFooter>Page &amp;P de &amp;N</oddFooter>
  </headerFooter>
  <drawing r:id="rId2"/>
</worksheet>
</file>

<file path=xl/worksheets/sheet29.xml><?xml version="1.0" encoding="utf-8"?>
<worksheet xmlns="http://schemas.openxmlformats.org/spreadsheetml/2006/main" xmlns:r="http://schemas.openxmlformats.org/officeDocument/2006/relationships">
  <sheetPr>
    <tabColor rgb="FF92D050"/>
  </sheetPr>
  <dimension ref="A1:I84"/>
  <sheetViews>
    <sheetView showGridLines="0" showZeros="0" topLeftCell="A37" zoomScaleNormal="100" workbookViewId="0">
      <selection activeCell="B48" sqref="B48:B49"/>
    </sheetView>
  </sheetViews>
  <sheetFormatPr baseColWidth="10" defaultRowHeight="12.75"/>
  <cols>
    <col min="1" max="1" width="19.1640625" style="237" bestFit="1" customWidth="1"/>
    <col min="2" max="2" width="12" style="237" bestFit="1" customWidth="1"/>
    <col min="3" max="3" width="20.83203125" style="238" bestFit="1" customWidth="1"/>
    <col min="4" max="4" width="12.1640625" style="238" bestFit="1" customWidth="1"/>
    <col min="5" max="5" width="20.33203125" style="238" bestFit="1" customWidth="1"/>
    <col min="6" max="6" width="8.1640625" style="238" bestFit="1" customWidth="1"/>
    <col min="7" max="7" width="20.83203125" style="247" bestFit="1" customWidth="1"/>
    <col min="8" max="8" width="16" style="247" customWidth="1"/>
    <col min="9" max="9" width="12.33203125" style="247" customWidth="1"/>
    <col min="10" max="10" width="14" style="237" bestFit="1" customWidth="1"/>
    <col min="11" max="16384" width="12" style="237"/>
  </cols>
  <sheetData>
    <row r="1" spans="1:9" ht="15" customHeight="1"/>
    <row r="2" spans="1:9" ht="31.5" customHeight="1">
      <c r="A2" s="1219" t="s">
        <v>860</v>
      </c>
      <c r="B2" s="1219"/>
      <c r="C2" s="1219"/>
      <c r="D2" s="1219"/>
      <c r="E2" s="1219"/>
      <c r="F2" s="1219"/>
      <c r="G2" s="1219"/>
      <c r="H2" s="81"/>
    </row>
    <row r="3" spans="1:9">
      <c r="A3" s="1299"/>
      <c r="B3" s="1299"/>
      <c r="C3" s="1299"/>
      <c r="D3" s="1299"/>
      <c r="E3" s="1299"/>
      <c r="F3" s="1299"/>
      <c r="G3" s="1299"/>
    </row>
    <row r="4" spans="1:9">
      <c r="A4" s="1300"/>
      <c r="B4" s="1300"/>
      <c r="C4" s="1300"/>
      <c r="D4" s="1300"/>
      <c r="E4" s="1300"/>
      <c r="F4" s="1300"/>
      <c r="G4" s="1300"/>
    </row>
    <row r="5" spans="1:9" ht="15" customHeight="1">
      <c r="A5" s="1298" t="s">
        <v>741</v>
      </c>
      <c r="B5" s="1298"/>
      <c r="C5" s="1298"/>
      <c r="D5" s="1298"/>
      <c r="E5" s="1298"/>
      <c r="F5" s="1298"/>
      <c r="G5" s="1298"/>
    </row>
    <row r="6" spans="1:9" ht="15" customHeight="1">
      <c r="B6" s="239"/>
      <c r="C6" s="240"/>
      <c r="D6" s="240"/>
      <c r="E6" s="240"/>
      <c r="F6" s="240"/>
    </row>
    <row r="7" spans="1:9" ht="15" customHeight="1">
      <c r="B7" s="1301" t="s">
        <v>270</v>
      </c>
      <c r="C7" s="1302"/>
      <c r="D7" s="1302"/>
      <c r="E7" s="1302"/>
      <c r="F7" s="1302"/>
      <c r="G7" s="1302"/>
    </row>
    <row r="8" spans="1:9" ht="14.25" customHeight="1">
      <c r="A8" s="820" t="s">
        <v>642</v>
      </c>
      <c r="B8" s="244" t="s">
        <v>458</v>
      </c>
      <c r="C8" s="244" t="s">
        <v>459</v>
      </c>
      <c r="D8" s="240" t="s">
        <v>460</v>
      </c>
      <c r="E8" s="244" t="s">
        <v>459</v>
      </c>
      <c r="F8" s="733" t="s">
        <v>133</v>
      </c>
      <c r="G8" s="734" t="s">
        <v>459</v>
      </c>
    </row>
    <row r="9" spans="1:9" ht="14.25" customHeight="1">
      <c r="A9" s="223"/>
      <c r="B9" s="244"/>
      <c r="C9" s="244"/>
      <c r="D9" s="240"/>
      <c r="E9" s="244"/>
      <c r="F9" s="240"/>
      <c r="G9" s="244"/>
    </row>
    <row r="10" spans="1:9" ht="12.75" customHeight="1">
      <c r="A10" s="251">
        <v>1</v>
      </c>
      <c r="B10" s="255">
        <v>0</v>
      </c>
      <c r="C10" s="255"/>
      <c r="D10" s="255"/>
      <c r="E10" s="255"/>
      <c r="F10" s="255">
        <v>0</v>
      </c>
      <c r="G10" s="812"/>
    </row>
    <row r="11" spans="1:9" ht="12.75" customHeight="1">
      <c r="A11" s="252">
        <v>2</v>
      </c>
      <c r="B11" s="256">
        <v>0</v>
      </c>
      <c r="C11" s="256"/>
      <c r="D11" s="256"/>
      <c r="E11" s="256"/>
      <c r="F11" s="256">
        <v>0</v>
      </c>
      <c r="G11" s="813"/>
    </row>
    <row r="12" spans="1:9" ht="12.75" customHeight="1">
      <c r="A12" s="252">
        <v>3</v>
      </c>
      <c r="B12" s="256"/>
      <c r="C12" s="256"/>
      <c r="D12" s="256"/>
      <c r="E12" s="256"/>
      <c r="F12" s="256">
        <v>0</v>
      </c>
      <c r="G12" s="813"/>
    </row>
    <row r="13" spans="1:9" ht="12.75" customHeight="1">
      <c r="A13" s="253">
        <v>4</v>
      </c>
      <c r="B13" s="257"/>
      <c r="C13" s="257"/>
      <c r="D13" s="257"/>
      <c r="E13" s="257"/>
      <c r="F13" s="257">
        <v>0</v>
      </c>
      <c r="G13" s="814"/>
    </row>
    <row r="14" spans="1:9" s="241" customFormat="1" ht="12.75" customHeight="1">
      <c r="A14" s="245" t="s">
        <v>461</v>
      </c>
      <c r="B14" s="258">
        <v>0</v>
      </c>
      <c r="C14" s="258"/>
      <c r="D14" s="258">
        <v>0</v>
      </c>
      <c r="E14" s="258"/>
      <c r="F14" s="730">
        <v>0</v>
      </c>
      <c r="G14" s="815"/>
      <c r="H14" s="247"/>
      <c r="I14" s="247"/>
    </row>
    <row r="15" spans="1:9" ht="12.75" customHeight="1">
      <c r="A15" s="251">
        <v>5</v>
      </c>
      <c r="B15" s="255" t="s">
        <v>999</v>
      </c>
      <c r="C15" s="255" t="s">
        <v>999</v>
      </c>
      <c r="D15" s="255">
        <v>2</v>
      </c>
      <c r="E15" s="255" t="s">
        <v>1000</v>
      </c>
      <c r="F15" s="255">
        <v>2</v>
      </c>
      <c r="G15" s="812" t="s">
        <v>1000</v>
      </c>
    </row>
    <row r="16" spans="1:9" ht="12.75" customHeight="1">
      <c r="A16" s="253">
        <v>6</v>
      </c>
      <c r="B16" s="257">
        <v>1</v>
      </c>
      <c r="C16" s="257" t="s">
        <v>467</v>
      </c>
      <c r="D16" s="257" t="s">
        <v>999</v>
      </c>
      <c r="E16" s="257" t="s">
        <v>999</v>
      </c>
      <c r="F16" s="257">
        <v>1</v>
      </c>
      <c r="G16" s="814" t="s">
        <v>467</v>
      </c>
    </row>
    <row r="17" spans="1:9" s="241" customFormat="1" ht="12.75" customHeight="1">
      <c r="A17" s="735" t="s">
        <v>462</v>
      </c>
      <c r="B17" s="736">
        <v>1</v>
      </c>
      <c r="C17" s="736" t="s">
        <v>467</v>
      </c>
      <c r="D17" s="736">
        <v>2</v>
      </c>
      <c r="E17" s="736" t="s">
        <v>1000</v>
      </c>
      <c r="F17" s="737">
        <v>3</v>
      </c>
      <c r="G17" s="816" t="s">
        <v>1001</v>
      </c>
      <c r="H17" s="247"/>
      <c r="I17" s="247"/>
    </row>
    <row r="18" spans="1:9" s="241" customFormat="1" ht="12.75" customHeight="1">
      <c r="A18" s="738" t="s">
        <v>463</v>
      </c>
      <c r="B18" s="739">
        <v>1</v>
      </c>
      <c r="C18" s="739" t="s">
        <v>467</v>
      </c>
      <c r="D18" s="739">
        <v>2</v>
      </c>
      <c r="E18" s="739" t="s">
        <v>1000</v>
      </c>
      <c r="F18" s="740">
        <v>3</v>
      </c>
      <c r="G18" s="817" t="s">
        <v>1001</v>
      </c>
      <c r="H18" s="247"/>
      <c r="I18" s="247"/>
    </row>
    <row r="19" spans="1:9" ht="12.75" customHeight="1">
      <c r="A19" s="251">
        <v>7</v>
      </c>
      <c r="B19" s="255">
        <v>12</v>
      </c>
      <c r="C19" s="255" t="s">
        <v>1002</v>
      </c>
      <c r="D19" s="255">
        <v>9</v>
      </c>
      <c r="E19" s="255" t="s">
        <v>1003</v>
      </c>
      <c r="F19" s="255">
        <v>20</v>
      </c>
      <c r="G19" s="812" t="s">
        <v>1004</v>
      </c>
    </row>
    <row r="20" spans="1:9" ht="12.75" customHeight="1">
      <c r="A20" s="252">
        <v>8</v>
      </c>
      <c r="B20" s="256">
        <v>1</v>
      </c>
      <c r="C20" s="256" t="s">
        <v>1005</v>
      </c>
      <c r="D20" s="256">
        <v>1</v>
      </c>
      <c r="E20" s="256" t="s">
        <v>922</v>
      </c>
      <c r="F20" s="256">
        <v>2</v>
      </c>
      <c r="G20" s="813" t="s">
        <v>1006</v>
      </c>
    </row>
    <row r="21" spans="1:9" ht="12.75" customHeight="1">
      <c r="A21" s="252">
        <v>9</v>
      </c>
      <c r="B21" s="256">
        <v>9</v>
      </c>
      <c r="C21" s="256" t="s">
        <v>1007</v>
      </c>
      <c r="D21" s="256">
        <v>8</v>
      </c>
      <c r="E21" s="256" t="s">
        <v>1008</v>
      </c>
      <c r="F21" s="256">
        <v>17</v>
      </c>
      <c r="G21" s="813" t="s">
        <v>1003</v>
      </c>
    </row>
    <row r="22" spans="1:9" ht="12.75" customHeight="1">
      <c r="A22" s="252">
        <v>10</v>
      </c>
      <c r="B22" s="256"/>
      <c r="C22" s="256"/>
      <c r="D22" s="256">
        <v>2</v>
      </c>
      <c r="E22" s="256" t="s">
        <v>1009</v>
      </c>
      <c r="F22" s="256">
        <v>2</v>
      </c>
      <c r="G22" s="813" t="s">
        <v>1009</v>
      </c>
    </row>
    <row r="23" spans="1:9" ht="12.75" customHeight="1">
      <c r="A23" s="252">
        <v>11</v>
      </c>
      <c r="B23" s="256">
        <v>10</v>
      </c>
      <c r="C23" s="256" t="s">
        <v>1010</v>
      </c>
      <c r="D23" s="256">
        <v>9</v>
      </c>
      <c r="E23" s="256" t="s">
        <v>1011</v>
      </c>
      <c r="F23" s="256">
        <v>19</v>
      </c>
      <c r="G23" s="813" t="s">
        <v>940</v>
      </c>
    </row>
    <row r="24" spans="1:9" ht="12.75" customHeight="1">
      <c r="A24" s="252">
        <v>12</v>
      </c>
      <c r="B24" s="256">
        <v>1</v>
      </c>
      <c r="C24" s="256" t="s">
        <v>1006</v>
      </c>
      <c r="D24" s="256">
        <v>3</v>
      </c>
      <c r="E24" s="256" t="s">
        <v>1012</v>
      </c>
      <c r="F24" s="256">
        <v>4</v>
      </c>
      <c r="G24" s="813" t="s">
        <v>1009</v>
      </c>
    </row>
    <row r="25" spans="1:9" ht="12.75" customHeight="1">
      <c r="A25" s="252">
        <v>13</v>
      </c>
      <c r="B25" s="256"/>
      <c r="C25" s="256"/>
      <c r="D25" s="256"/>
      <c r="E25" s="256"/>
      <c r="F25" s="256"/>
      <c r="G25" s="813"/>
    </row>
    <row r="26" spans="1:9" ht="12.75" customHeight="1">
      <c r="A26" s="252">
        <v>14</v>
      </c>
      <c r="B26" s="256">
        <v>12</v>
      </c>
      <c r="C26" s="256" t="s">
        <v>1013</v>
      </c>
      <c r="D26" s="256">
        <v>4</v>
      </c>
      <c r="E26" s="256" t="s">
        <v>1014</v>
      </c>
      <c r="F26" s="256">
        <v>16</v>
      </c>
      <c r="G26" s="813" t="s">
        <v>1015</v>
      </c>
    </row>
    <row r="27" spans="1:9" ht="12.75" customHeight="1">
      <c r="A27" s="253">
        <v>15</v>
      </c>
      <c r="B27" s="257">
        <v>1</v>
      </c>
      <c r="C27" s="257" t="s">
        <v>1016</v>
      </c>
      <c r="D27" s="257">
        <v>4</v>
      </c>
      <c r="E27" s="257" t="s">
        <v>942</v>
      </c>
      <c r="F27" s="257">
        <v>5</v>
      </c>
      <c r="G27" s="814" t="s">
        <v>1017</v>
      </c>
    </row>
    <row r="28" spans="1:9" s="241" customFormat="1" ht="12.75" customHeight="1">
      <c r="A28" s="245" t="s">
        <v>466</v>
      </c>
      <c r="B28" s="258">
        <v>46</v>
      </c>
      <c r="C28" s="258" t="s">
        <v>1018</v>
      </c>
      <c r="D28" s="258">
        <v>40</v>
      </c>
      <c r="E28" s="258" t="s">
        <v>1019</v>
      </c>
      <c r="F28" s="730">
        <v>85</v>
      </c>
      <c r="G28" s="815" t="s">
        <v>1002</v>
      </c>
      <c r="H28" s="247"/>
      <c r="I28" s="247"/>
    </row>
    <row r="29" spans="1:9" ht="12.75" customHeight="1">
      <c r="A29" s="251">
        <v>16</v>
      </c>
      <c r="B29" s="255">
        <v>12</v>
      </c>
      <c r="C29" s="255" t="s">
        <v>1011</v>
      </c>
      <c r="D29" s="255">
        <v>12</v>
      </c>
      <c r="E29" s="255" t="s">
        <v>1020</v>
      </c>
      <c r="F29" s="255">
        <v>24</v>
      </c>
      <c r="G29" s="812" t="s">
        <v>1021</v>
      </c>
    </row>
    <row r="30" spans="1:9" ht="12.75" customHeight="1">
      <c r="A30" s="252">
        <v>17</v>
      </c>
      <c r="B30" s="256">
        <v>6</v>
      </c>
      <c r="C30" s="256" t="s">
        <v>1008</v>
      </c>
      <c r="D30" s="256">
        <v>5</v>
      </c>
      <c r="E30" s="256" t="s">
        <v>1022</v>
      </c>
      <c r="F30" s="256">
        <v>11</v>
      </c>
      <c r="G30" s="813" t="s">
        <v>1023</v>
      </c>
    </row>
    <row r="31" spans="1:9" ht="12.75" customHeight="1">
      <c r="A31" s="252">
        <v>18</v>
      </c>
      <c r="B31" s="256">
        <v>4</v>
      </c>
      <c r="C31" s="256" t="s">
        <v>1024</v>
      </c>
      <c r="D31" s="256">
        <v>11</v>
      </c>
      <c r="E31" s="256" t="s">
        <v>1024</v>
      </c>
      <c r="F31" s="256">
        <v>15</v>
      </c>
      <c r="G31" s="813" t="s">
        <v>1024</v>
      </c>
    </row>
    <row r="32" spans="1:9" ht="12.75" customHeight="1">
      <c r="A32" s="252">
        <v>19</v>
      </c>
      <c r="B32" s="256">
        <v>8</v>
      </c>
      <c r="C32" s="256" t="s">
        <v>1025</v>
      </c>
      <c r="D32" s="256">
        <v>7</v>
      </c>
      <c r="E32" s="256" t="s">
        <v>1000</v>
      </c>
      <c r="F32" s="256">
        <v>15</v>
      </c>
      <c r="G32" s="813" t="s">
        <v>1026</v>
      </c>
    </row>
    <row r="33" spans="1:9" ht="12.75" customHeight="1">
      <c r="A33" s="252">
        <v>20</v>
      </c>
      <c r="B33" s="256">
        <v>4</v>
      </c>
      <c r="C33" s="256" t="s">
        <v>1025</v>
      </c>
      <c r="D33" s="256">
        <v>2</v>
      </c>
      <c r="E33" s="256" t="s">
        <v>1027</v>
      </c>
      <c r="F33" s="256">
        <v>6</v>
      </c>
      <c r="G33" s="813" t="s">
        <v>1028</v>
      </c>
    </row>
    <row r="34" spans="1:9" ht="12.75" customHeight="1">
      <c r="A34" s="252">
        <v>21</v>
      </c>
      <c r="B34" s="256">
        <v>6</v>
      </c>
      <c r="C34" s="256" t="s">
        <v>1029</v>
      </c>
      <c r="D34" s="256">
        <v>5</v>
      </c>
      <c r="E34" s="256" t="s">
        <v>942</v>
      </c>
      <c r="F34" s="256">
        <v>11</v>
      </c>
      <c r="G34" s="813" t="s">
        <v>1030</v>
      </c>
    </row>
    <row r="35" spans="1:9" ht="12.75" customHeight="1">
      <c r="A35" s="252">
        <v>22</v>
      </c>
      <c r="B35" s="256">
        <v>9</v>
      </c>
      <c r="C35" s="256" t="s">
        <v>1031</v>
      </c>
      <c r="D35" s="256">
        <v>7</v>
      </c>
      <c r="E35" s="256" t="s">
        <v>1032</v>
      </c>
      <c r="F35" s="256">
        <v>16</v>
      </c>
      <c r="G35" s="813" t="s">
        <v>1003</v>
      </c>
    </row>
    <row r="36" spans="1:9" ht="12.75" customHeight="1">
      <c r="A36" s="252">
        <v>23</v>
      </c>
      <c r="B36" s="256">
        <v>4</v>
      </c>
      <c r="C36" s="256" t="s">
        <v>1033</v>
      </c>
      <c r="D36" s="256">
        <v>5</v>
      </c>
      <c r="E36" s="256" t="s">
        <v>1034</v>
      </c>
      <c r="F36" s="256">
        <v>9</v>
      </c>
      <c r="G36" s="813" t="s">
        <v>1030</v>
      </c>
    </row>
    <row r="37" spans="1:9" ht="12.75" customHeight="1">
      <c r="A37" s="253">
        <v>24</v>
      </c>
      <c r="B37" s="257">
        <v>6</v>
      </c>
      <c r="C37" s="257" t="s">
        <v>1035</v>
      </c>
      <c r="D37" s="257">
        <v>1</v>
      </c>
      <c r="E37" s="257" t="s">
        <v>922</v>
      </c>
      <c r="F37" s="257">
        <v>7</v>
      </c>
      <c r="G37" s="814" t="s">
        <v>1036</v>
      </c>
      <c r="I37" s="248"/>
    </row>
    <row r="38" spans="1:9" s="241" customFormat="1" ht="12.75" customHeight="1">
      <c r="A38" s="245" t="s">
        <v>468</v>
      </c>
      <c r="B38" s="258">
        <v>59</v>
      </c>
      <c r="C38" s="258" t="s">
        <v>1023</v>
      </c>
      <c r="D38" s="258">
        <v>55</v>
      </c>
      <c r="E38" s="258" t="s">
        <v>1037</v>
      </c>
      <c r="F38" s="730">
        <v>114</v>
      </c>
      <c r="G38" s="815" t="s">
        <v>1026</v>
      </c>
      <c r="H38" s="247"/>
      <c r="I38" s="248"/>
    </row>
    <row r="39" spans="1:9" ht="12.75" customHeight="1">
      <c r="A39" s="251">
        <v>70</v>
      </c>
      <c r="B39" s="255">
        <v>6</v>
      </c>
      <c r="C39" s="255" t="s">
        <v>1038</v>
      </c>
      <c r="D39" s="255">
        <v>8</v>
      </c>
      <c r="E39" s="255" t="s">
        <v>1039</v>
      </c>
      <c r="F39" s="255">
        <v>14</v>
      </c>
      <c r="G39" s="812" t="s">
        <v>1040</v>
      </c>
      <c r="I39" s="248"/>
    </row>
    <row r="40" spans="1:9" ht="12.75" customHeight="1">
      <c r="A40" s="252">
        <v>71</v>
      </c>
      <c r="B40" s="256">
        <v>7</v>
      </c>
      <c r="C40" s="256" t="s">
        <v>1030</v>
      </c>
      <c r="D40" s="256">
        <v>7</v>
      </c>
      <c r="E40" s="256" t="s">
        <v>1041</v>
      </c>
      <c r="F40" s="256">
        <v>14</v>
      </c>
      <c r="G40" s="813" t="s">
        <v>1042</v>
      </c>
      <c r="I40" s="248"/>
    </row>
    <row r="41" spans="1:9" ht="12.75" customHeight="1">
      <c r="A41" s="252">
        <v>72</v>
      </c>
      <c r="B41" s="256"/>
      <c r="C41" s="256"/>
      <c r="D41" s="256"/>
      <c r="E41" s="256"/>
      <c r="F41" s="256"/>
      <c r="G41" s="813"/>
      <c r="I41" s="248"/>
    </row>
    <row r="42" spans="1:9" ht="12.75" customHeight="1">
      <c r="A42" s="252">
        <v>73</v>
      </c>
      <c r="B42" s="256"/>
      <c r="C42" s="256"/>
      <c r="D42" s="256"/>
      <c r="E42" s="256"/>
      <c r="F42" s="256"/>
      <c r="G42" s="813"/>
      <c r="I42" s="248"/>
    </row>
    <row r="43" spans="1:9" ht="12.75" customHeight="1">
      <c r="A43" s="253">
        <v>74</v>
      </c>
      <c r="B43" s="257">
        <v>1</v>
      </c>
      <c r="C43" s="257" t="s">
        <v>1043</v>
      </c>
      <c r="D43" s="257">
        <v>8</v>
      </c>
      <c r="E43" s="257" t="s">
        <v>1044</v>
      </c>
      <c r="F43" s="257">
        <v>9</v>
      </c>
      <c r="G43" s="814" t="s">
        <v>1009</v>
      </c>
      <c r="I43" s="248"/>
    </row>
    <row r="44" spans="1:9" s="241" customFormat="1" ht="12.75" customHeight="1">
      <c r="A44" s="735" t="s">
        <v>469</v>
      </c>
      <c r="B44" s="736">
        <v>14</v>
      </c>
      <c r="C44" s="736" t="s">
        <v>1018</v>
      </c>
      <c r="D44" s="736">
        <v>23</v>
      </c>
      <c r="E44" s="736" t="s">
        <v>1037</v>
      </c>
      <c r="F44" s="737">
        <v>37</v>
      </c>
      <c r="G44" s="816" t="s">
        <v>1045</v>
      </c>
      <c r="H44" s="247"/>
      <c r="I44" s="248"/>
    </row>
    <row r="45" spans="1:9" s="241" customFormat="1" ht="12.75" customHeight="1">
      <c r="A45" s="741" t="s">
        <v>272</v>
      </c>
      <c r="B45" s="742"/>
      <c r="C45" s="742"/>
      <c r="D45" s="742"/>
      <c r="E45" s="742"/>
      <c r="F45" s="743"/>
      <c r="G45" s="818"/>
      <c r="H45" s="247"/>
      <c r="I45" s="248"/>
    </row>
    <row r="46" spans="1:9" s="242" customFormat="1" ht="12.75" customHeight="1">
      <c r="A46" s="738" t="s">
        <v>470</v>
      </c>
      <c r="B46" s="739">
        <v>119</v>
      </c>
      <c r="C46" s="739" t="s">
        <v>1013</v>
      </c>
      <c r="D46" s="739">
        <v>118</v>
      </c>
      <c r="E46" s="739" t="s">
        <v>1035</v>
      </c>
      <c r="F46" s="740">
        <v>237</v>
      </c>
      <c r="G46" s="817" t="s">
        <v>1045</v>
      </c>
      <c r="H46" s="249"/>
      <c r="I46" s="248"/>
    </row>
    <row r="47" spans="1:9" ht="12.75" customHeight="1">
      <c r="A47" s="251">
        <v>25</v>
      </c>
      <c r="B47" s="255"/>
      <c r="C47" s="255"/>
      <c r="D47" s="255">
        <v>11</v>
      </c>
      <c r="E47" s="255" t="s">
        <v>1046</v>
      </c>
      <c r="F47" s="255">
        <v>11</v>
      </c>
      <c r="G47" s="812" t="s">
        <v>1046</v>
      </c>
      <c r="I47" s="248"/>
    </row>
    <row r="48" spans="1:9" ht="12.75" customHeight="1">
      <c r="A48" s="252">
        <v>26</v>
      </c>
      <c r="B48" s="256">
        <v>9</v>
      </c>
      <c r="C48" s="256" t="s">
        <v>1047</v>
      </c>
      <c r="D48" s="256">
        <v>15</v>
      </c>
      <c r="E48" s="256" t="s">
        <v>1048</v>
      </c>
      <c r="F48" s="256">
        <v>24</v>
      </c>
      <c r="G48" s="813" t="s">
        <v>1049</v>
      </c>
      <c r="I48" s="248"/>
    </row>
    <row r="49" spans="1:9" ht="12.75" customHeight="1">
      <c r="A49" s="253">
        <v>27</v>
      </c>
      <c r="B49" s="257">
        <v>4</v>
      </c>
      <c r="C49" s="257" t="s">
        <v>1050</v>
      </c>
      <c r="D49" s="257">
        <v>24</v>
      </c>
      <c r="E49" s="257" t="s">
        <v>924</v>
      </c>
      <c r="F49" s="257">
        <v>28</v>
      </c>
      <c r="G49" s="814" t="s">
        <v>1012</v>
      </c>
    </row>
    <row r="50" spans="1:9" s="241" customFormat="1" ht="12.75" customHeight="1">
      <c r="A50" s="245" t="s">
        <v>472</v>
      </c>
      <c r="B50" s="258">
        <v>13</v>
      </c>
      <c r="C50" s="258" t="s">
        <v>924</v>
      </c>
      <c r="D50" s="258">
        <v>50</v>
      </c>
      <c r="E50" s="258" t="s">
        <v>1051</v>
      </c>
      <c r="F50" s="730">
        <v>63</v>
      </c>
      <c r="G50" s="815" t="s">
        <v>1047</v>
      </c>
      <c r="H50" s="247"/>
      <c r="I50" s="247"/>
    </row>
    <row r="51" spans="1:9" ht="12.75" customHeight="1">
      <c r="A51" s="251">
        <v>28</v>
      </c>
      <c r="B51" s="255">
        <v>1</v>
      </c>
      <c r="C51" s="255" t="s">
        <v>1052</v>
      </c>
      <c r="D51" s="255">
        <v>8</v>
      </c>
      <c r="E51" s="255" t="s">
        <v>1053</v>
      </c>
      <c r="F51" s="255">
        <v>9</v>
      </c>
      <c r="G51" s="812" t="s">
        <v>1054</v>
      </c>
    </row>
    <row r="52" spans="1:9" ht="12.75" customHeight="1">
      <c r="A52" s="252">
        <v>29</v>
      </c>
      <c r="B52" s="256">
        <v>2</v>
      </c>
      <c r="C52" s="256" t="s">
        <v>1055</v>
      </c>
      <c r="D52" s="256">
        <v>4</v>
      </c>
      <c r="E52" s="256" t="s">
        <v>1056</v>
      </c>
      <c r="F52" s="256">
        <v>6</v>
      </c>
      <c r="G52" s="813" t="s">
        <v>1057</v>
      </c>
      <c r="H52" s="248"/>
    </row>
    <row r="53" spans="1:9" ht="12.75" customHeight="1">
      <c r="A53" s="253">
        <v>30</v>
      </c>
      <c r="B53" s="257">
        <v>2</v>
      </c>
      <c r="C53" s="257" t="s">
        <v>1057</v>
      </c>
      <c r="D53" s="257">
        <v>5</v>
      </c>
      <c r="E53" s="257" t="s">
        <v>1058</v>
      </c>
      <c r="F53" s="257">
        <v>7</v>
      </c>
      <c r="G53" s="814" t="s">
        <v>1059</v>
      </c>
      <c r="H53" s="250"/>
    </row>
    <row r="54" spans="1:9" s="241" customFormat="1" ht="12.75" customHeight="1">
      <c r="A54" s="245" t="s">
        <v>473</v>
      </c>
      <c r="B54" s="258">
        <v>5</v>
      </c>
      <c r="C54" s="258" t="s">
        <v>1060</v>
      </c>
      <c r="D54" s="258">
        <v>17</v>
      </c>
      <c r="E54" s="258" t="s">
        <v>1011</v>
      </c>
      <c r="F54" s="730">
        <v>22</v>
      </c>
      <c r="G54" s="815" t="s">
        <v>480</v>
      </c>
      <c r="H54" s="250"/>
      <c r="I54" s="247"/>
    </row>
    <row r="55" spans="1:9" ht="12.75" customHeight="1">
      <c r="A55" s="251">
        <v>31</v>
      </c>
      <c r="B55" s="255">
        <v>5</v>
      </c>
      <c r="C55" s="255" t="s">
        <v>1061</v>
      </c>
      <c r="D55" s="255">
        <v>7</v>
      </c>
      <c r="E55" s="255" t="s">
        <v>1062</v>
      </c>
      <c r="F55" s="255">
        <v>12</v>
      </c>
      <c r="G55" s="812" t="s">
        <v>1009</v>
      </c>
      <c r="H55" s="250"/>
    </row>
    <row r="56" spans="1:9" ht="12.75" customHeight="1">
      <c r="A56" s="252">
        <v>32</v>
      </c>
      <c r="B56" s="256">
        <v>2</v>
      </c>
      <c r="C56" s="256" t="s">
        <v>1055</v>
      </c>
      <c r="D56" s="256">
        <v>9</v>
      </c>
      <c r="E56" s="256" t="s">
        <v>1063</v>
      </c>
      <c r="F56" s="256">
        <v>11</v>
      </c>
      <c r="G56" s="813" t="s">
        <v>1063</v>
      </c>
      <c r="H56" s="248"/>
    </row>
    <row r="57" spans="1:9" ht="12.75" customHeight="1">
      <c r="A57" s="253">
        <v>33</v>
      </c>
      <c r="B57" s="257">
        <v>3</v>
      </c>
      <c r="C57" s="257" t="s">
        <v>1062</v>
      </c>
      <c r="D57" s="257">
        <v>6</v>
      </c>
      <c r="E57" s="257" t="s">
        <v>1059</v>
      </c>
      <c r="F57" s="257">
        <v>9</v>
      </c>
      <c r="G57" s="814" t="s">
        <v>1064</v>
      </c>
      <c r="H57" s="248"/>
    </row>
    <row r="58" spans="1:9" s="241" customFormat="1" ht="12.75" customHeight="1">
      <c r="A58" s="245" t="s">
        <v>474</v>
      </c>
      <c r="B58" s="258">
        <v>10</v>
      </c>
      <c r="C58" s="258" t="s">
        <v>1065</v>
      </c>
      <c r="D58" s="258">
        <v>22</v>
      </c>
      <c r="E58" s="258" t="s">
        <v>1059</v>
      </c>
      <c r="F58" s="730">
        <v>32</v>
      </c>
      <c r="G58" s="815" t="s">
        <v>1066</v>
      </c>
      <c r="H58" s="248"/>
      <c r="I58" s="247"/>
    </row>
    <row r="59" spans="1:9" ht="12.75" customHeight="1">
      <c r="A59" s="251">
        <v>34</v>
      </c>
      <c r="B59" s="255"/>
      <c r="C59" s="255"/>
      <c r="D59" s="255">
        <v>5</v>
      </c>
      <c r="E59" s="255" t="s">
        <v>1021</v>
      </c>
      <c r="F59" s="255">
        <v>5</v>
      </c>
      <c r="G59" s="812" t="s">
        <v>1021</v>
      </c>
      <c r="H59" s="250"/>
    </row>
    <row r="60" spans="1:9" ht="12.75" customHeight="1">
      <c r="A60" s="252">
        <v>35</v>
      </c>
      <c r="B60" s="256">
        <v>1</v>
      </c>
      <c r="C60" s="256" t="s">
        <v>1009</v>
      </c>
      <c r="D60" s="256">
        <v>4</v>
      </c>
      <c r="E60" s="256" t="s">
        <v>1067</v>
      </c>
      <c r="F60" s="256">
        <v>5</v>
      </c>
      <c r="G60" s="813" t="s">
        <v>1068</v>
      </c>
      <c r="H60" s="250"/>
    </row>
    <row r="61" spans="1:9" ht="12.75" customHeight="1">
      <c r="A61" s="252">
        <v>36</v>
      </c>
      <c r="B61" s="256">
        <v>1</v>
      </c>
      <c r="C61" s="256" t="s">
        <v>1027</v>
      </c>
      <c r="D61" s="256">
        <v>3</v>
      </c>
      <c r="E61" s="256" t="s">
        <v>1054</v>
      </c>
      <c r="F61" s="256">
        <v>4</v>
      </c>
      <c r="G61" s="813" t="s">
        <v>1069</v>
      </c>
      <c r="H61" s="250"/>
    </row>
    <row r="62" spans="1:9" ht="12.75" customHeight="1">
      <c r="A62" s="253">
        <v>37</v>
      </c>
      <c r="B62" s="257"/>
      <c r="C62" s="257"/>
      <c r="D62" s="257">
        <v>2</v>
      </c>
      <c r="E62" s="257" t="s">
        <v>1055</v>
      </c>
      <c r="F62" s="257">
        <v>2</v>
      </c>
      <c r="G62" s="814" t="s">
        <v>1055</v>
      </c>
      <c r="H62" s="248"/>
    </row>
    <row r="63" spans="1:9" ht="12.75" customHeight="1">
      <c r="A63" s="245" t="s">
        <v>475</v>
      </c>
      <c r="B63" s="258">
        <v>2</v>
      </c>
      <c r="C63" s="258" t="s">
        <v>1030</v>
      </c>
      <c r="D63" s="258">
        <v>14</v>
      </c>
      <c r="E63" s="258" t="s">
        <v>1034</v>
      </c>
      <c r="F63" s="730">
        <v>16</v>
      </c>
      <c r="G63" s="815" t="s">
        <v>1011</v>
      </c>
      <c r="H63" s="248"/>
    </row>
    <row r="64" spans="1:9" ht="12.75" customHeight="1">
      <c r="A64" s="251">
        <v>60</v>
      </c>
      <c r="B64" s="255">
        <v>3</v>
      </c>
      <c r="C64" s="255" t="s">
        <v>1061</v>
      </c>
      <c r="D64" s="255">
        <v>27</v>
      </c>
      <c r="E64" s="255" t="s">
        <v>1055</v>
      </c>
      <c r="F64" s="255">
        <v>30</v>
      </c>
      <c r="G64" s="812" t="s">
        <v>1055</v>
      </c>
      <c r="H64" s="248"/>
    </row>
    <row r="65" spans="1:8" s="247" customFormat="1" ht="12.75" customHeight="1">
      <c r="A65" s="252">
        <v>61</v>
      </c>
      <c r="B65" s="256">
        <v>2</v>
      </c>
      <c r="C65" s="256" t="s">
        <v>1012</v>
      </c>
      <c r="D65" s="256">
        <v>14</v>
      </c>
      <c r="E65" s="256" t="s">
        <v>1070</v>
      </c>
      <c r="F65" s="256">
        <v>16</v>
      </c>
      <c r="G65" s="813" t="s">
        <v>1059</v>
      </c>
      <c r="H65" s="250"/>
    </row>
    <row r="66" spans="1:8" s="247" customFormat="1" ht="12.75" customHeight="1">
      <c r="A66" s="252">
        <v>62</v>
      </c>
      <c r="B66" s="256">
        <v>3</v>
      </c>
      <c r="C66" s="256" t="s">
        <v>1060</v>
      </c>
      <c r="D66" s="256">
        <v>12</v>
      </c>
      <c r="E66" s="256" t="s">
        <v>1071</v>
      </c>
      <c r="F66" s="256">
        <v>15</v>
      </c>
      <c r="G66" s="813" t="s">
        <v>1072</v>
      </c>
      <c r="H66" s="250"/>
    </row>
    <row r="67" spans="1:8" s="247" customFormat="1" ht="12.75" customHeight="1">
      <c r="A67" s="253">
        <v>63</v>
      </c>
      <c r="B67" s="257">
        <v>1</v>
      </c>
      <c r="C67" s="257" t="s">
        <v>1043</v>
      </c>
      <c r="D67" s="257">
        <v>13</v>
      </c>
      <c r="E67" s="257" t="s">
        <v>1072</v>
      </c>
      <c r="F67" s="257">
        <v>14</v>
      </c>
      <c r="G67" s="814" t="s">
        <v>1065</v>
      </c>
      <c r="H67" s="250"/>
    </row>
    <row r="68" spans="1:8" s="247" customFormat="1" ht="12.75" customHeight="1">
      <c r="A68" s="245" t="s">
        <v>476</v>
      </c>
      <c r="B68" s="258">
        <v>9</v>
      </c>
      <c r="C68" s="258" t="s">
        <v>1071</v>
      </c>
      <c r="D68" s="258">
        <v>66</v>
      </c>
      <c r="E68" s="258" t="s">
        <v>1021</v>
      </c>
      <c r="F68" s="730">
        <v>75</v>
      </c>
      <c r="G68" s="815" t="s">
        <v>1072</v>
      </c>
      <c r="H68" s="248"/>
    </row>
    <row r="69" spans="1:8" s="247" customFormat="1" ht="12.75" customHeight="1">
      <c r="A69" s="251">
        <v>64</v>
      </c>
      <c r="B69" s="255">
        <v>7</v>
      </c>
      <c r="C69" s="255" t="s">
        <v>1056</v>
      </c>
      <c r="D69" s="255">
        <v>10</v>
      </c>
      <c r="E69" s="255" t="s">
        <v>1072</v>
      </c>
      <c r="F69" s="255">
        <v>17</v>
      </c>
      <c r="G69" s="812" t="s">
        <v>1067</v>
      </c>
      <c r="H69" s="248"/>
    </row>
    <row r="70" spans="1:8" s="247" customFormat="1" ht="12.75" customHeight="1">
      <c r="A70" s="252">
        <v>65</v>
      </c>
      <c r="B70" s="256">
        <v>4</v>
      </c>
      <c r="C70" s="256" t="s">
        <v>1073</v>
      </c>
      <c r="D70" s="256">
        <v>3</v>
      </c>
      <c r="E70" s="256" t="s">
        <v>1074</v>
      </c>
      <c r="F70" s="256">
        <v>7</v>
      </c>
      <c r="G70" s="813" t="s">
        <v>1036</v>
      </c>
      <c r="H70" s="248"/>
    </row>
    <row r="71" spans="1:8" s="247" customFormat="1" ht="12.75" customHeight="1">
      <c r="A71" s="252">
        <v>66</v>
      </c>
      <c r="B71" s="256">
        <v>1</v>
      </c>
      <c r="C71" s="256" t="s">
        <v>1075</v>
      </c>
      <c r="D71" s="256">
        <v>4</v>
      </c>
      <c r="E71" s="256" t="s">
        <v>1009</v>
      </c>
      <c r="F71" s="256">
        <v>5</v>
      </c>
      <c r="G71" s="813" t="s">
        <v>1058</v>
      </c>
      <c r="H71" s="250"/>
    </row>
    <row r="72" spans="1:8" s="247" customFormat="1" ht="12.75" customHeight="1">
      <c r="A72" s="252">
        <v>67</v>
      </c>
      <c r="B72" s="256">
        <v>3</v>
      </c>
      <c r="C72" s="256" t="s">
        <v>1011</v>
      </c>
      <c r="D72" s="256">
        <v>3</v>
      </c>
      <c r="E72" s="256" t="s">
        <v>1076</v>
      </c>
      <c r="F72" s="256">
        <v>6</v>
      </c>
      <c r="G72" s="813" t="s">
        <v>1072</v>
      </c>
      <c r="H72" s="250"/>
    </row>
    <row r="73" spans="1:8" s="247" customFormat="1" ht="12.75" customHeight="1">
      <c r="A73" s="252">
        <v>68</v>
      </c>
      <c r="B73" s="256"/>
      <c r="C73" s="256"/>
      <c r="D73" s="256">
        <v>2</v>
      </c>
      <c r="E73" s="256" t="s">
        <v>1009</v>
      </c>
      <c r="F73" s="256">
        <v>2</v>
      </c>
      <c r="G73" s="813" t="s">
        <v>1009</v>
      </c>
      <c r="H73" s="250"/>
    </row>
    <row r="74" spans="1:8" s="247" customFormat="1" ht="12.75" customHeight="1">
      <c r="A74" s="253">
        <v>69</v>
      </c>
      <c r="B74" s="257">
        <v>1</v>
      </c>
      <c r="C74" s="257" t="s">
        <v>1077</v>
      </c>
      <c r="D74" s="257">
        <v>2</v>
      </c>
      <c r="E74" s="257" t="s">
        <v>1011</v>
      </c>
      <c r="F74" s="257">
        <v>3</v>
      </c>
      <c r="G74" s="814" t="s">
        <v>1006</v>
      </c>
      <c r="H74" s="248"/>
    </row>
    <row r="75" spans="1:8" s="247" customFormat="1" ht="12.75" customHeight="1">
      <c r="A75" s="735" t="s">
        <v>477</v>
      </c>
      <c r="B75" s="736">
        <v>16</v>
      </c>
      <c r="C75" s="736" t="s">
        <v>1060</v>
      </c>
      <c r="D75" s="736">
        <v>24</v>
      </c>
      <c r="E75" s="736" t="s">
        <v>1078</v>
      </c>
      <c r="F75" s="737">
        <v>40</v>
      </c>
      <c r="G75" s="816" t="s">
        <v>1067</v>
      </c>
      <c r="H75" s="248"/>
    </row>
    <row r="76" spans="1:8" s="247" customFormat="1" ht="12.75" customHeight="1">
      <c r="A76" s="738" t="s">
        <v>478</v>
      </c>
      <c r="B76" s="739">
        <v>55</v>
      </c>
      <c r="C76" s="739" t="s">
        <v>1070</v>
      </c>
      <c r="D76" s="739">
        <v>193</v>
      </c>
      <c r="E76" s="739" t="s">
        <v>1079</v>
      </c>
      <c r="F76" s="740">
        <v>248</v>
      </c>
      <c r="G76" s="817" t="s">
        <v>1071</v>
      </c>
      <c r="H76" s="248"/>
    </row>
    <row r="77" spans="1:8" s="247" customFormat="1" ht="12.75" customHeight="1">
      <c r="A77" s="251">
        <v>85</v>
      </c>
      <c r="B77" s="255">
        <v>1</v>
      </c>
      <c r="C77" s="255" t="s">
        <v>1011</v>
      </c>
      <c r="D77" s="255"/>
      <c r="E77" s="255"/>
      <c r="F77" s="255">
        <v>1</v>
      </c>
      <c r="G77" s="812" t="s">
        <v>1011</v>
      </c>
    </row>
    <row r="78" spans="1:8" s="247" customFormat="1" ht="12.75" customHeight="1">
      <c r="A78" s="252">
        <v>86</v>
      </c>
      <c r="B78" s="256">
        <v>4</v>
      </c>
      <c r="C78" s="256" t="s">
        <v>1057</v>
      </c>
      <c r="D78" s="256">
        <v>5</v>
      </c>
      <c r="E78" s="256" t="s">
        <v>1080</v>
      </c>
      <c r="F78" s="256">
        <v>9</v>
      </c>
      <c r="G78" s="813" t="s">
        <v>1061</v>
      </c>
    </row>
    <row r="79" spans="1:8" s="247" customFormat="1" ht="12.75" customHeight="1">
      <c r="A79" s="253">
        <v>87</v>
      </c>
      <c r="B79" s="257">
        <v>2</v>
      </c>
      <c r="C79" s="257" t="s">
        <v>1025</v>
      </c>
      <c r="D79" s="257">
        <v>5</v>
      </c>
      <c r="E79" s="257" t="s">
        <v>480</v>
      </c>
      <c r="F79" s="257">
        <v>7</v>
      </c>
      <c r="G79" s="814" t="s">
        <v>1042</v>
      </c>
    </row>
    <row r="80" spans="1:8" s="247" customFormat="1" ht="12.75" customHeight="1">
      <c r="A80" s="246" t="s">
        <v>479</v>
      </c>
      <c r="B80" s="259">
        <v>7</v>
      </c>
      <c r="C80" s="259" t="s">
        <v>1000</v>
      </c>
      <c r="D80" s="259">
        <v>10</v>
      </c>
      <c r="E80" s="259" t="s">
        <v>1061</v>
      </c>
      <c r="F80" s="732">
        <v>17</v>
      </c>
      <c r="G80" s="819" t="s">
        <v>1081</v>
      </c>
    </row>
    <row r="81" spans="1:7" s="247" customFormat="1" ht="12.75" customHeight="1">
      <c r="A81" s="244"/>
      <c r="B81" s="244"/>
      <c r="C81" s="244"/>
      <c r="D81" s="244"/>
      <c r="E81" s="244"/>
      <c r="F81" s="244"/>
      <c r="G81" s="244"/>
    </row>
    <row r="82" spans="1:7" s="247" customFormat="1" ht="12.75" customHeight="1">
      <c r="A82" s="254" t="s">
        <v>133</v>
      </c>
      <c r="B82" s="260">
        <v>182</v>
      </c>
      <c r="C82" s="260" t="s">
        <v>1030</v>
      </c>
      <c r="D82" s="260">
        <v>323</v>
      </c>
      <c r="E82" s="260" t="s">
        <v>1034</v>
      </c>
      <c r="F82" s="731">
        <v>505</v>
      </c>
      <c r="G82" s="734" t="s">
        <v>1082</v>
      </c>
    </row>
    <row r="83" spans="1:7" s="247" customFormat="1" ht="15" customHeight="1">
      <c r="A83" s="238"/>
      <c r="B83" s="238"/>
      <c r="C83" s="238"/>
      <c r="D83" s="237"/>
      <c r="E83" s="237"/>
      <c r="F83" s="238"/>
    </row>
    <row r="84" spans="1:7" s="247" customFormat="1" ht="15" customHeight="1">
      <c r="A84" s="237"/>
      <c r="B84" s="237"/>
      <c r="C84" s="238"/>
      <c r="D84" s="238"/>
      <c r="E84" s="238"/>
      <c r="F84" s="238"/>
    </row>
  </sheetData>
  <mergeCells count="5">
    <mergeCell ref="A5:G5"/>
    <mergeCell ref="A2:G2"/>
    <mergeCell ref="A3:G3"/>
    <mergeCell ref="A4:G4"/>
    <mergeCell ref="B7:G7"/>
  </mergeCells>
  <printOptions horizontalCentered="1"/>
  <pageMargins left="0.39370078740157483" right="0.39370078740157483" top="0.59055118110236227" bottom="0.59055118110236227" header="0.39370078740157483" footer="0.39370078740157483"/>
  <pageSetup paperSize="9" scale="70" orientation="portrait" r:id="rId1"/>
  <headerFooter alignWithMargins="0">
    <oddHeader>&amp;L&amp;8Etudes des origines des enseignants-chercheurs recrutés
- Campagne 2014, session synchronisée -&amp;R&amp;8DGRH A1-1 / Novembre 2014</oddHeader>
    <oddFooter>Page &amp;P de &amp;N</oddFooter>
  </headerFooter>
</worksheet>
</file>

<file path=xl/worksheets/sheet3.xml><?xml version="1.0" encoding="utf-8"?>
<worksheet xmlns="http://schemas.openxmlformats.org/spreadsheetml/2006/main" xmlns:r="http://schemas.openxmlformats.org/officeDocument/2006/relationships">
  <sheetPr>
    <tabColor rgb="FF92D050"/>
    <pageSetUpPr fitToPage="1"/>
  </sheetPr>
  <dimension ref="A2:H36"/>
  <sheetViews>
    <sheetView showGridLines="0" workbookViewId="0">
      <selection activeCell="F18" sqref="F18"/>
    </sheetView>
  </sheetViews>
  <sheetFormatPr baseColWidth="10" defaultRowHeight="12.75"/>
  <cols>
    <col min="1" max="1" width="57.1640625" customWidth="1"/>
    <col min="7" max="7" width="3.33203125" customWidth="1"/>
  </cols>
  <sheetData>
    <row r="2" spans="1:8" ht="34.5" customHeight="1">
      <c r="A2" s="1219" t="s">
        <v>853</v>
      </c>
      <c r="B2" s="1220"/>
      <c r="C2" s="1220"/>
      <c r="D2" s="1220"/>
      <c r="E2" s="1220"/>
      <c r="F2" s="1220"/>
      <c r="G2" s="1220"/>
      <c r="H2" s="1220"/>
    </row>
    <row r="3" spans="1:8" ht="15.75">
      <c r="A3" s="65"/>
      <c r="B3" s="67"/>
      <c r="C3" s="67"/>
      <c r="D3" s="67"/>
      <c r="E3" s="67"/>
      <c r="F3" s="67"/>
      <c r="G3" s="67"/>
      <c r="H3" s="67"/>
    </row>
    <row r="5" spans="1:8" ht="17.25" customHeight="1">
      <c r="A5" s="1218" t="s">
        <v>683</v>
      </c>
      <c r="B5" s="1218"/>
      <c r="C5" s="1218"/>
      <c r="D5" s="1218"/>
      <c r="E5" s="1218"/>
      <c r="F5" s="1218"/>
      <c r="G5" s="1218"/>
      <c r="H5" s="1218"/>
    </row>
    <row r="7" spans="1:8">
      <c r="B7" s="1221" t="s">
        <v>695</v>
      </c>
      <c r="C7" s="1221"/>
      <c r="D7" s="1221"/>
      <c r="E7" s="1221"/>
    </row>
    <row r="8" spans="1:8" ht="24.75" customHeight="1">
      <c r="A8" s="772" t="s">
        <v>854</v>
      </c>
      <c r="B8" s="44" t="s">
        <v>299</v>
      </c>
      <c r="C8" s="44" t="s">
        <v>300</v>
      </c>
      <c r="D8" s="44" t="s">
        <v>301</v>
      </c>
      <c r="E8" s="44" t="s">
        <v>302</v>
      </c>
      <c r="F8" s="38" t="s">
        <v>133</v>
      </c>
      <c r="H8" s="38" t="s">
        <v>297</v>
      </c>
    </row>
    <row r="9" spans="1:8" s="4" customFormat="1">
      <c r="A9" s="308"/>
      <c r="B9" s="60"/>
      <c r="C9" s="60"/>
      <c r="D9" s="60"/>
      <c r="E9" s="60"/>
      <c r="F9" s="60"/>
    </row>
    <row r="10" spans="1:8">
      <c r="A10" s="584" t="s">
        <v>858</v>
      </c>
      <c r="B10" s="503">
        <v>35</v>
      </c>
      <c r="C10" s="503">
        <v>79</v>
      </c>
      <c r="D10" s="503">
        <v>256</v>
      </c>
      <c r="E10" s="503">
        <v>15</v>
      </c>
      <c r="F10" s="508">
        <f>B10+C10+D10+E10</f>
        <v>385</v>
      </c>
      <c r="H10" s="604">
        <f>F10/$F$35</f>
        <v>0.34100974313551818</v>
      </c>
    </row>
    <row r="11" spans="1:8">
      <c r="A11" s="585" t="s">
        <v>313</v>
      </c>
      <c r="B11" s="505">
        <v>41</v>
      </c>
      <c r="C11" s="505">
        <v>43</v>
      </c>
      <c r="D11" s="505">
        <v>42</v>
      </c>
      <c r="E11" s="505">
        <v>11</v>
      </c>
      <c r="F11" s="507">
        <f t="shared" ref="F11:F36" si="0">B11+C11+D11+E11</f>
        <v>137</v>
      </c>
      <c r="H11" s="605">
        <f t="shared" ref="H11:H35" si="1">F11/$F$35</f>
        <v>0.12134632418069087</v>
      </c>
    </row>
    <row r="12" spans="1:8" ht="25.5">
      <c r="A12" s="586" t="s">
        <v>314</v>
      </c>
      <c r="B12" s="559">
        <f>B13+B14+B15+B16+B17+B18+B19+B20+B21</f>
        <v>44</v>
      </c>
      <c r="C12" s="559">
        <f t="shared" ref="C12:E12" si="2">C13+C14+C15+C16+C17+C18+C19+C20+C21</f>
        <v>96</v>
      </c>
      <c r="D12" s="559">
        <f t="shared" si="2"/>
        <v>45</v>
      </c>
      <c r="E12" s="559">
        <f t="shared" si="2"/>
        <v>1</v>
      </c>
      <c r="F12" s="603">
        <f t="shared" si="0"/>
        <v>186</v>
      </c>
      <c r="H12" s="606">
        <f t="shared" si="1"/>
        <v>0.16474756421612047</v>
      </c>
    </row>
    <row r="13" spans="1:8">
      <c r="A13" s="11" t="s">
        <v>317</v>
      </c>
      <c r="B13" s="51">
        <v>1</v>
      </c>
      <c r="C13" s="51">
        <v>4</v>
      </c>
      <c r="D13" s="51"/>
      <c r="E13" s="51"/>
      <c r="F13" s="33">
        <f t="shared" si="0"/>
        <v>5</v>
      </c>
      <c r="H13" s="55">
        <f t="shared" si="1"/>
        <v>4.4286979627989375E-3</v>
      </c>
    </row>
    <row r="14" spans="1:8">
      <c r="A14" s="12" t="s">
        <v>318</v>
      </c>
      <c r="B14" s="53"/>
      <c r="C14" s="53">
        <v>4</v>
      </c>
      <c r="D14" s="53"/>
      <c r="E14" s="53"/>
      <c r="F14" s="34">
        <f t="shared" si="0"/>
        <v>4</v>
      </c>
      <c r="H14" s="56">
        <f t="shared" si="1"/>
        <v>3.5429583702391498E-3</v>
      </c>
    </row>
    <row r="15" spans="1:8">
      <c r="A15" s="12" t="s">
        <v>319</v>
      </c>
      <c r="B15" s="53">
        <v>2</v>
      </c>
      <c r="C15" s="53">
        <v>2</v>
      </c>
      <c r="D15" s="53">
        <v>2</v>
      </c>
      <c r="E15" s="53"/>
      <c r="F15" s="34">
        <f t="shared" si="0"/>
        <v>6</v>
      </c>
      <c r="H15" s="56">
        <f t="shared" si="1"/>
        <v>5.3144375553587243E-3</v>
      </c>
    </row>
    <row r="16" spans="1:8">
      <c r="A16" s="12" t="s">
        <v>320</v>
      </c>
      <c r="B16" s="53">
        <v>3</v>
      </c>
      <c r="C16" s="53">
        <v>3</v>
      </c>
      <c r="D16" s="53">
        <v>10</v>
      </c>
      <c r="E16" s="53"/>
      <c r="F16" s="34">
        <f t="shared" si="0"/>
        <v>16</v>
      </c>
      <c r="H16" s="56">
        <f t="shared" si="1"/>
        <v>1.4171833480956599E-2</v>
      </c>
    </row>
    <row r="17" spans="1:8">
      <c r="A17" s="12" t="s">
        <v>855</v>
      </c>
      <c r="B17" s="53">
        <v>1</v>
      </c>
      <c r="C17" s="53">
        <v>34</v>
      </c>
      <c r="D17" s="53">
        <v>5</v>
      </c>
      <c r="E17" s="53"/>
      <c r="F17" s="34">
        <f t="shared" si="0"/>
        <v>40</v>
      </c>
      <c r="H17" s="56">
        <f t="shared" si="1"/>
        <v>3.54295837023915E-2</v>
      </c>
    </row>
    <row r="18" spans="1:8">
      <c r="A18" s="12" t="s">
        <v>322</v>
      </c>
      <c r="B18" s="53"/>
      <c r="C18" s="53">
        <v>6</v>
      </c>
      <c r="D18" s="53"/>
      <c r="E18" s="53"/>
      <c r="F18" s="34">
        <f t="shared" si="0"/>
        <v>6</v>
      </c>
      <c r="H18" s="56">
        <f t="shared" si="1"/>
        <v>5.3144375553587243E-3</v>
      </c>
    </row>
    <row r="19" spans="1:8">
      <c r="A19" s="12" t="s">
        <v>856</v>
      </c>
      <c r="B19" s="53">
        <v>3</v>
      </c>
      <c r="C19" s="53">
        <v>6</v>
      </c>
      <c r="D19" s="53">
        <v>1</v>
      </c>
      <c r="E19" s="53"/>
      <c r="F19" s="34">
        <f t="shared" si="0"/>
        <v>10</v>
      </c>
      <c r="H19" s="56">
        <f t="shared" si="1"/>
        <v>8.8573959255978749E-3</v>
      </c>
    </row>
    <row r="20" spans="1:8" ht="25.5">
      <c r="A20" s="271" t="s">
        <v>857</v>
      </c>
      <c r="B20" s="123">
        <v>27</v>
      </c>
      <c r="C20" s="123">
        <v>26</v>
      </c>
      <c r="D20" s="123"/>
      <c r="E20" s="123">
        <v>1</v>
      </c>
      <c r="F20" s="588">
        <f t="shared" si="0"/>
        <v>54</v>
      </c>
      <c r="G20" s="72"/>
      <c r="H20" s="111">
        <f t="shared" si="1"/>
        <v>4.7829937998228524E-2</v>
      </c>
    </row>
    <row r="21" spans="1:8">
      <c r="A21" s="13" t="s">
        <v>325</v>
      </c>
      <c r="B21" s="54">
        <v>7</v>
      </c>
      <c r="C21" s="54">
        <v>11</v>
      </c>
      <c r="D21" s="54">
        <v>27</v>
      </c>
      <c r="E21" s="54"/>
      <c r="F21" s="35">
        <f t="shared" si="0"/>
        <v>45</v>
      </c>
      <c r="H21" s="57">
        <f t="shared" si="1"/>
        <v>3.9858281665190433E-2</v>
      </c>
    </row>
    <row r="22" spans="1:8">
      <c r="A22" s="59" t="s">
        <v>315</v>
      </c>
      <c r="B22" s="64">
        <f>B23+B24+B25</f>
        <v>15</v>
      </c>
      <c r="C22" s="64">
        <f t="shared" ref="C22:E22" si="3">C23+C24+C25</f>
        <v>125</v>
      </c>
      <c r="D22" s="64">
        <f t="shared" si="3"/>
        <v>12</v>
      </c>
      <c r="E22" s="64">
        <f t="shared" si="3"/>
        <v>1</v>
      </c>
      <c r="F22" s="196">
        <f t="shared" si="0"/>
        <v>153</v>
      </c>
      <c r="H22" s="607">
        <f t="shared" si="1"/>
        <v>0.13551815766164749</v>
      </c>
    </row>
    <row r="23" spans="1:8">
      <c r="A23" s="11" t="s">
        <v>326</v>
      </c>
      <c r="B23" s="51">
        <v>7</v>
      </c>
      <c r="C23" s="51">
        <v>84</v>
      </c>
      <c r="D23" s="51">
        <v>6</v>
      </c>
      <c r="E23" s="51">
        <v>1</v>
      </c>
      <c r="F23" s="33">
        <f t="shared" si="0"/>
        <v>98</v>
      </c>
      <c r="H23" s="55">
        <f t="shared" si="1"/>
        <v>8.6802480070859167E-2</v>
      </c>
    </row>
    <row r="24" spans="1:8">
      <c r="A24" s="12" t="s">
        <v>327</v>
      </c>
      <c r="B24" s="53"/>
      <c r="C24" s="53">
        <v>23</v>
      </c>
      <c r="D24" s="53">
        <v>3</v>
      </c>
      <c r="E24" s="53"/>
      <c r="F24" s="34">
        <f t="shared" si="0"/>
        <v>26</v>
      </c>
      <c r="H24" s="56">
        <f t="shared" si="1"/>
        <v>2.3029229406554472E-2</v>
      </c>
    </row>
    <row r="25" spans="1:8">
      <c r="A25" s="13" t="s">
        <v>328</v>
      </c>
      <c r="B25" s="54">
        <v>8</v>
      </c>
      <c r="C25" s="54">
        <v>18</v>
      </c>
      <c r="D25" s="54">
        <v>3</v>
      </c>
      <c r="E25" s="54"/>
      <c r="F25" s="35">
        <f t="shared" si="0"/>
        <v>29</v>
      </c>
      <c r="H25" s="57">
        <f t="shared" si="1"/>
        <v>2.5686448184233834E-2</v>
      </c>
    </row>
    <row r="26" spans="1:8">
      <c r="A26" s="59" t="s">
        <v>308</v>
      </c>
      <c r="B26" s="64">
        <f>SUM(B27:B32)</f>
        <v>57</v>
      </c>
      <c r="C26" s="64">
        <f t="shared" ref="C26:E26" si="4">SUM(C27:C32)</f>
        <v>84</v>
      </c>
      <c r="D26" s="64">
        <f t="shared" si="4"/>
        <v>63</v>
      </c>
      <c r="E26" s="64">
        <f t="shared" si="4"/>
        <v>6</v>
      </c>
      <c r="F26" s="196">
        <f t="shared" si="0"/>
        <v>210</v>
      </c>
      <c r="H26" s="607">
        <f t="shared" si="1"/>
        <v>0.18600531443755536</v>
      </c>
    </row>
    <row r="27" spans="1:8">
      <c r="A27" s="11" t="s">
        <v>305</v>
      </c>
      <c r="B27" s="51"/>
      <c r="C27" s="51"/>
      <c r="D27" s="51">
        <v>1</v>
      </c>
      <c r="E27" s="51"/>
      <c r="F27" s="33">
        <f t="shared" si="0"/>
        <v>1</v>
      </c>
      <c r="H27" s="55">
        <f t="shared" si="1"/>
        <v>8.8573959255978745E-4</v>
      </c>
    </row>
    <row r="28" spans="1:8">
      <c r="A28" s="12" t="s">
        <v>306</v>
      </c>
      <c r="B28" s="53">
        <v>3</v>
      </c>
      <c r="C28" s="53">
        <v>9</v>
      </c>
      <c r="D28" s="53">
        <v>15</v>
      </c>
      <c r="E28" s="53">
        <v>2</v>
      </c>
      <c r="F28" s="34">
        <f t="shared" si="0"/>
        <v>29</v>
      </c>
      <c r="H28" s="56">
        <f t="shared" si="1"/>
        <v>2.5686448184233834E-2</v>
      </c>
    </row>
    <row r="29" spans="1:8">
      <c r="A29" s="12" t="s">
        <v>331</v>
      </c>
      <c r="B29" s="53">
        <v>2</v>
      </c>
      <c r="C29" s="53">
        <v>3</v>
      </c>
      <c r="D29" s="53">
        <v>1</v>
      </c>
      <c r="E29" s="53"/>
      <c r="F29" s="34">
        <f t="shared" si="0"/>
        <v>6</v>
      </c>
      <c r="H29" s="56">
        <f t="shared" si="1"/>
        <v>5.3144375553587243E-3</v>
      </c>
    </row>
    <row r="30" spans="1:8">
      <c r="A30" s="12" t="s">
        <v>330</v>
      </c>
      <c r="B30" s="53"/>
      <c r="C30" s="53">
        <v>1</v>
      </c>
      <c r="D30" s="53"/>
      <c r="E30" s="53">
        <v>2</v>
      </c>
      <c r="F30" s="34">
        <f t="shared" si="0"/>
        <v>3</v>
      </c>
      <c r="H30" s="56">
        <f t="shared" si="1"/>
        <v>2.6572187776793621E-3</v>
      </c>
    </row>
    <row r="31" spans="1:8">
      <c r="A31" s="12" t="s">
        <v>307</v>
      </c>
      <c r="B31" s="53">
        <v>5</v>
      </c>
      <c r="C31" s="53">
        <v>5</v>
      </c>
      <c r="D31" s="53">
        <v>8</v>
      </c>
      <c r="E31" s="53">
        <v>1</v>
      </c>
      <c r="F31" s="34">
        <f t="shared" si="0"/>
        <v>19</v>
      </c>
      <c r="H31" s="56">
        <f t="shared" si="1"/>
        <v>1.682905225863596E-2</v>
      </c>
    </row>
    <row r="32" spans="1:8">
      <c r="A32" s="13" t="s">
        <v>329</v>
      </c>
      <c r="B32" s="54">
        <v>47</v>
      </c>
      <c r="C32" s="54">
        <v>66</v>
      </c>
      <c r="D32" s="54">
        <v>38</v>
      </c>
      <c r="E32" s="54">
        <v>1</v>
      </c>
      <c r="F32" s="35">
        <f t="shared" si="0"/>
        <v>152</v>
      </c>
      <c r="H32" s="57">
        <f t="shared" si="1"/>
        <v>0.13463241806908768</v>
      </c>
    </row>
    <row r="33" spans="1:8">
      <c r="A33" s="59" t="s">
        <v>316</v>
      </c>
      <c r="B33" s="64">
        <v>28</v>
      </c>
      <c r="C33" s="64">
        <v>18</v>
      </c>
      <c r="D33" s="64">
        <v>9</v>
      </c>
      <c r="E33" s="64">
        <v>3</v>
      </c>
      <c r="F33" s="196">
        <f t="shared" si="0"/>
        <v>58</v>
      </c>
      <c r="H33" s="607">
        <f t="shared" si="1"/>
        <v>5.1372896368467667E-2</v>
      </c>
    </row>
    <row r="34" spans="1:8">
      <c r="H34" s="8"/>
    </row>
    <row r="35" spans="1:8">
      <c r="A35" s="524" t="s">
        <v>1</v>
      </c>
      <c r="B35" s="525">
        <f>B33+B26+B22+B12+B11+B10</f>
        <v>220</v>
      </c>
      <c r="C35" s="525">
        <f t="shared" ref="C35:E35" si="5">C33+C26+C22+C12+C11+C10</f>
        <v>445</v>
      </c>
      <c r="D35" s="525">
        <f t="shared" si="5"/>
        <v>427</v>
      </c>
      <c r="E35" s="525">
        <f t="shared" si="5"/>
        <v>37</v>
      </c>
      <c r="F35" s="609">
        <f t="shared" si="0"/>
        <v>1129</v>
      </c>
      <c r="H35" s="608">
        <f t="shared" si="1"/>
        <v>1</v>
      </c>
    </row>
    <row r="36" spans="1:8">
      <c r="A36" s="526" t="s">
        <v>297</v>
      </c>
      <c r="B36" s="527">
        <f>B35/$F$35</f>
        <v>0.19486271036315322</v>
      </c>
      <c r="C36" s="527">
        <f t="shared" ref="C36:E36" si="6">C35/$F$35</f>
        <v>0.39415411868910538</v>
      </c>
      <c r="D36" s="527">
        <f t="shared" si="6"/>
        <v>0.37821080602302926</v>
      </c>
      <c r="E36" s="527">
        <f t="shared" si="6"/>
        <v>3.2772364924712132E-2</v>
      </c>
      <c r="F36" s="601">
        <f t="shared" si="0"/>
        <v>1</v>
      </c>
    </row>
  </sheetData>
  <mergeCells count="3">
    <mergeCell ref="A5:H5"/>
    <mergeCell ref="A2:H2"/>
    <mergeCell ref="B7:E7"/>
  </mergeCells>
  <printOptions horizontalCentered="1"/>
  <pageMargins left="0.39370078740157483" right="0.39370078740157483" top="0.59055118110236227" bottom="0.59055118110236227" header="0.39370078740157483" footer="0.39370078740157483"/>
  <pageSetup paperSize="9" scale="80" orientation="portrait" r:id="rId1"/>
  <headerFooter>
    <oddHeader>&amp;L&amp;8Etude des origines des enseignants-chercheurs recrutés
- Campagne 2014, session synchronisée-&amp;R&amp;8DGRH A1-1 / Novembre 2014</oddHeader>
    <oddFooter>Page &amp;P de &amp;N</oddFooter>
  </headerFooter>
</worksheet>
</file>

<file path=xl/worksheets/sheet30.xml><?xml version="1.0" encoding="utf-8"?>
<worksheet xmlns="http://schemas.openxmlformats.org/spreadsheetml/2006/main" xmlns:r="http://schemas.openxmlformats.org/officeDocument/2006/relationships">
  <sheetPr>
    <tabColor rgb="FF92D050"/>
    <pageSetUpPr fitToPage="1"/>
  </sheetPr>
  <dimension ref="A2:G82"/>
  <sheetViews>
    <sheetView showGridLines="0" topLeftCell="A52" workbookViewId="0">
      <selection activeCell="D96" sqref="D96"/>
    </sheetView>
  </sheetViews>
  <sheetFormatPr baseColWidth="10" defaultRowHeight="12.75"/>
  <cols>
    <col min="1" max="1" width="23" customWidth="1"/>
    <col min="2" max="2" width="10.6640625" customWidth="1"/>
    <col min="3" max="3" width="20" customWidth="1"/>
    <col min="4" max="4" width="13.33203125" customWidth="1"/>
    <col min="5" max="5" width="19.5" customWidth="1"/>
    <col min="6" max="6" width="13.1640625" customWidth="1"/>
    <col min="7" max="7" width="15.83203125" bestFit="1" customWidth="1"/>
  </cols>
  <sheetData>
    <row r="2" spans="1:7" ht="36.75" customHeight="1">
      <c r="A2" s="1219" t="s">
        <v>853</v>
      </c>
      <c r="B2" s="1219"/>
      <c r="C2" s="1219"/>
      <c r="D2" s="1219"/>
      <c r="E2" s="1219"/>
      <c r="F2" s="1219"/>
      <c r="G2" s="1219"/>
    </row>
    <row r="3" spans="1:7">
      <c r="A3" s="1299"/>
      <c r="B3" s="1299"/>
      <c r="C3" s="1299"/>
      <c r="D3" s="1299"/>
      <c r="E3" s="1299"/>
      <c r="F3" s="1299"/>
      <c r="G3" s="1299"/>
    </row>
    <row r="5" spans="1:7">
      <c r="A5" s="1298" t="s">
        <v>749</v>
      </c>
      <c r="B5" s="1298"/>
      <c r="C5" s="1298"/>
      <c r="D5" s="1298"/>
      <c r="E5" s="1298"/>
      <c r="F5" s="1298"/>
      <c r="G5" s="1298"/>
    </row>
    <row r="7" spans="1:7">
      <c r="B7" s="1301" t="s">
        <v>483</v>
      </c>
      <c r="C7" s="1302"/>
      <c r="D7" s="1302"/>
      <c r="E7" s="1302"/>
      <c r="F7" s="1302"/>
      <c r="G7" s="1302"/>
    </row>
    <row r="8" spans="1:7">
      <c r="A8" s="944" t="s">
        <v>642</v>
      </c>
      <c r="B8" s="244" t="s">
        <v>458</v>
      </c>
      <c r="C8" s="244" t="s">
        <v>459</v>
      </c>
      <c r="D8" s="243" t="s">
        <v>460</v>
      </c>
      <c r="E8" s="244" t="s">
        <v>459</v>
      </c>
      <c r="F8" s="733" t="s">
        <v>133</v>
      </c>
      <c r="G8" s="734" t="s">
        <v>459</v>
      </c>
    </row>
    <row r="9" spans="1:7">
      <c r="A9" s="223"/>
      <c r="B9" s="244"/>
      <c r="C9" s="244"/>
      <c r="D9" s="243"/>
      <c r="E9" s="244"/>
      <c r="F9" s="243"/>
      <c r="G9" s="244"/>
    </row>
    <row r="10" spans="1:7">
      <c r="A10" s="251">
        <v>1</v>
      </c>
      <c r="B10" s="255">
        <v>34</v>
      </c>
      <c r="C10" s="255" t="s">
        <v>879</v>
      </c>
      <c r="D10" s="255">
        <v>23</v>
      </c>
      <c r="E10" s="255" t="s">
        <v>249</v>
      </c>
      <c r="F10" s="255">
        <f>D10+B10</f>
        <v>57</v>
      </c>
      <c r="G10" s="812" t="s">
        <v>261</v>
      </c>
    </row>
    <row r="11" spans="1:7">
      <c r="A11" s="252">
        <v>2</v>
      </c>
      <c r="B11" s="256">
        <v>17</v>
      </c>
      <c r="C11" s="256" t="s">
        <v>235</v>
      </c>
      <c r="D11" s="256">
        <v>15</v>
      </c>
      <c r="E11" s="256" t="s">
        <v>503</v>
      </c>
      <c r="F11" s="256">
        <f t="shared" ref="F11:F74" si="0">D11+B11</f>
        <v>32</v>
      </c>
      <c r="G11" s="813" t="s">
        <v>260</v>
      </c>
    </row>
    <row r="12" spans="1:7">
      <c r="A12" s="252">
        <v>3</v>
      </c>
      <c r="B12" s="256"/>
      <c r="C12" s="256"/>
      <c r="D12" s="256">
        <v>4</v>
      </c>
      <c r="E12" s="256" t="s">
        <v>265</v>
      </c>
      <c r="F12" s="256">
        <f t="shared" si="0"/>
        <v>4</v>
      </c>
      <c r="G12" s="813" t="s">
        <v>265</v>
      </c>
    </row>
    <row r="13" spans="1:7">
      <c r="A13" s="253">
        <v>4</v>
      </c>
      <c r="B13" s="257">
        <v>9</v>
      </c>
      <c r="C13" s="257" t="s">
        <v>507</v>
      </c>
      <c r="D13" s="257">
        <v>8</v>
      </c>
      <c r="E13" s="257" t="s">
        <v>547</v>
      </c>
      <c r="F13" s="257">
        <f t="shared" si="0"/>
        <v>17</v>
      </c>
      <c r="G13" s="814" t="s">
        <v>535</v>
      </c>
    </row>
    <row r="14" spans="1:7">
      <c r="A14" s="245" t="s">
        <v>461</v>
      </c>
      <c r="B14" s="258">
        <v>60</v>
      </c>
      <c r="C14" s="258" t="s">
        <v>235</v>
      </c>
      <c r="D14" s="258">
        <v>50</v>
      </c>
      <c r="E14" s="258" t="s">
        <v>214</v>
      </c>
      <c r="F14" s="730">
        <f t="shared" si="0"/>
        <v>110</v>
      </c>
      <c r="G14" s="815" t="s">
        <v>500</v>
      </c>
    </row>
    <row r="15" spans="1:7">
      <c r="A15" s="251">
        <v>5</v>
      </c>
      <c r="B15" s="255">
        <v>16</v>
      </c>
      <c r="C15" s="255" t="s">
        <v>214</v>
      </c>
      <c r="D15" s="255">
        <v>22</v>
      </c>
      <c r="E15" s="255" t="s">
        <v>884</v>
      </c>
      <c r="F15" s="255">
        <f t="shared" si="0"/>
        <v>38</v>
      </c>
      <c r="G15" s="812" t="s">
        <v>884</v>
      </c>
    </row>
    <row r="16" spans="1:7">
      <c r="A16" s="253">
        <v>6</v>
      </c>
      <c r="B16" s="257">
        <v>37</v>
      </c>
      <c r="C16" s="257" t="s">
        <v>266</v>
      </c>
      <c r="D16" s="257">
        <v>35</v>
      </c>
      <c r="E16" s="257" t="s">
        <v>222</v>
      </c>
      <c r="F16" s="257">
        <f t="shared" si="0"/>
        <v>72</v>
      </c>
      <c r="G16" s="814" t="s">
        <v>505</v>
      </c>
    </row>
    <row r="17" spans="1:7">
      <c r="A17" s="735" t="s">
        <v>462</v>
      </c>
      <c r="B17" s="736">
        <v>53</v>
      </c>
      <c r="C17" s="736" t="s">
        <v>239</v>
      </c>
      <c r="D17" s="736">
        <v>57</v>
      </c>
      <c r="E17" s="736" t="s">
        <v>520</v>
      </c>
      <c r="F17" s="737">
        <f t="shared" si="0"/>
        <v>110</v>
      </c>
      <c r="G17" s="816" t="s">
        <v>238</v>
      </c>
    </row>
    <row r="18" spans="1:7">
      <c r="A18" s="738" t="s">
        <v>463</v>
      </c>
      <c r="B18" s="739">
        <v>113</v>
      </c>
      <c r="C18" s="739" t="s">
        <v>880</v>
      </c>
      <c r="D18" s="739">
        <v>107</v>
      </c>
      <c r="E18" s="739" t="s">
        <v>491</v>
      </c>
      <c r="F18" s="740">
        <f t="shared" si="0"/>
        <v>220</v>
      </c>
      <c r="G18" s="817" t="s">
        <v>262</v>
      </c>
    </row>
    <row r="19" spans="1:7">
      <c r="A19" s="251">
        <v>7</v>
      </c>
      <c r="B19" s="255">
        <v>22</v>
      </c>
      <c r="C19" s="255" t="s">
        <v>231</v>
      </c>
      <c r="D19" s="255">
        <v>4</v>
      </c>
      <c r="E19" s="255" t="s">
        <v>215</v>
      </c>
      <c r="F19" s="255">
        <f t="shared" si="0"/>
        <v>26</v>
      </c>
      <c r="G19" s="812" t="s">
        <v>234</v>
      </c>
    </row>
    <row r="20" spans="1:7">
      <c r="A20" s="252">
        <v>8</v>
      </c>
      <c r="B20" s="256">
        <v>6</v>
      </c>
      <c r="C20" s="256" t="s">
        <v>216</v>
      </c>
      <c r="D20" s="256">
        <v>3</v>
      </c>
      <c r="E20" s="256" t="s">
        <v>500</v>
      </c>
      <c r="F20" s="256">
        <f t="shared" si="0"/>
        <v>9</v>
      </c>
      <c r="G20" s="813" t="s">
        <v>487</v>
      </c>
    </row>
    <row r="21" spans="1:7">
      <c r="A21" s="252">
        <v>9</v>
      </c>
      <c r="B21" s="256">
        <v>7</v>
      </c>
      <c r="C21" s="256" t="s">
        <v>216</v>
      </c>
      <c r="D21" s="256">
        <v>4</v>
      </c>
      <c r="E21" s="256" t="s">
        <v>502</v>
      </c>
      <c r="F21" s="256">
        <f t="shared" si="0"/>
        <v>11</v>
      </c>
      <c r="G21" s="813" t="s">
        <v>494</v>
      </c>
    </row>
    <row r="22" spans="1:7">
      <c r="A22" s="252">
        <v>10</v>
      </c>
      <c r="B22" s="256">
        <v>4</v>
      </c>
      <c r="C22" s="256" t="s">
        <v>521</v>
      </c>
      <c r="D22" s="256">
        <v>3</v>
      </c>
      <c r="E22" s="256" t="s">
        <v>488</v>
      </c>
      <c r="F22" s="256">
        <f t="shared" si="0"/>
        <v>7</v>
      </c>
      <c r="G22" s="813" t="s">
        <v>879</v>
      </c>
    </row>
    <row r="23" spans="1:7">
      <c r="A23" s="252">
        <v>11</v>
      </c>
      <c r="B23" s="256">
        <v>31</v>
      </c>
      <c r="C23" s="256" t="s">
        <v>241</v>
      </c>
      <c r="D23" s="256">
        <v>17</v>
      </c>
      <c r="E23" s="256" t="s">
        <v>228</v>
      </c>
      <c r="F23" s="256">
        <f t="shared" si="0"/>
        <v>48</v>
      </c>
      <c r="G23" s="813" t="s">
        <v>494</v>
      </c>
    </row>
    <row r="24" spans="1:7">
      <c r="A24" s="252">
        <v>12</v>
      </c>
      <c r="B24" s="256">
        <v>4</v>
      </c>
      <c r="C24" s="256" t="s">
        <v>257</v>
      </c>
      <c r="D24" s="256">
        <v>1</v>
      </c>
      <c r="E24" s="256" t="s">
        <v>261</v>
      </c>
      <c r="F24" s="256">
        <f t="shared" si="0"/>
        <v>5</v>
      </c>
      <c r="G24" s="813" t="s">
        <v>496</v>
      </c>
    </row>
    <row r="25" spans="1:7">
      <c r="A25" s="252">
        <v>13</v>
      </c>
      <c r="B25" s="256">
        <v>1</v>
      </c>
      <c r="C25" s="256" t="s">
        <v>215</v>
      </c>
      <c r="D25" s="256"/>
      <c r="E25" s="256"/>
      <c r="F25" s="256">
        <f t="shared" si="0"/>
        <v>1</v>
      </c>
      <c r="G25" s="813" t="s">
        <v>215</v>
      </c>
    </row>
    <row r="26" spans="1:7">
      <c r="A26" s="252">
        <v>14</v>
      </c>
      <c r="B26" s="256">
        <v>16</v>
      </c>
      <c r="C26" s="256" t="s">
        <v>509</v>
      </c>
      <c r="D26" s="256">
        <v>10</v>
      </c>
      <c r="E26" s="256" t="s">
        <v>496</v>
      </c>
      <c r="F26" s="256">
        <f t="shared" si="0"/>
        <v>26</v>
      </c>
      <c r="G26" s="813" t="s">
        <v>540</v>
      </c>
    </row>
    <row r="27" spans="1:7">
      <c r="A27" s="253">
        <v>15</v>
      </c>
      <c r="B27" s="257">
        <v>7</v>
      </c>
      <c r="C27" s="257" t="s">
        <v>230</v>
      </c>
      <c r="D27" s="257">
        <v>8</v>
      </c>
      <c r="E27" s="257" t="s">
        <v>264</v>
      </c>
      <c r="F27" s="257">
        <f t="shared" si="0"/>
        <v>15</v>
      </c>
      <c r="G27" s="814" t="s">
        <v>547</v>
      </c>
    </row>
    <row r="28" spans="1:7">
      <c r="A28" s="245" t="s">
        <v>466</v>
      </c>
      <c r="B28" s="258">
        <v>98</v>
      </c>
      <c r="C28" s="258" t="s">
        <v>517</v>
      </c>
      <c r="D28" s="258">
        <v>50</v>
      </c>
      <c r="E28" s="258" t="s">
        <v>230</v>
      </c>
      <c r="F28" s="730">
        <f t="shared" si="0"/>
        <v>148</v>
      </c>
      <c r="G28" s="815" t="s">
        <v>237</v>
      </c>
    </row>
    <row r="29" spans="1:7">
      <c r="A29" s="251">
        <v>16</v>
      </c>
      <c r="B29" s="255">
        <v>30</v>
      </c>
      <c r="C29" s="255" t="s">
        <v>247</v>
      </c>
      <c r="D29" s="255">
        <v>18</v>
      </c>
      <c r="E29" s="255" t="s">
        <v>520</v>
      </c>
      <c r="F29" s="255">
        <f t="shared" si="0"/>
        <v>48</v>
      </c>
      <c r="G29" s="812" t="s">
        <v>490</v>
      </c>
    </row>
    <row r="30" spans="1:7">
      <c r="A30" s="252">
        <v>17</v>
      </c>
      <c r="B30" s="256">
        <v>4</v>
      </c>
      <c r="C30" s="256" t="s">
        <v>265</v>
      </c>
      <c r="D30" s="256">
        <v>8</v>
      </c>
      <c r="E30" s="256" t="s">
        <v>544</v>
      </c>
      <c r="F30" s="256">
        <f t="shared" si="0"/>
        <v>12</v>
      </c>
      <c r="G30" s="813" t="s">
        <v>489</v>
      </c>
    </row>
    <row r="31" spans="1:7">
      <c r="A31" s="252">
        <v>18</v>
      </c>
      <c r="B31" s="256">
        <v>13</v>
      </c>
      <c r="C31" s="256" t="s">
        <v>881</v>
      </c>
      <c r="D31" s="256">
        <v>17</v>
      </c>
      <c r="E31" s="256" t="s">
        <v>508</v>
      </c>
      <c r="F31" s="256">
        <f t="shared" si="0"/>
        <v>30</v>
      </c>
      <c r="G31" s="813" t="s">
        <v>233</v>
      </c>
    </row>
    <row r="32" spans="1:7">
      <c r="A32" s="252">
        <v>19</v>
      </c>
      <c r="B32" s="256">
        <v>15</v>
      </c>
      <c r="C32" s="256" t="s">
        <v>216</v>
      </c>
      <c r="D32" s="256">
        <v>13</v>
      </c>
      <c r="E32" s="256" t="s">
        <v>241</v>
      </c>
      <c r="F32" s="256">
        <f t="shared" si="0"/>
        <v>28</v>
      </c>
      <c r="G32" s="813" t="s">
        <v>216</v>
      </c>
    </row>
    <row r="33" spans="1:7">
      <c r="A33" s="252">
        <v>20</v>
      </c>
      <c r="B33" s="256">
        <v>2</v>
      </c>
      <c r="C33" s="256" t="s">
        <v>216</v>
      </c>
      <c r="D33" s="256">
        <v>3</v>
      </c>
      <c r="E33" s="256" t="s">
        <v>537</v>
      </c>
      <c r="F33" s="256">
        <f t="shared" si="0"/>
        <v>5</v>
      </c>
      <c r="G33" s="813" t="s">
        <v>233</v>
      </c>
    </row>
    <row r="34" spans="1:7">
      <c r="A34" s="252">
        <v>21</v>
      </c>
      <c r="B34" s="256">
        <v>7</v>
      </c>
      <c r="C34" s="256" t="s">
        <v>224</v>
      </c>
      <c r="D34" s="256">
        <v>8</v>
      </c>
      <c r="E34" s="256" t="s">
        <v>216</v>
      </c>
      <c r="F34" s="256">
        <f t="shared" si="0"/>
        <v>15</v>
      </c>
      <c r="G34" s="813" t="s">
        <v>213</v>
      </c>
    </row>
    <row r="35" spans="1:7">
      <c r="A35" s="252">
        <v>22</v>
      </c>
      <c r="B35" s="256">
        <v>12</v>
      </c>
      <c r="C35" s="256" t="s">
        <v>882</v>
      </c>
      <c r="D35" s="256">
        <v>25</v>
      </c>
      <c r="E35" s="256" t="s">
        <v>266</v>
      </c>
      <c r="F35" s="256">
        <f t="shared" si="0"/>
        <v>37</v>
      </c>
      <c r="G35" s="813" t="s">
        <v>496</v>
      </c>
    </row>
    <row r="36" spans="1:7">
      <c r="A36" s="252">
        <v>23</v>
      </c>
      <c r="B36" s="256">
        <v>10</v>
      </c>
      <c r="C36" s="256" t="s">
        <v>252</v>
      </c>
      <c r="D36" s="256">
        <v>8</v>
      </c>
      <c r="E36" s="256" t="s">
        <v>496</v>
      </c>
      <c r="F36" s="256">
        <f t="shared" si="0"/>
        <v>18</v>
      </c>
      <c r="G36" s="813" t="s">
        <v>880</v>
      </c>
    </row>
    <row r="37" spans="1:7">
      <c r="A37" s="253">
        <v>24</v>
      </c>
      <c r="B37" s="257">
        <v>4</v>
      </c>
      <c r="C37" s="257" t="s">
        <v>265</v>
      </c>
      <c r="D37" s="257">
        <v>2</v>
      </c>
      <c r="E37" s="257" t="s">
        <v>221</v>
      </c>
      <c r="F37" s="257">
        <f t="shared" si="0"/>
        <v>6</v>
      </c>
      <c r="G37" s="814" t="s">
        <v>222</v>
      </c>
    </row>
    <row r="38" spans="1:7">
      <c r="A38" s="245" t="s">
        <v>468</v>
      </c>
      <c r="B38" s="258">
        <v>97</v>
      </c>
      <c r="C38" s="258" t="s">
        <v>241</v>
      </c>
      <c r="D38" s="258">
        <v>102</v>
      </c>
      <c r="E38" s="258" t="s">
        <v>240</v>
      </c>
      <c r="F38" s="730">
        <f t="shared" si="0"/>
        <v>199</v>
      </c>
      <c r="G38" s="815" t="s">
        <v>535</v>
      </c>
    </row>
    <row r="39" spans="1:7">
      <c r="A39" s="251">
        <v>70</v>
      </c>
      <c r="B39" s="255">
        <v>21</v>
      </c>
      <c r="C39" s="255" t="s">
        <v>883</v>
      </c>
      <c r="D39" s="255">
        <v>15</v>
      </c>
      <c r="E39" s="255" t="s">
        <v>242</v>
      </c>
      <c r="F39" s="255">
        <f t="shared" si="0"/>
        <v>36</v>
      </c>
      <c r="G39" s="812" t="s">
        <v>887</v>
      </c>
    </row>
    <row r="40" spans="1:7">
      <c r="A40" s="252">
        <v>71</v>
      </c>
      <c r="B40" s="256">
        <v>11</v>
      </c>
      <c r="C40" s="256" t="s">
        <v>267</v>
      </c>
      <c r="D40" s="256">
        <v>18</v>
      </c>
      <c r="E40" s="256" t="s">
        <v>221</v>
      </c>
      <c r="F40" s="256">
        <f t="shared" si="0"/>
        <v>29</v>
      </c>
      <c r="G40" s="813" t="s">
        <v>496</v>
      </c>
    </row>
    <row r="41" spans="1:7">
      <c r="A41" s="252">
        <v>72</v>
      </c>
      <c r="B41" s="256"/>
      <c r="C41" s="256"/>
      <c r="D41" s="256">
        <v>1</v>
      </c>
      <c r="E41" s="256" t="s">
        <v>489</v>
      </c>
      <c r="F41" s="256">
        <f t="shared" si="0"/>
        <v>1</v>
      </c>
      <c r="G41" s="813" t="s">
        <v>489</v>
      </c>
    </row>
    <row r="42" spans="1:7">
      <c r="A42" s="252">
        <v>73</v>
      </c>
      <c r="B42" s="256"/>
      <c r="C42" s="256"/>
      <c r="D42" s="256">
        <v>1</v>
      </c>
      <c r="E42" s="256" t="s">
        <v>215</v>
      </c>
      <c r="F42" s="256">
        <f t="shared" si="0"/>
        <v>1</v>
      </c>
      <c r="G42" s="813" t="s">
        <v>215</v>
      </c>
    </row>
    <row r="43" spans="1:7">
      <c r="A43" s="253">
        <v>74</v>
      </c>
      <c r="B43" s="257">
        <v>10</v>
      </c>
      <c r="C43" s="257" t="s">
        <v>240</v>
      </c>
      <c r="D43" s="257">
        <v>19</v>
      </c>
      <c r="E43" s="257" t="s">
        <v>884</v>
      </c>
      <c r="F43" s="257">
        <f t="shared" si="0"/>
        <v>29</v>
      </c>
      <c r="G43" s="814" t="s">
        <v>503</v>
      </c>
    </row>
    <row r="44" spans="1:7">
      <c r="A44" s="735" t="s">
        <v>469</v>
      </c>
      <c r="B44" s="736">
        <v>42</v>
      </c>
      <c r="C44" s="736" t="s">
        <v>228</v>
      </c>
      <c r="D44" s="736">
        <v>54</v>
      </c>
      <c r="E44" s="736" t="s">
        <v>544</v>
      </c>
      <c r="F44" s="737">
        <f t="shared" si="0"/>
        <v>96</v>
      </c>
      <c r="G44" s="816" t="s">
        <v>499</v>
      </c>
    </row>
    <row r="45" spans="1:7">
      <c r="A45" s="741" t="s">
        <v>272</v>
      </c>
      <c r="B45" s="742"/>
      <c r="C45" s="742"/>
      <c r="D45" s="742">
        <v>2</v>
      </c>
      <c r="E45" s="742" t="s">
        <v>885</v>
      </c>
      <c r="F45" s="743">
        <f t="shared" si="0"/>
        <v>2</v>
      </c>
      <c r="G45" s="818" t="s">
        <v>885</v>
      </c>
    </row>
    <row r="46" spans="1:7">
      <c r="A46" s="738" t="s">
        <v>470</v>
      </c>
      <c r="B46" s="739">
        <v>237</v>
      </c>
      <c r="C46" s="739" t="s">
        <v>496</v>
      </c>
      <c r="D46" s="739">
        <v>208</v>
      </c>
      <c r="E46" s="739" t="s">
        <v>498</v>
      </c>
      <c r="F46" s="740">
        <f t="shared" si="0"/>
        <v>445</v>
      </c>
      <c r="G46" s="817" t="s">
        <v>489</v>
      </c>
    </row>
    <row r="47" spans="1:7">
      <c r="A47" s="251">
        <v>25</v>
      </c>
      <c r="B47" s="255">
        <v>2</v>
      </c>
      <c r="C47" s="255" t="s">
        <v>514</v>
      </c>
      <c r="D47" s="255">
        <v>14</v>
      </c>
      <c r="E47" s="255" t="s">
        <v>886</v>
      </c>
      <c r="F47" s="255">
        <f t="shared" si="0"/>
        <v>16</v>
      </c>
      <c r="G47" s="812" t="s">
        <v>558</v>
      </c>
    </row>
    <row r="48" spans="1:7">
      <c r="A48" s="252">
        <v>26</v>
      </c>
      <c r="B48" s="256">
        <v>9</v>
      </c>
      <c r="C48" s="256" t="s">
        <v>268</v>
      </c>
      <c r="D48" s="256">
        <v>35</v>
      </c>
      <c r="E48" s="256" t="s">
        <v>514</v>
      </c>
      <c r="F48" s="256">
        <f t="shared" si="0"/>
        <v>44</v>
      </c>
      <c r="G48" s="813" t="s">
        <v>254</v>
      </c>
    </row>
    <row r="49" spans="1:7">
      <c r="A49" s="253">
        <v>27</v>
      </c>
      <c r="B49" s="257">
        <v>24</v>
      </c>
      <c r="C49" s="257" t="s">
        <v>879</v>
      </c>
      <c r="D49" s="257">
        <v>56</v>
      </c>
      <c r="E49" s="257" t="s">
        <v>252</v>
      </c>
      <c r="F49" s="257">
        <f t="shared" si="0"/>
        <v>80</v>
      </c>
      <c r="G49" s="814" t="s">
        <v>246</v>
      </c>
    </row>
    <row r="50" spans="1:7">
      <c r="A50" s="245" t="s">
        <v>472</v>
      </c>
      <c r="B50" s="258">
        <v>35</v>
      </c>
      <c r="C50" s="258" t="s">
        <v>261</v>
      </c>
      <c r="D50" s="258">
        <v>105</v>
      </c>
      <c r="E50" s="258" t="s">
        <v>255</v>
      </c>
      <c r="F50" s="730">
        <f t="shared" si="0"/>
        <v>140</v>
      </c>
      <c r="G50" s="815" t="s">
        <v>269</v>
      </c>
    </row>
    <row r="51" spans="1:7">
      <c r="A51" s="251">
        <v>28</v>
      </c>
      <c r="B51" s="255">
        <v>3</v>
      </c>
      <c r="C51" s="255" t="s">
        <v>250</v>
      </c>
      <c r="D51" s="255">
        <v>19</v>
      </c>
      <c r="E51" s="255" t="s">
        <v>247</v>
      </c>
      <c r="F51" s="255">
        <f t="shared" si="0"/>
        <v>22</v>
      </c>
      <c r="G51" s="812" t="s">
        <v>510</v>
      </c>
    </row>
    <row r="52" spans="1:7">
      <c r="A52" s="252">
        <v>29</v>
      </c>
      <c r="B52" s="256"/>
      <c r="C52" s="256"/>
      <c r="D52" s="256">
        <v>5</v>
      </c>
      <c r="E52" s="256" t="s">
        <v>512</v>
      </c>
      <c r="F52" s="256">
        <f t="shared" si="0"/>
        <v>5</v>
      </c>
      <c r="G52" s="813" t="s">
        <v>512</v>
      </c>
    </row>
    <row r="53" spans="1:7">
      <c r="A53" s="253">
        <v>30</v>
      </c>
      <c r="B53" s="257">
        <v>1</v>
      </c>
      <c r="C53" s="257" t="s">
        <v>504</v>
      </c>
      <c r="D53" s="257">
        <v>9</v>
      </c>
      <c r="E53" s="257" t="s">
        <v>249</v>
      </c>
      <c r="F53" s="257">
        <f t="shared" si="0"/>
        <v>10</v>
      </c>
      <c r="G53" s="814" t="s">
        <v>269</v>
      </c>
    </row>
    <row r="54" spans="1:7">
      <c r="A54" s="245" t="s">
        <v>473</v>
      </c>
      <c r="B54" s="258">
        <v>4</v>
      </c>
      <c r="C54" s="258" t="s">
        <v>251</v>
      </c>
      <c r="D54" s="258">
        <v>33</v>
      </c>
      <c r="E54" s="258" t="s">
        <v>510</v>
      </c>
      <c r="F54" s="730">
        <f t="shared" si="0"/>
        <v>37</v>
      </c>
      <c r="G54" s="815" t="s">
        <v>209</v>
      </c>
    </row>
    <row r="55" spans="1:7">
      <c r="A55" s="251">
        <v>31</v>
      </c>
      <c r="B55" s="255">
        <v>4</v>
      </c>
      <c r="C55" s="255" t="s">
        <v>488</v>
      </c>
      <c r="D55" s="255">
        <v>5</v>
      </c>
      <c r="E55" s="255" t="s">
        <v>261</v>
      </c>
      <c r="F55" s="255">
        <f t="shared" si="0"/>
        <v>9</v>
      </c>
      <c r="G55" s="812" t="s">
        <v>243</v>
      </c>
    </row>
    <row r="56" spans="1:7">
      <c r="A56" s="252">
        <v>32</v>
      </c>
      <c r="B56" s="256">
        <v>3</v>
      </c>
      <c r="C56" s="256" t="s">
        <v>260</v>
      </c>
      <c r="D56" s="256">
        <v>5</v>
      </c>
      <c r="E56" s="256" t="s">
        <v>269</v>
      </c>
      <c r="F56" s="256">
        <f t="shared" si="0"/>
        <v>8</v>
      </c>
      <c r="G56" s="813" t="s">
        <v>261</v>
      </c>
    </row>
    <row r="57" spans="1:7">
      <c r="A57" s="253">
        <v>33</v>
      </c>
      <c r="B57" s="257">
        <v>7</v>
      </c>
      <c r="C57" s="257" t="s">
        <v>515</v>
      </c>
      <c r="D57" s="257">
        <v>6</v>
      </c>
      <c r="E57" s="257" t="s">
        <v>514</v>
      </c>
      <c r="F57" s="257">
        <f t="shared" si="0"/>
        <v>13</v>
      </c>
      <c r="G57" s="814" t="s">
        <v>518</v>
      </c>
    </row>
    <row r="58" spans="1:7">
      <c r="A58" s="245" t="s">
        <v>474</v>
      </c>
      <c r="B58" s="258">
        <v>14</v>
      </c>
      <c r="C58" s="258" t="s">
        <v>236</v>
      </c>
      <c r="D58" s="258">
        <v>16</v>
      </c>
      <c r="E58" s="258" t="s">
        <v>269</v>
      </c>
      <c r="F58" s="730">
        <f t="shared" si="0"/>
        <v>30</v>
      </c>
      <c r="G58" s="815" t="s">
        <v>513</v>
      </c>
    </row>
    <row r="59" spans="1:7">
      <c r="A59" s="251">
        <v>34</v>
      </c>
      <c r="B59" s="255"/>
      <c r="C59" s="255"/>
      <c r="D59" s="255">
        <v>2</v>
      </c>
      <c r="E59" s="255" t="s">
        <v>488</v>
      </c>
      <c r="F59" s="255">
        <f t="shared" si="0"/>
        <v>2</v>
      </c>
      <c r="G59" s="812" t="s">
        <v>488</v>
      </c>
    </row>
    <row r="60" spans="1:7">
      <c r="A60" s="252">
        <v>35</v>
      </c>
      <c r="B60" s="256">
        <v>2</v>
      </c>
      <c r="C60" s="256" t="s">
        <v>514</v>
      </c>
      <c r="D60" s="256">
        <v>8</v>
      </c>
      <c r="E60" s="256" t="s">
        <v>268</v>
      </c>
      <c r="F60" s="256">
        <f t="shared" si="0"/>
        <v>10</v>
      </c>
      <c r="G60" s="813" t="s">
        <v>488</v>
      </c>
    </row>
    <row r="61" spans="1:7">
      <c r="A61" s="252">
        <v>36</v>
      </c>
      <c r="B61" s="256">
        <v>5</v>
      </c>
      <c r="C61" s="256" t="s">
        <v>884</v>
      </c>
      <c r="D61" s="256">
        <v>3</v>
      </c>
      <c r="E61" s="256" t="s">
        <v>500</v>
      </c>
      <c r="F61" s="256">
        <f t="shared" si="0"/>
        <v>8</v>
      </c>
      <c r="G61" s="813" t="s">
        <v>490</v>
      </c>
    </row>
    <row r="62" spans="1:7">
      <c r="A62" s="253">
        <v>37</v>
      </c>
      <c r="B62" s="257">
        <v>1</v>
      </c>
      <c r="C62" s="257" t="s">
        <v>250</v>
      </c>
      <c r="D62" s="257"/>
      <c r="E62" s="257"/>
      <c r="F62" s="257">
        <f t="shared" si="0"/>
        <v>1</v>
      </c>
      <c r="G62" s="814" t="s">
        <v>250</v>
      </c>
    </row>
    <row r="63" spans="1:7">
      <c r="A63" s="245" t="s">
        <v>475</v>
      </c>
      <c r="B63" s="258">
        <v>8</v>
      </c>
      <c r="C63" s="258" t="s">
        <v>484</v>
      </c>
      <c r="D63" s="258">
        <v>13</v>
      </c>
      <c r="E63" s="258" t="s">
        <v>243</v>
      </c>
      <c r="F63" s="730">
        <f t="shared" si="0"/>
        <v>21</v>
      </c>
      <c r="G63" s="815" t="s">
        <v>210</v>
      </c>
    </row>
    <row r="64" spans="1:7">
      <c r="A64" s="251">
        <v>60</v>
      </c>
      <c r="B64" s="255">
        <v>10</v>
      </c>
      <c r="C64" s="255" t="s">
        <v>236</v>
      </c>
      <c r="D64" s="255">
        <v>43</v>
      </c>
      <c r="E64" s="255" t="s">
        <v>514</v>
      </c>
      <c r="F64" s="255">
        <f t="shared" si="0"/>
        <v>53</v>
      </c>
      <c r="G64" s="812" t="s">
        <v>245</v>
      </c>
    </row>
    <row r="65" spans="1:7">
      <c r="A65" s="252">
        <v>61</v>
      </c>
      <c r="B65" s="256">
        <v>1</v>
      </c>
      <c r="C65" s="256" t="s">
        <v>504</v>
      </c>
      <c r="D65" s="256">
        <v>28</v>
      </c>
      <c r="E65" s="256" t="s">
        <v>269</v>
      </c>
      <c r="F65" s="256">
        <f t="shared" si="0"/>
        <v>29</v>
      </c>
      <c r="G65" s="813" t="s">
        <v>268</v>
      </c>
    </row>
    <row r="66" spans="1:7">
      <c r="A66" s="252">
        <v>62</v>
      </c>
      <c r="B66" s="256">
        <v>6</v>
      </c>
      <c r="C66" s="256" t="s">
        <v>507</v>
      </c>
      <c r="D66" s="256">
        <v>14</v>
      </c>
      <c r="E66" s="256" t="s">
        <v>250</v>
      </c>
      <c r="F66" s="256">
        <f t="shared" si="0"/>
        <v>20</v>
      </c>
      <c r="G66" s="813" t="s">
        <v>268</v>
      </c>
    </row>
    <row r="67" spans="1:7">
      <c r="A67" s="253">
        <v>63</v>
      </c>
      <c r="B67" s="257">
        <v>2</v>
      </c>
      <c r="C67" s="257" t="s">
        <v>489</v>
      </c>
      <c r="D67" s="257">
        <v>16</v>
      </c>
      <c r="E67" s="257" t="s">
        <v>269</v>
      </c>
      <c r="F67" s="257">
        <f t="shared" si="0"/>
        <v>18</v>
      </c>
      <c r="G67" s="814" t="s">
        <v>888</v>
      </c>
    </row>
    <row r="68" spans="1:7">
      <c r="A68" s="245" t="s">
        <v>476</v>
      </c>
      <c r="B68" s="258">
        <v>19</v>
      </c>
      <c r="C68" s="258" t="s">
        <v>261</v>
      </c>
      <c r="D68" s="258">
        <v>101</v>
      </c>
      <c r="E68" s="258" t="s">
        <v>254</v>
      </c>
      <c r="F68" s="730">
        <f t="shared" si="0"/>
        <v>120</v>
      </c>
      <c r="G68" s="815" t="s">
        <v>255</v>
      </c>
    </row>
    <row r="69" spans="1:7">
      <c r="A69" s="251">
        <v>64</v>
      </c>
      <c r="B69" s="255">
        <v>6</v>
      </c>
      <c r="C69" s="255" t="s">
        <v>216</v>
      </c>
      <c r="D69" s="255">
        <v>13</v>
      </c>
      <c r="E69" s="255" t="s">
        <v>222</v>
      </c>
      <c r="F69" s="255">
        <f t="shared" si="0"/>
        <v>19</v>
      </c>
      <c r="G69" s="812" t="s">
        <v>505</v>
      </c>
    </row>
    <row r="70" spans="1:7">
      <c r="A70" s="252">
        <v>65</v>
      </c>
      <c r="B70" s="256">
        <v>9</v>
      </c>
      <c r="C70" s="256" t="s">
        <v>517</v>
      </c>
      <c r="D70" s="256">
        <v>7</v>
      </c>
      <c r="E70" s="256" t="s">
        <v>486</v>
      </c>
      <c r="F70" s="256">
        <f t="shared" si="0"/>
        <v>16</v>
      </c>
      <c r="G70" s="813" t="s">
        <v>487</v>
      </c>
    </row>
    <row r="71" spans="1:7">
      <c r="A71" s="252">
        <v>66</v>
      </c>
      <c r="B71" s="256">
        <v>11</v>
      </c>
      <c r="C71" s="256" t="s">
        <v>517</v>
      </c>
      <c r="D71" s="256">
        <v>5</v>
      </c>
      <c r="E71" s="256" t="s">
        <v>489</v>
      </c>
      <c r="F71" s="256">
        <f t="shared" si="0"/>
        <v>16</v>
      </c>
      <c r="G71" s="813" t="s">
        <v>223</v>
      </c>
    </row>
    <row r="72" spans="1:7">
      <c r="A72" s="252">
        <v>67</v>
      </c>
      <c r="B72" s="256">
        <v>7</v>
      </c>
      <c r="C72" s="256" t="s">
        <v>490</v>
      </c>
      <c r="D72" s="256">
        <v>10</v>
      </c>
      <c r="E72" s="256" t="s">
        <v>487</v>
      </c>
      <c r="F72" s="256">
        <f t="shared" si="0"/>
        <v>17</v>
      </c>
      <c r="G72" s="813" t="s">
        <v>507</v>
      </c>
    </row>
    <row r="73" spans="1:7">
      <c r="A73" s="252">
        <v>68</v>
      </c>
      <c r="B73" s="256">
        <v>4</v>
      </c>
      <c r="C73" s="256" t="s">
        <v>488</v>
      </c>
      <c r="D73" s="256">
        <v>3</v>
      </c>
      <c r="E73" s="256" t="s">
        <v>225</v>
      </c>
      <c r="F73" s="256">
        <f t="shared" si="0"/>
        <v>7</v>
      </c>
      <c r="G73" s="813" t="s">
        <v>520</v>
      </c>
    </row>
    <row r="74" spans="1:7">
      <c r="A74" s="253">
        <v>69</v>
      </c>
      <c r="B74" s="257">
        <v>3</v>
      </c>
      <c r="C74" s="257" t="s">
        <v>487</v>
      </c>
      <c r="D74" s="257">
        <v>1</v>
      </c>
      <c r="E74" s="257" t="s">
        <v>489</v>
      </c>
      <c r="F74" s="257">
        <f t="shared" si="0"/>
        <v>4</v>
      </c>
      <c r="G74" s="814" t="s">
        <v>266</v>
      </c>
    </row>
    <row r="75" spans="1:7">
      <c r="A75" s="735" t="s">
        <v>477</v>
      </c>
      <c r="B75" s="736">
        <v>40</v>
      </c>
      <c r="C75" s="736" t="s">
        <v>267</v>
      </c>
      <c r="D75" s="736">
        <v>39</v>
      </c>
      <c r="E75" s="736" t="s">
        <v>505</v>
      </c>
      <c r="F75" s="737">
        <f t="shared" ref="F75:F80" si="1">D75+B75</f>
        <v>79</v>
      </c>
      <c r="G75" s="816" t="s">
        <v>222</v>
      </c>
    </row>
    <row r="76" spans="1:7">
      <c r="A76" s="738" t="s">
        <v>478</v>
      </c>
      <c r="B76" s="739">
        <v>120</v>
      </c>
      <c r="C76" s="739" t="s">
        <v>247</v>
      </c>
      <c r="D76" s="739">
        <v>307</v>
      </c>
      <c r="E76" s="739" t="s">
        <v>243</v>
      </c>
      <c r="F76" s="740">
        <f t="shared" si="1"/>
        <v>427</v>
      </c>
      <c r="G76" s="817" t="s">
        <v>210</v>
      </c>
    </row>
    <row r="77" spans="1:7">
      <c r="A77" s="251">
        <v>85</v>
      </c>
      <c r="B77" s="255">
        <v>5</v>
      </c>
      <c r="C77" s="255" t="s">
        <v>262</v>
      </c>
      <c r="D77" s="255">
        <v>4</v>
      </c>
      <c r="E77" s="255" t="s">
        <v>517</v>
      </c>
      <c r="F77" s="255">
        <f t="shared" si="1"/>
        <v>9</v>
      </c>
      <c r="G77" s="812" t="s">
        <v>492</v>
      </c>
    </row>
    <row r="78" spans="1:7">
      <c r="A78" s="252">
        <v>86</v>
      </c>
      <c r="B78" s="256">
        <v>11</v>
      </c>
      <c r="C78" s="256" t="s">
        <v>261</v>
      </c>
      <c r="D78" s="256">
        <v>9</v>
      </c>
      <c r="E78" s="256" t="s">
        <v>249</v>
      </c>
      <c r="F78" s="256">
        <f t="shared" si="1"/>
        <v>20</v>
      </c>
      <c r="G78" s="813" t="s">
        <v>210</v>
      </c>
    </row>
    <row r="79" spans="1:7">
      <c r="A79" s="253">
        <v>87</v>
      </c>
      <c r="B79" s="257">
        <v>4</v>
      </c>
      <c r="C79" s="257" t="s">
        <v>500</v>
      </c>
      <c r="D79" s="257">
        <v>4</v>
      </c>
      <c r="E79" s="257" t="s">
        <v>265</v>
      </c>
      <c r="F79" s="257">
        <f t="shared" si="1"/>
        <v>8</v>
      </c>
      <c r="G79" s="814" t="s">
        <v>260</v>
      </c>
    </row>
    <row r="80" spans="1:7" ht="13.5">
      <c r="A80" s="246" t="s">
        <v>479</v>
      </c>
      <c r="B80" s="259">
        <v>20</v>
      </c>
      <c r="C80" s="259" t="s">
        <v>485</v>
      </c>
      <c r="D80" s="259">
        <v>17</v>
      </c>
      <c r="E80" s="259" t="s">
        <v>229</v>
      </c>
      <c r="F80" s="732">
        <f t="shared" si="1"/>
        <v>37</v>
      </c>
      <c r="G80" s="819" t="s">
        <v>235</v>
      </c>
    </row>
    <row r="81" spans="1:7">
      <c r="A81" s="244"/>
      <c r="B81" s="244"/>
      <c r="C81" s="244"/>
      <c r="D81" s="244"/>
      <c r="E81" s="244"/>
      <c r="F81" s="244"/>
      <c r="G81" s="244"/>
    </row>
    <row r="82" spans="1:7">
      <c r="A82" s="254" t="s">
        <v>133</v>
      </c>
      <c r="B82" s="260">
        <f>B80+B76+B46+B18</f>
        <v>490</v>
      </c>
      <c r="C82" s="260" t="s">
        <v>487</v>
      </c>
      <c r="D82" s="260">
        <f>D80+D76+D46+D18</f>
        <v>639</v>
      </c>
      <c r="E82" s="260" t="s">
        <v>521</v>
      </c>
      <c r="F82" s="942">
        <f>F80+F76+F46+F18</f>
        <v>1129</v>
      </c>
      <c r="G82" s="734" t="s">
        <v>507</v>
      </c>
    </row>
  </sheetData>
  <mergeCells count="4">
    <mergeCell ref="B7:G7"/>
    <mergeCell ref="A2:G2"/>
    <mergeCell ref="A3:G3"/>
    <mergeCell ref="A5:G5"/>
  </mergeCells>
  <printOptions horizontalCentered="1"/>
  <pageMargins left="0.39370078740157483" right="0.39370078740157483" top="0.59055118110236227" bottom="0.59055118110236227" header="0.39370078740157483" footer="0.39370078740157483"/>
  <pageSetup paperSize="9" scale="71"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31.xml><?xml version="1.0" encoding="utf-8"?>
<worksheet xmlns="http://schemas.openxmlformats.org/spreadsheetml/2006/main" xmlns:r="http://schemas.openxmlformats.org/officeDocument/2006/relationships">
  <sheetPr>
    <tabColor rgb="FF92D050"/>
    <pageSetUpPr fitToPage="1"/>
  </sheetPr>
  <dimension ref="A2:L39"/>
  <sheetViews>
    <sheetView showGridLines="0" workbookViewId="0">
      <selection activeCell="J37" sqref="J37"/>
    </sheetView>
  </sheetViews>
  <sheetFormatPr baseColWidth="10" defaultColWidth="11.83203125" defaultRowHeight="12.75"/>
  <cols>
    <col min="1" max="1" width="21.33203125" customWidth="1"/>
    <col min="2" max="2" width="13" bestFit="1" customWidth="1"/>
    <col min="3" max="3" width="17.83203125" customWidth="1"/>
    <col min="4" max="4" width="16.5" customWidth="1"/>
    <col min="5" max="5" width="13.6640625" bestFit="1" customWidth="1"/>
    <col min="6" max="7" width="13" bestFit="1" customWidth="1"/>
    <col min="8" max="8" width="18.83203125" customWidth="1"/>
    <col min="9" max="10" width="13.6640625" bestFit="1" customWidth="1"/>
    <col min="11" max="11" width="17.6640625" customWidth="1"/>
    <col min="12" max="12" width="13" bestFit="1" customWidth="1"/>
  </cols>
  <sheetData>
    <row r="2" spans="1:12" ht="36.75" customHeight="1">
      <c r="A2" s="1219" t="s">
        <v>860</v>
      </c>
      <c r="B2" s="1219"/>
      <c r="C2" s="1219"/>
      <c r="D2" s="1219"/>
      <c r="E2" s="1219"/>
      <c r="F2" s="1219"/>
      <c r="G2" s="1219"/>
      <c r="H2" s="1219"/>
      <c r="I2" s="1219"/>
      <c r="J2" s="1219"/>
      <c r="K2" s="1219"/>
      <c r="L2" s="1219"/>
    </row>
    <row r="3" spans="1:12">
      <c r="A3" s="65"/>
    </row>
    <row r="4" spans="1:12">
      <c r="A4" s="65"/>
    </row>
    <row r="5" spans="1:12">
      <c r="A5" s="1253" t="s">
        <v>776</v>
      </c>
      <c r="B5" s="1253"/>
      <c r="C5" s="1253"/>
      <c r="D5" s="1253"/>
      <c r="E5" s="1253"/>
      <c r="F5" s="1253"/>
      <c r="G5" s="1253"/>
      <c r="H5" s="1253"/>
      <c r="I5" s="1253"/>
      <c r="J5" s="1253"/>
      <c r="K5" s="1253"/>
      <c r="L5" s="1253"/>
    </row>
    <row r="7" spans="1:12" ht="25.5" customHeight="1">
      <c r="B7" s="1294" t="s">
        <v>533</v>
      </c>
      <c r="C7" s="1303"/>
      <c r="D7" s="1303"/>
      <c r="E7" s="1303"/>
      <c r="F7" s="1303"/>
      <c r="G7" s="1303"/>
      <c r="H7" s="1303"/>
      <c r="I7" s="1303"/>
      <c r="J7" s="1303"/>
      <c r="K7" s="1303"/>
      <c r="L7" s="1292"/>
    </row>
    <row r="8" spans="1:12" ht="57" customHeight="1">
      <c r="A8" s="969" t="s">
        <v>534</v>
      </c>
      <c r="B8" s="266" t="s">
        <v>522</v>
      </c>
      <c r="C8" s="266" t="s">
        <v>523</v>
      </c>
      <c r="D8" s="266" t="s">
        <v>524</v>
      </c>
      <c r="E8" s="266" t="s">
        <v>525</v>
      </c>
      <c r="F8" s="266" t="s">
        <v>526</v>
      </c>
      <c r="G8" s="266" t="s">
        <v>527</v>
      </c>
      <c r="H8" s="266" t="s">
        <v>528</v>
      </c>
      <c r="I8" s="266" t="s">
        <v>529</v>
      </c>
      <c r="J8" s="266" t="s">
        <v>302</v>
      </c>
      <c r="K8" s="266" t="s">
        <v>530</v>
      </c>
      <c r="L8" s="744" t="s">
        <v>133</v>
      </c>
    </row>
    <row r="9" spans="1:12">
      <c r="A9" s="745"/>
      <c r="B9" s="85"/>
      <c r="C9" s="85"/>
      <c r="D9" s="85"/>
      <c r="E9" s="85"/>
      <c r="F9" s="85"/>
      <c r="G9" s="85"/>
      <c r="H9" s="85"/>
      <c r="I9" s="85"/>
      <c r="J9" s="85"/>
      <c r="K9" s="85"/>
      <c r="L9" s="69"/>
    </row>
    <row r="10" spans="1:12">
      <c r="A10" s="160">
        <v>2</v>
      </c>
      <c r="B10" s="51"/>
      <c r="C10" s="51">
        <v>1</v>
      </c>
      <c r="D10" s="51">
        <v>1</v>
      </c>
      <c r="E10" s="51"/>
      <c r="F10" s="51"/>
      <c r="G10" s="51"/>
      <c r="H10" s="51"/>
      <c r="I10" s="51"/>
      <c r="J10" s="51"/>
      <c r="K10" s="51"/>
      <c r="L10" s="821">
        <f>SUM(B10:K10)</f>
        <v>2</v>
      </c>
    </row>
    <row r="11" spans="1:12">
      <c r="A11" s="161">
        <v>3</v>
      </c>
      <c r="B11" s="53"/>
      <c r="C11" s="53"/>
      <c r="D11" s="53">
        <v>2</v>
      </c>
      <c r="E11" s="53"/>
      <c r="F11" s="53">
        <v>1</v>
      </c>
      <c r="G11" s="53"/>
      <c r="H11" s="53">
        <v>1</v>
      </c>
      <c r="I11" s="53">
        <v>2</v>
      </c>
      <c r="J11" s="53"/>
      <c r="K11" s="53"/>
      <c r="L11" s="822">
        <f t="shared" ref="L11:L35" si="0">SUM(B11:K11)</f>
        <v>6</v>
      </c>
    </row>
    <row r="12" spans="1:12">
      <c r="A12" s="161">
        <v>4</v>
      </c>
      <c r="B12" s="53">
        <v>1</v>
      </c>
      <c r="C12" s="53">
        <v>3</v>
      </c>
      <c r="D12" s="53">
        <v>1</v>
      </c>
      <c r="E12" s="53"/>
      <c r="F12" s="53"/>
      <c r="G12" s="53"/>
      <c r="H12" s="53"/>
      <c r="I12" s="53"/>
      <c r="J12" s="53"/>
      <c r="K12" s="53">
        <v>1</v>
      </c>
      <c r="L12" s="822">
        <f t="shared" si="0"/>
        <v>6</v>
      </c>
    </row>
    <row r="13" spans="1:12">
      <c r="A13" s="161">
        <v>5</v>
      </c>
      <c r="B13" s="53">
        <v>1</v>
      </c>
      <c r="C13" s="53">
        <v>1</v>
      </c>
      <c r="D13" s="53">
        <v>1</v>
      </c>
      <c r="E13" s="53"/>
      <c r="F13" s="53"/>
      <c r="G13" s="53"/>
      <c r="H13" s="53"/>
      <c r="I13" s="53">
        <v>1</v>
      </c>
      <c r="J13" s="53"/>
      <c r="K13" s="53">
        <v>1</v>
      </c>
      <c r="L13" s="822">
        <f t="shared" si="0"/>
        <v>5</v>
      </c>
    </row>
    <row r="14" spans="1:12">
      <c r="A14" s="161">
        <v>6</v>
      </c>
      <c r="B14" s="53">
        <v>2</v>
      </c>
      <c r="C14" s="53">
        <v>3</v>
      </c>
      <c r="D14" s="53">
        <v>2</v>
      </c>
      <c r="E14" s="53">
        <v>1</v>
      </c>
      <c r="F14" s="53"/>
      <c r="G14" s="53"/>
      <c r="H14" s="53">
        <v>1</v>
      </c>
      <c r="I14" s="53"/>
      <c r="J14" s="53"/>
      <c r="K14" s="53">
        <v>1</v>
      </c>
      <c r="L14" s="822">
        <f t="shared" si="0"/>
        <v>10</v>
      </c>
    </row>
    <row r="15" spans="1:12">
      <c r="A15" s="161">
        <v>7</v>
      </c>
      <c r="B15" s="53">
        <v>3</v>
      </c>
      <c r="C15" s="53">
        <v>8</v>
      </c>
      <c r="D15" s="53">
        <v>8</v>
      </c>
      <c r="E15" s="53"/>
      <c r="F15" s="53">
        <v>1</v>
      </c>
      <c r="G15" s="53">
        <v>1</v>
      </c>
      <c r="H15" s="53">
        <v>3</v>
      </c>
      <c r="I15" s="53">
        <v>1</v>
      </c>
      <c r="J15" s="53">
        <v>2</v>
      </c>
      <c r="K15" s="53">
        <v>3</v>
      </c>
      <c r="L15" s="822">
        <f t="shared" si="0"/>
        <v>30</v>
      </c>
    </row>
    <row r="16" spans="1:12">
      <c r="A16" s="161">
        <v>8</v>
      </c>
      <c r="B16" s="53">
        <v>5</v>
      </c>
      <c r="C16" s="53">
        <v>11</v>
      </c>
      <c r="D16" s="53">
        <v>10</v>
      </c>
      <c r="E16" s="53"/>
      <c r="F16" s="53">
        <v>2</v>
      </c>
      <c r="G16" s="53">
        <v>1</v>
      </c>
      <c r="H16" s="53">
        <v>3</v>
      </c>
      <c r="I16" s="53">
        <v>3</v>
      </c>
      <c r="J16" s="53">
        <v>1</v>
      </c>
      <c r="K16" s="53">
        <v>4</v>
      </c>
      <c r="L16" s="822">
        <f t="shared" si="0"/>
        <v>40</v>
      </c>
    </row>
    <row r="17" spans="1:12">
      <c r="A17" s="161">
        <v>9</v>
      </c>
      <c r="B17" s="53">
        <v>5</v>
      </c>
      <c r="C17" s="53">
        <v>10</v>
      </c>
      <c r="D17" s="53">
        <v>7</v>
      </c>
      <c r="E17" s="53">
        <v>1</v>
      </c>
      <c r="F17" s="53">
        <v>2</v>
      </c>
      <c r="G17" s="53"/>
      <c r="H17" s="53">
        <v>10</v>
      </c>
      <c r="I17" s="53">
        <v>4</v>
      </c>
      <c r="J17" s="53">
        <v>1</v>
      </c>
      <c r="K17" s="53">
        <v>6</v>
      </c>
      <c r="L17" s="822">
        <f t="shared" si="0"/>
        <v>46</v>
      </c>
    </row>
    <row r="18" spans="1:12">
      <c r="A18" s="161">
        <v>10</v>
      </c>
      <c r="B18" s="53">
        <v>5</v>
      </c>
      <c r="C18" s="53">
        <v>13</v>
      </c>
      <c r="D18" s="53">
        <v>4</v>
      </c>
      <c r="E18" s="53">
        <v>2</v>
      </c>
      <c r="F18" s="53">
        <v>2</v>
      </c>
      <c r="G18" s="53"/>
      <c r="H18" s="53">
        <v>8</v>
      </c>
      <c r="I18" s="53">
        <v>4</v>
      </c>
      <c r="J18" s="53">
        <v>1</v>
      </c>
      <c r="K18" s="53">
        <v>5</v>
      </c>
      <c r="L18" s="822">
        <f t="shared" si="0"/>
        <v>44</v>
      </c>
    </row>
    <row r="19" spans="1:12">
      <c r="A19" s="161">
        <v>11</v>
      </c>
      <c r="B19" s="53">
        <v>8</v>
      </c>
      <c r="C19" s="53">
        <v>8</v>
      </c>
      <c r="D19" s="53">
        <v>3</v>
      </c>
      <c r="E19" s="53">
        <v>3</v>
      </c>
      <c r="F19" s="53">
        <v>3</v>
      </c>
      <c r="G19" s="53">
        <v>1</v>
      </c>
      <c r="H19" s="53">
        <v>8</v>
      </c>
      <c r="I19" s="53">
        <v>2</v>
      </c>
      <c r="J19" s="53">
        <v>1</v>
      </c>
      <c r="K19" s="53">
        <v>1</v>
      </c>
      <c r="L19" s="822">
        <f t="shared" si="0"/>
        <v>38</v>
      </c>
    </row>
    <row r="20" spans="1:12">
      <c r="A20" s="161">
        <v>12</v>
      </c>
      <c r="B20" s="53">
        <v>10</v>
      </c>
      <c r="C20" s="53">
        <v>8</v>
      </c>
      <c r="D20" s="53">
        <v>3</v>
      </c>
      <c r="E20" s="53"/>
      <c r="F20" s="53">
        <v>2</v>
      </c>
      <c r="G20" s="53">
        <v>2</v>
      </c>
      <c r="H20" s="53">
        <v>5</v>
      </c>
      <c r="I20" s="53">
        <v>1</v>
      </c>
      <c r="J20" s="53">
        <v>2</v>
      </c>
      <c r="K20" s="53">
        <v>3</v>
      </c>
      <c r="L20" s="822">
        <f t="shared" si="0"/>
        <v>36</v>
      </c>
    </row>
    <row r="21" spans="1:12">
      <c r="A21" s="161">
        <v>13</v>
      </c>
      <c r="B21" s="53">
        <v>6</v>
      </c>
      <c r="C21" s="53">
        <v>8</v>
      </c>
      <c r="D21" s="53">
        <v>2</v>
      </c>
      <c r="E21" s="53">
        <v>1</v>
      </c>
      <c r="F21" s="53">
        <v>3</v>
      </c>
      <c r="G21" s="53">
        <v>3</v>
      </c>
      <c r="H21" s="53">
        <v>6</v>
      </c>
      <c r="I21" s="53">
        <v>3</v>
      </c>
      <c r="J21" s="53">
        <v>2</v>
      </c>
      <c r="K21" s="53">
        <v>1</v>
      </c>
      <c r="L21" s="822">
        <f t="shared" si="0"/>
        <v>35</v>
      </c>
    </row>
    <row r="22" spans="1:12">
      <c r="A22" s="161">
        <v>14</v>
      </c>
      <c r="B22" s="53">
        <v>4</v>
      </c>
      <c r="C22" s="53">
        <v>7</v>
      </c>
      <c r="D22" s="53">
        <v>2</v>
      </c>
      <c r="E22" s="53">
        <v>3</v>
      </c>
      <c r="F22" s="53">
        <v>9</v>
      </c>
      <c r="G22" s="53">
        <v>1</v>
      </c>
      <c r="H22" s="53">
        <v>7</v>
      </c>
      <c r="I22" s="53">
        <v>3</v>
      </c>
      <c r="J22" s="53">
        <v>2</v>
      </c>
      <c r="K22" s="53">
        <v>1</v>
      </c>
      <c r="L22" s="822">
        <f t="shared" si="0"/>
        <v>39</v>
      </c>
    </row>
    <row r="23" spans="1:12">
      <c r="A23" s="161">
        <v>15</v>
      </c>
      <c r="B23" s="53">
        <v>4</v>
      </c>
      <c r="C23" s="53">
        <v>5</v>
      </c>
      <c r="D23" s="53"/>
      <c r="E23" s="53">
        <v>2</v>
      </c>
      <c r="F23" s="53">
        <v>2</v>
      </c>
      <c r="G23" s="53"/>
      <c r="H23" s="53">
        <v>6</v>
      </c>
      <c r="I23" s="53">
        <v>3</v>
      </c>
      <c r="J23" s="53">
        <v>2</v>
      </c>
      <c r="K23" s="53">
        <v>2</v>
      </c>
      <c r="L23" s="822">
        <f t="shared" si="0"/>
        <v>26</v>
      </c>
    </row>
    <row r="24" spans="1:12">
      <c r="A24" s="161">
        <v>16</v>
      </c>
      <c r="B24" s="53">
        <v>4</v>
      </c>
      <c r="C24" s="53">
        <v>6</v>
      </c>
      <c r="D24" s="53">
        <v>3</v>
      </c>
      <c r="E24" s="53">
        <v>2</v>
      </c>
      <c r="F24" s="53">
        <v>1</v>
      </c>
      <c r="G24" s="53">
        <v>1</v>
      </c>
      <c r="H24" s="53">
        <v>3</v>
      </c>
      <c r="I24" s="53">
        <v>3</v>
      </c>
      <c r="J24" s="53"/>
      <c r="K24" s="53">
        <v>4</v>
      </c>
      <c r="L24" s="822">
        <f t="shared" si="0"/>
        <v>27</v>
      </c>
    </row>
    <row r="25" spans="1:12">
      <c r="A25" s="161">
        <v>17</v>
      </c>
      <c r="B25" s="53">
        <v>5</v>
      </c>
      <c r="C25" s="53">
        <v>2</v>
      </c>
      <c r="D25" s="53"/>
      <c r="E25" s="53">
        <v>1</v>
      </c>
      <c r="F25" s="53">
        <v>1</v>
      </c>
      <c r="G25" s="53"/>
      <c r="H25" s="53">
        <v>1</v>
      </c>
      <c r="I25" s="53">
        <v>1</v>
      </c>
      <c r="J25" s="53"/>
      <c r="K25" s="53">
        <v>1</v>
      </c>
      <c r="L25" s="822">
        <f t="shared" si="0"/>
        <v>12</v>
      </c>
    </row>
    <row r="26" spans="1:12">
      <c r="A26" s="161">
        <v>18</v>
      </c>
      <c r="B26" s="53">
        <v>7</v>
      </c>
      <c r="C26" s="53"/>
      <c r="D26" s="53">
        <v>3</v>
      </c>
      <c r="E26" s="53"/>
      <c r="F26" s="53">
        <v>1</v>
      </c>
      <c r="G26" s="53">
        <v>1</v>
      </c>
      <c r="H26" s="53">
        <v>1</v>
      </c>
      <c r="I26" s="53"/>
      <c r="J26" s="53"/>
      <c r="K26" s="53"/>
      <c r="L26" s="822">
        <f t="shared" si="0"/>
        <v>13</v>
      </c>
    </row>
    <row r="27" spans="1:12">
      <c r="A27" s="161">
        <v>19</v>
      </c>
      <c r="B27" s="53">
        <v>1</v>
      </c>
      <c r="C27" s="53">
        <v>2</v>
      </c>
      <c r="D27" s="53">
        <v>1</v>
      </c>
      <c r="E27" s="53">
        <v>2</v>
      </c>
      <c r="F27" s="53">
        <v>1</v>
      </c>
      <c r="G27" s="53"/>
      <c r="H27" s="53">
        <v>1</v>
      </c>
      <c r="I27" s="53"/>
      <c r="J27" s="53">
        <v>1</v>
      </c>
      <c r="K27" s="53"/>
      <c r="L27" s="822">
        <f t="shared" si="0"/>
        <v>9</v>
      </c>
    </row>
    <row r="28" spans="1:12">
      <c r="A28" s="161">
        <v>20</v>
      </c>
      <c r="B28" s="53">
        <v>1</v>
      </c>
      <c r="C28" s="53">
        <v>4</v>
      </c>
      <c r="D28" s="53">
        <v>1</v>
      </c>
      <c r="E28" s="53">
        <v>1</v>
      </c>
      <c r="F28" s="53">
        <v>1</v>
      </c>
      <c r="G28" s="53"/>
      <c r="H28" s="53">
        <v>3</v>
      </c>
      <c r="I28" s="53">
        <v>1</v>
      </c>
      <c r="J28" s="53"/>
      <c r="K28" s="53">
        <v>1</v>
      </c>
      <c r="L28" s="822">
        <f t="shared" si="0"/>
        <v>13</v>
      </c>
    </row>
    <row r="29" spans="1:12">
      <c r="A29" s="161">
        <v>21</v>
      </c>
      <c r="B29" s="53">
        <v>3</v>
      </c>
      <c r="C29" s="53">
        <v>1</v>
      </c>
      <c r="D29" s="53"/>
      <c r="E29" s="53"/>
      <c r="F29" s="53"/>
      <c r="G29" s="53"/>
      <c r="H29" s="53">
        <v>2</v>
      </c>
      <c r="I29" s="53"/>
      <c r="J29" s="53"/>
      <c r="K29" s="53"/>
      <c r="L29" s="822">
        <f t="shared" si="0"/>
        <v>6</v>
      </c>
    </row>
    <row r="30" spans="1:12">
      <c r="A30" s="161">
        <v>22</v>
      </c>
      <c r="B30" s="53"/>
      <c r="C30" s="53">
        <v>3</v>
      </c>
      <c r="D30" s="53"/>
      <c r="E30" s="53"/>
      <c r="F30" s="53"/>
      <c r="G30" s="53"/>
      <c r="H30" s="53"/>
      <c r="I30" s="53"/>
      <c r="J30" s="53"/>
      <c r="K30" s="53">
        <v>1</v>
      </c>
      <c r="L30" s="822">
        <f t="shared" si="0"/>
        <v>4</v>
      </c>
    </row>
    <row r="31" spans="1:12">
      <c r="A31" s="161">
        <v>23</v>
      </c>
      <c r="B31" s="53"/>
      <c r="C31" s="53">
        <v>2</v>
      </c>
      <c r="D31" s="53"/>
      <c r="E31" s="53">
        <v>1</v>
      </c>
      <c r="F31" s="53"/>
      <c r="G31" s="53"/>
      <c r="H31" s="53"/>
      <c r="I31" s="53">
        <v>1</v>
      </c>
      <c r="J31" s="53"/>
      <c r="K31" s="53"/>
      <c r="L31" s="822">
        <f t="shared" si="0"/>
        <v>4</v>
      </c>
    </row>
    <row r="32" spans="1:12">
      <c r="A32" s="161">
        <v>24</v>
      </c>
      <c r="B32" s="53"/>
      <c r="C32" s="53"/>
      <c r="D32" s="53"/>
      <c r="E32" s="53"/>
      <c r="F32" s="53"/>
      <c r="G32" s="53"/>
      <c r="H32" s="53">
        <v>2</v>
      </c>
      <c r="I32" s="53"/>
      <c r="J32" s="53"/>
      <c r="K32" s="53"/>
      <c r="L32" s="822">
        <f t="shared" si="0"/>
        <v>2</v>
      </c>
    </row>
    <row r="33" spans="1:12">
      <c r="A33" s="161">
        <v>25</v>
      </c>
      <c r="B33" s="53"/>
      <c r="C33" s="53">
        <v>2</v>
      </c>
      <c r="D33" s="53"/>
      <c r="E33" s="53"/>
      <c r="F33" s="53"/>
      <c r="G33" s="53"/>
      <c r="H33" s="53"/>
      <c r="I33" s="53"/>
      <c r="J33" s="53"/>
      <c r="K33" s="53"/>
      <c r="L33" s="822">
        <f t="shared" si="0"/>
        <v>2</v>
      </c>
    </row>
    <row r="34" spans="1:12">
      <c r="A34" s="161">
        <v>27</v>
      </c>
      <c r="B34" s="53"/>
      <c r="C34" s="53"/>
      <c r="D34" s="53"/>
      <c r="E34" s="53"/>
      <c r="F34" s="53"/>
      <c r="G34" s="53"/>
      <c r="H34" s="53">
        <v>1</v>
      </c>
      <c r="I34" s="53"/>
      <c r="J34" s="53"/>
      <c r="K34" s="53"/>
      <c r="L34" s="822">
        <f t="shared" si="0"/>
        <v>1</v>
      </c>
    </row>
    <row r="35" spans="1:12">
      <c r="A35" s="829">
        <v>31</v>
      </c>
      <c r="B35" s="827">
        <v>1</v>
      </c>
      <c r="C35" s="827"/>
      <c r="D35" s="827"/>
      <c r="E35" s="827"/>
      <c r="F35" s="827"/>
      <c r="G35" s="827"/>
      <c r="H35" s="827"/>
      <c r="I35" s="827"/>
      <c r="J35" s="827"/>
      <c r="K35" s="827"/>
      <c r="L35" s="968">
        <f t="shared" si="0"/>
        <v>1</v>
      </c>
    </row>
    <row r="36" spans="1:12">
      <c r="A36" s="967"/>
      <c r="B36" s="91"/>
      <c r="C36" s="91"/>
      <c r="D36" s="91"/>
      <c r="E36" s="91"/>
      <c r="F36" s="91"/>
      <c r="G36" s="91"/>
      <c r="H36" s="91"/>
      <c r="I36" s="91"/>
      <c r="J36" s="91"/>
      <c r="K36" s="91"/>
      <c r="L36" s="92"/>
    </row>
    <row r="37" spans="1:12">
      <c r="A37" s="264" t="s">
        <v>133</v>
      </c>
      <c r="B37" s="265">
        <f>SUM(B10:B36)</f>
        <v>76</v>
      </c>
      <c r="C37" s="265">
        <f t="shared" ref="C37:L37" si="1">SUM(C10:C36)</f>
        <v>108</v>
      </c>
      <c r="D37" s="265">
        <f t="shared" si="1"/>
        <v>54</v>
      </c>
      <c r="E37" s="265">
        <f t="shared" si="1"/>
        <v>20</v>
      </c>
      <c r="F37" s="265">
        <f t="shared" si="1"/>
        <v>32</v>
      </c>
      <c r="G37" s="265">
        <f t="shared" si="1"/>
        <v>11</v>
      </c>
      <c r="H37" s="265">
        <f t="shared" si="1"/>
        <v>72</v>
      </c>
      <c r="I37" s="265">
        <f t="shared" si="1"/>
        <v>33</v>
      </c>
      <c r="J37" s="265">
        <f t="shared" si="1"/>
        <v>15</v>
      </c>
      <c r="K37" s="265">
        <f t="shared" si="1"/>
        <v>36</v>
      </c>
      <c r="L37" s="310">
        <f t="shared" si="1"/>
        <v>457</v>
      </c>
    </row>
    <row r="39" spans="1:12">
      <c r="A39" s="264" t="s">
        <v>531</v>
      </c>
      <c r="B39" s="264" t="s">
        <v>944</v>
      </c>
      <c r="C39" s="264" t="s">
        <v>945</v>
      </c>
      <c r="D39" s="264" t="s">
        <v>946</v>
      </c>
      <c r="E39" s="264" t="s">
        <v>947</v>
      </c>
      <c r="F39" s="264" t="s">
        <v>532</v>
      </c>
      <c r="G39" s="264" t="s">
        <v>948</v>
      </c>
      <c r="H39" s="264" t="s">
        <v>532</v>
      </c>
      <c r="I39" s="264" t="s">
        <v>949</v>
      </c>
      <c r="J39" s="264" t="s">
        <v>945</v>
      </c>
      <c r="K39" s="264" t="s">
        <v>950</v>
      </c>
      <c r="L39" s="394" t="s">
        <v>951</v>
      </c>
    </row>
  </sheetData>
  <mergeCells count="3">
    <mergeCell ref="B7:L7"/>
    <mergeCell ref="A2:L2"/>
    <mergeCell ref="A5:L5"/>
  </mergeCells>
  <printOptions horizontalCentered="1"/>
  <pageMargins left="0.39370078740157483" right="0.39370078740157483" top="0.59055118110236227" bottom="0.59055118110236227" header="0.39370078740157483" footer="0.39370078740157483"/>
  <pageSetup paperSize="9" scale="84"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32.xml><?xml version="1.0" encoding="utf-8"?>
<worksheet xmlns="http://schemas.openxmlformats.org/spreadsheetml/2006/main" xmlns:r="http://schemas.openxmlformats.org/officeDocument/2006/relationships">
  <sheetPr>
    <tabColor rgb="FF92D050"/>
    <pageSetUpPr fitToPage="1"/>
  </sheetPr>
  <dimension ref="A2:K35"/>
  <sheetViews>
    <sheetView showGridLines="0" workbookViewId="0">
      <selection activeCell="A44" sqref="A44"/>
    </sheetView>
  </sheetViews>
  <sheetFormatPr baseColWidth="10" defaultRowHeight="12.75"/>
  <cols>
    <col min="1" max="1" width="66" customWidth="1"/>
    <col min="3" max="3" width="14.1640625" bestFit="1" customWidth="1"/>
    <col min="5" max="5" width="15.33203125" bestFit="1" customWidth="1"/>
    <col min="7" max="7" width="15.33203125" bestFit="1" customWidth="1"/>
    <col min="9" max="9" width="15.1640625" customWidth="1"/>
    <col min="11" max="11" width="15.33203125" bestFit="1" customWidth="1"/>
  </cols>
  <sheetData>
    <row r="2" spans="1:11" ht="36" customHeight="1">
      <c r="A2" s="1219" t="s">
        <v>853</v>
      </c>
      <c r="B2" s="1219"/>
      <c r="C2" s="1219"/>
      <c r="D2" s="1219"/>
      <c r="E2" s="1219"/>
      <c r="F2" s="1219"/>
      <c r="G2" s="1219"/>
      <c r="H2" s="1219"/>
      <c r="I2" s="1219"/>
      <c r="J2" s="1219"/>
      <c r="K2" s="1219"/>
    </row>
    <row r="3" spans="1:11">
      <c r="A3" s="65"/>
    </row>
    <row r="4" spans="1:11">
      <c r="A4" s="65"/>
    </row>
    <row r="5" spans="1:11">
      <c r="A5" s="1253" t="s">
        <v>773</v>
      </c>
      <c r="B5" s="1253"/>
      <c r="C5" s="1253"/>
      <c r="D5" s="1253"/>
      <c r="E5" s="1253"/>
      <c r="F5" s="1253"/>
      <c r="G5" s="1253"/>
      <c r="H5" s="1253"/>
      <c r="I5" s="1253"/>
      <c r="J5" s="1253"/>
      <c r="K5" s="1253"/>
    </row>
    <row r="7" spans="1:11" ht="17.25" customHeight="1">
      <c r="B7" s="1304" t="s">
        <v>204</v>
      </c>
      <c r="C7" s="1245"/>
      <c r="D7" s="1245" t="s">
        <v>205</v>
      </c>
      <c r="E7" s="1245"/>
      <c r="F7" s="1245" t="s">
        <v>206</v>
      </c>
      <c r="G7" s="1245"/>
      <c r="H7" s="1245" t="s">
        <v>207</v>
      </c>
      <c r="I7" s="1245"/>
      <c r="J7" s="1305" t="s">
        <v>133</v>
      </c>
      <c r="K7" s="1306"/>
    </row>
    <row r="8" spans="1:11">
      <c r="A8" s="781" t="s">
        <v>859</v>
      </c>
      <c r="B8" s="269" t="s">
        <v>541</v>
      </c>
      <c r="C8" s="269" t="s">
        <v>271</v>
      </c>
      <c r="D8" s="269" t="s">
        <v>541</v>
      </c>
      <c r="E8" s="269" t="s">
        <v>271</v>
      </c>
      <c r="F8" s="269" t="s">
        <v>541</v>
      </c>
      <c r="G8" s="269" t="s">
        <v>271</v>
      </c>
      <c r="H8" s="269" t="s">
        <v>541</v>
      </c>
      <c r="I8" s="269" t="s">
        <v>271</v>
      </c>
      <c r="J8" s="269" t="s">
        <v>541</v>
      </c>
      <c r="K8" s="269" t="s">
        <v>271</v>
      </c>
    </row>
    <row r="9" spans="1:11">
      <c r="B9" s="269"/>
      <c r="C9" s="269"/>
      <c r="D9" s="269"/>
      <c r="E9" s="269"/>
      <c r="F9" s="269"/>
      <c r="G9" s="269"/>
      <c r="H9" s="269"/>
      <c r="I9" s="269"/>
      <c r="J9" s="269"/>
      <c r="K9" s="269"/>
    </row>
    <row r="10" spans="1:11">
      <c r="A10" s="664" t="s">
        <v>312</v>
      </c>
      <c r="B10" s="945">
        <v>35</v>
      </c>
      <c r="C10" s="413" t="s">
        <v>239</v>
      </c>
      <c r="D10" s="945">
        <v>79</v>
      </c>
      <c r="E10" s="503" t="s">
        <v>260</v>
      </c>
      <c r="F10" s="945">
        <v>256</v>
      </c>
      <c r="G10" s="503" t="s">
        <v>210</v>
      </c>
      <c r="H10" s="945">
        <v>15</v>
      </c>
      <c r="I10" s="503" t="s">
        <v>484</v>
      </c>
      <c r="J10" s="952">
        <v>385</v>
      </c>
      <c r="K10" s="511" t="s">
        <v>512</v>
      </c>
    </row>
    <row r="11" spans="1:11">
      <c r="A11" s="666" t="s">
        <v>313</v>
      </c>
      <c r="B11" s="946">
        <v>41</v>
      </c>
      <c r="C11" s="746" t="s">
        <v>889</v>
      </c>
      <c r="D11" s="946">
        <v>43</v>
      </c>
      <c r="E11" s="505" t="s">
        <v>486</v>
      </c>
      <c r="F11" s="946">
        <v>42</v>
      </c>
      <c r="G11" s="505" t="s">
        <v>254</v>
      </c>
      <c r="H11" s="946">
        <v>11</v>
      </c>
      <c r="I11" s="505" t="s">
        <v>253</v>
      </c>
      <c r="J11" s="953">
        <v>137</v>
      </c>
      <c r="K11" s="510" t="s">
        <v>268</v>
      </c>
    </row>
    <row r="12" spans="1:11" ht="25.5">
      <c r="A12" s="586" t="s">
        <v>314</v>
      </c>
      <c r="B12" s="947">
        <v>44</v>
      </c>
      <c r="C12" s="747" t="s">
        <v>262</v>
      </c>
      <c r="D12" s="947">
        <v>96</v>
      </c>
      <c r="E12" s="559" t="s">
        <v>238</v>
      </c>
      <c r="F12" s="947">
        <v>45</v>
      </c>
      <c r="G12" s="559" t="s">
        <v>559</v>
      </c>
      <c r="H12" s="947">
        <v>1</v>
      </c>
      <c r="I12" s="559" t="s">
        <v>504</v>
      </c>
      <c r="J12" s="954">
        <v>186</v>
      </c>
      <c r="K12" s="748" t="s">
        <v>486</v>
      </c>
    </row>
    <row r="13" spans="1:11">
      <c r="A13" s="270" t="s">
        <v>317</v>
      </c>
      <c r="B13" s="948">
        <v>1</v>
      </c>
      <c r="C13" s="276" t="s">
        <v>489</v>
      </c>
      <c r="D13" s="948">
        <v>4</v>
      </c>
      <c r="E13" s="276" t="s">
        <v>890</v>
      </c>
      <c r="F13" s="948"/>
      <c r="G13" s="276"/>
      <c r="H13" s="948"/>
      <c r="I13" s="276"/>
      <c r="J13" s="948">
        <v>5</v>
      </c>
      <c r="K13" s="279" t="s">
        <v>562</v>
      </c>
    </row>
    <row r="14" spans="1:11">
      <c r="A14" s="271" t="s">
        <v>318</v>
      </c>
      <c r="B14" s="949"/>
      <c r="C14" s="277"/>
      <c r="D14" s="949">
        <v>4</v>
      </c>
      <c r="E14" s="277" t="s">
        <v>231</v>
      </c>
      <c r="F14" s="949"/>
      <c r="G14" s="277"/>
      <c r="H14" s="949"/>
      <c r="I14" s="277"/>
      <c r="J14" s="949">
        <v>4</v>
      </c>
      <c r="K14" s="280" t="s">
        <v>231</v>
      </c>
    </row>
    <row r="15" spans="1:11">
      <c r="A15" s="271" t="s">
        <v>319</v>
      </c>
      <c r="B15" s="949">
        <v>2</v>
      </c>
      <c r="C15" s="277" t="s">
        <v>211</v>
      </c>
      <c r="D15" s="949">
        <v>2</v>
      </c>
      <c r="E15" s="277" t="s">
        <v>488</v>
      </c>
      <c r="F15" s="949">
        <v>2</v>
      </c>
      <c r="G15" s="277" t="s">
        <v>891</v>
      </c>
      <c r="H15" s="949"/>
      <c r="I15" s="277"/>
      <c r="J15" s="949">
        <v>6</v>
      </c>
      <c r="K15" s="280" t="s">
        <v>228</v>
      </c>
    </row>
    <row r="16" spans="1:11">
      <c r="A16" s="271" t="s">
        <v>320</v>
      </c>
      <c r="B16" s="949">
        <v>3</v>
      </c>
      <c r="C16" s="277" t="s">
        <v>222</v>
      </c>
      <c r="D16" s="949">
        <v>3</v>
      </c>
      <c r="E16" s="277" t="s">
        <v>262</v>
      </c>
      <c r="F16" s="949">
        <v>10</v>
      </c>
      <c r="G16" s="277" t="s">
        <v>557</v>
      </c>
      <c r="H16" s="949"/>
      <c r="I16" s="277"/>
      <c r="J16" s="949">
        <v>16</v>
      </c>
      <c r="K16" s="280" t="s">
        <v>269</v>
      </c>
    </row>
    <row r="17" spans="1:11">
      <c r="A17" s="271" t="s">
        <v>321</v>
      </c>
      <c r="B17" s="949">
        <v>1</v>
      </c>
      <c r="C17" s="277" t="s">
        <v>250</v>
      </c>
      <c r="D17" s="949">
        <v>34</v>
      </c>
      <c r="E17" s="277" t="s">
        <v>243</v>
      </c>
      <c r="F17" s="949">
        <v>5</v>
      </c>
      <c r="G17" s="277" t="s">
        <v>504</v>
      </c>
      <c r="H17" s="949"/>
      <c r="I17" s="277"/>
      <c r="J17" s="949">
        <v>40</v>
      </c>
      <c r="K17" s="280" t="s">
        <v>269</v>
      </c>
    </row>
    <row r="18" spans="1:11">
      <c r="A18" s="271" t="s">
        <v>322</v>
      </c>
      <c r="B18" s="949"/>
      <c r="C18" s="277"/>
      <c r="D18" s="949">
        <v>6</v>
      </c>
      <c r="E18" s="277" t="s">
        <v>484</v>
      </c>
      <c r="F18" s="949"/>
      <c r="G18" s="277"/>
      <c r="H18" s="949"/>
      <c r="I18" s="277"/>
      <c r="J18" s="949">
        <v>6</v>
      </c>
      <c r="K18" s="280" t="s">
        <v>484</v>
      </c>
    </row>
    <row r="19" spans="1:11">
      <c r="A19" s="271" t="s">
        <v>323</v>
      </c>
      <c r="B19" s="949">
        <v>3</v>
      </c>
      <c r="C19" s="277" t="s">
        <v>240</v>
      </c>
      <c r="D19" s="949">
        <v>6</v>
      </c>
      <c r="E19" s="277" t="s">
        <v>493</v>
      </c>
      <c r="F19" s="949">
        <v>1</v>
      </c>
      <c r="G19" s="277" t="s">
        <v>502</v>
      </c>
      <c r="H19" s="949"/>
      <c r="I19" s="277"/>
      <c r="J19" s="949">
        <v>10</v>
      </c>
      <c r="K19" s="280" t="s">
        <v>221</v>
      </c>
    </row>
    <row r="20" spans="1:11" ht="25.5">
      <c r="A20" s="90" t="s">
        <v>324</v>
      </c>
      <c r="B20" s="949">
        <v>27</v>
      </c>
      <c r="C20" s="277" t="s">
        <v>259</v>
      </c>
      <c r="D20" s="949">
        <v>26</v>
      </c>
      <c r="E20" s="277" t="s">
        <v>495</v>
      </c>
      <c r="F20" s="949"/>
      <c r="G20" s="277"/>
      <c r="H20" s="949">
        <v>1</v>
      </c>
      <c r="I20" s="277" t="s">
        <v>504</v>
      </c>
      <c r="J20" s="949">
        <v>54</v>
      </c>
      <c r="K20" s="280" t="s">
        <v>220</v>
      </c>
    </row>
    <row r="21" spans="1:11">
      <c r="A21" s="272" t="s">
        <v>325</v>
      </c>
      <c r="B21" s="950">
        <v>7</v>
      </c>
      <c r="C21" s="278" t="s">
        <v>880</v>
      </c>
      <c r="D21" s="950">
        <v>11</v>
      </c>
      <c r="E21" s="278" t="s">
        <v>250</v>
      </c>
      <c r="F21" s="950">
        <v>27</v>
      </c>
      <c r="G21" s="278" t="s">
        <v>892</v>
      </c>
      <c r="H21" s="950"/>
      <c r="I21" s="278"/>
      <c r="J21" s="950">
        <v>45</v>
      </c>
      <c r="K21" s="281" t="s">
        <v>518</v>
      </c>
    </row>
    <row r="22" spans="1:11">
      <c r="A22" s="273" t="s">
        <v>315</v>
      </c>
      <c r="B22" s="951">
        <v>15</v>
      </c>
      <c r="C22" s="45" t="s">
        <v>498</v>
      </c>
      <c r="D22" s="951">
        <v>125</v>
      </c>
      <c r="E22" s="45" t="s">
        <v>226</v>
      </c>
      <c r="F22" s="951">
        <v>12</v>
      </c>
      <c r="G22" s="45" t="s">
        <v>234</v>
      </c>
      <c r="H22" s="951">
        <v>1</v>
      </c>
      <c r="I22" s="45" t="s">
        <v>890</v>
      </c>
      <c r="J22" s="955">
        <v>153</v>
      </c>
      <c r="K22" s="286" t="s">
        <v>215</v>
      </c>
    </row>
    <row r="23" spans="1:11">
      <c r="A23" s="270" t="s">
        <v>326</v>
      </c>
      <c r="B23" s="948">
        <v>7</v>
      </c>
      <c r="C23" s="276" t="s">
        <v>549</v>
      </c>
      <c r="D23" s="948">
        <v>84</v>
      </c>
      <c r="E23" s="276" t="s">
        <v>215</v>
      </c>
      <c r="F23" s="948">
        <v>6</v>
      </c>
      <c r="G23" s="276" t="s">
        <v>547</v>
      </c>
      <c r="H23" s="948">
        <v>1</v>
      </c>
      <c r="I23" s="276" t="s">
        <v>890</v>
      </c>
      <c r="J23" s="948">
        <v>98</v>
      </c>
      <c r="K23" s="279" t="s">
        <v>893</v>
      </c>
    </row>
    <row r="24" spans="1:11">
      <c r="A24" s="271" t="s">
        <v>327</v>
      </c>
      <c r="B24" s="949"/>
      <c r="C24" s="277"/>
      <c r="D24" s="949">
        <v>23</v>
      </c>
      <c r="E24" s="277" t="s">
        <v>258</v>
      </c>
      <c r="F24" s="949">
        <v>3</v>
      </c>
      <c r="G24" s="277" t="s">
        <v>215</v>
      </c>
      <c r="H24" s="949"/>
      <c r="I24" s="277"/>
      <c r="J24" s="949">
        <v>26</v>
      </c>
      <c r="K24" s="280" t="s">
        <v>894</v>
      </c>
    </row>
    <row r="25" spans="1:11">
      <c r="A25" s="272" t="s">
        <v>328</v>
      </c>
      <c r="B25" s="950">
        <v>8</v>
      </c>
      <c r="C25" s="278" t="s">
        <v>267</v>
      </c>
      <c r="D25" s="950">
        <v>18</v>
      </c>
      <c r="E25" s="278" t="s">
        <v>536</v>
      </c>
      <c r="F25" s="950">
        <v>3</v>
      </c>
      <c r="G25" s="278" t="s">
        <v>244</v>
      </c>
      <c r="H25" s="950"/>
      <c r="I25" s="278"/>
      <c r="J25" s="950">
        <v>29</v>
      </c>
      <c r="K25" s="281" t="s">
        <v>219</v>
      </c>
    </row>
    <row r="26" spans="1:11">
      <c r="A26" s="273" t="s">
        <v>308</v>
      </c>
      <c r="B26" s="951">
        <v>57</v>
      </c>
      <c r="C26" s="45" t="s">
        <v>535</v>
      </c>
      <c r="D26" s="951">
        <v>84</v>
      </c>
      <c r="E26" s="45" t="s">
        <v>539</v>
      </c>
      <c r="F26" s="951">
        <v>63</v>
      </c>
      <c r="G26" s="45" t="s">
        <v>521</v>
      </c>
      <c r="H26" s="951">
        <v>6</v>
      </c>
      <c r="I26" s="45" t="s">
        <v>520</v>
      </c>
      <c r="J26" s="955">
        <v>210</v>
      </c>
      <c r="K26" s="286" t="s">
        <v>496</v>
      </c>
    </row>
    <row r="27" spans="1:11">
      <c r="A27" s="270" t="s">
        <v>305</v>
      </c>
      <c r="B27" s="948"/>
      <c r="C27" s="276"/>
      <c r="D27" s="948"/>
      <c r="E27" s="276"/>
      <c r="F27" s="948">
        <v>1</v>
      </c>
      <c r="G27" s="276" t="s">
        <v>215</v>
      </c>
      <c r="H27" s="948"/>
      <c r="I27" s="276"/>
      <c r="J27" s="948">
        <v>1</v>
      </c>
      <c r="K27" s="279" t="s">
        <v>215</v>
      </c>
    </row>
    <row r="28" spans="1:11">
      <c r="A28" s="271" t="s">
        <v>306</v>
      </c>
      <c r="B28" s="949">
        <v>3</v>
      </c>
      <c r="C28" s="277" t="s">
        <v>516</v>
      </c>
      <c r="D28" s="949">
        <v>9</v>
      </c>
      <c r="E28" s="277" t="s">
        <v>216</v>
      </c>
      <c r="F28" s="949">
        <v>15</v>
      </c>
      <c r="G28" s="277" t="s">
        <v>490</v>
      </c>
      <c r="H28" s="949">
        <v>2</v>
      </c>
      <c r="I28" s="277" t="s">
        <v>549</v>
      </c>
      <c r="J28" s="949">
        <v>29</v>
      </c>
      <c r="K28" s="280" t="s">
        <v>507</v>
      </c>
    </row>
    <row r="29" spans="1:11">
      <c r="A29" s="271" t="s">
        <v>331</v>
      </c>
      <c r="B29" s="949">
        <v>2</v>
      </c>
      <c r="C29" s="277" t="s">
        <v>549</v>
      </c>
      <c r="D29" s="949">
        <v>3</v>
      </c>
      <c r="E29" s="277" t="s">
        <v>493</v>
      </c>
      <c r="F29" s="949">
        <v>1</v>
      </c>
      <c r="G29" s="277" t="s">
        <v>500</v>
      </c>
      <c r="H29" s="949"/>
      <c r="I29" s="277"/>
      <c r="J29" s="949">
        <v>6</v>
      </c>
      <c r="K29" s="280" t="s">
        <v>493</v>
      </c>
    </row>
    <row r="30" spans="1:11">
      <c r="A30" s="271" t="s">
        <v>330</v>
      </c>
      <c r="B30" s="949"/>
      <c r="C30" s="277"/>
      <c r="D30" s="949">
        <v>1</v>
      </c>
      <c r="E30" s="277" t="s">
        <v>227</v>
      </c>
      <c r="F30" s="949"/>
      <c r="G30" s="277"/>
      <c r="H30" s="949">
        <v>2</v>
      </c>
      <c r="I30" s="277" t="s">
        <v>261</v>
      </c>
      <c r="J30" s="949">
        <v>3</v>
      </c>
      <c r="K30" s="280" t="s">
        <v>547</v>
      </c>
    </row>
    <row r="31" spans="1:11">
      <c r="A31" s="271" t="s">
        <v>307</v>
      </c>
      <c r="B31" s="949">
        <v>5</v>
      </c>
      <c r="C31" s="277" t="s">
        <v>489</v>
      </c>
      <c r="D31" s="949">
        <v>5</v>
      </c>
      <c r="E31" s="277" t="s">
        <v>219</v>
      </c>
      <c r="F31" s="949">
        <v>8</v>
      </c>
      <c r="G31" s="277" t="s">
        <v>520</v>
      </c>
      <c r="H31" s="949">
        <v>1</v>
      </c>
      <c r="I31" s="277" t="s">
        <v>504</v>
      </c>
      <c r="J31" s="949">
        <v>19</v>
      </c>
      <c r="K31" s="280" t="s">
        <v>231</v>
      </c>
    </row>
    <row r="32" spans="1:11">
      <c r="A32" s="272" t="s">
        <v>329</v>
      </c>
      <c r="B32" s="950">
        <v>47</v>
      </c>
      <c r="C32" s="278" t="s">
        <v>224</v>
      </c>
      <c r="D32" s="950">
        <v>66</v>
      </c>
      <c r="E32" s="278" t="s">
        <v>228</v>
      </c>
      <c r="F32" s="950">
        <v>38</v>
      </c>
      <c r="G32" s="278" t="s">
        <v>260</v>
      </c>
      <c r="H32" s="950">
        <v>1</v>
      </c>
      <c r="I32" s="278" t="s">
        <v>216</v>
      </c>
      <c r="J32" s="950">
        <v>152</v>
      </c>
      <c r="K32" s="281" t="s">
        <v>494</v>
      </c>
    </row>
    <row r="33" spans="1:11">
      <c r="A33" s="273" t="s">
        <v>316</v>
      </c>
      <c r="B33" s="951">
        <v>28</v>
      </c>
      <c r="C33" s="45" t="s">
        <v>486</v>
      </c>
      <c r="D33" s="951">
        <v>18</v>
      </c>
      <c r="E33" s="45" t="s">
        <v>884</v>
      </c>
      <c r="F33" s="951">
        <v>9</v>
      </c>
      <c r="G33" s="45" t="s">
        <v>260</v>
      </c>
      <c r="H33" s="951">
        <v>3</v>
      </c>
      <c r="I33" s="951" t="s">
        <v>489</v>
      </c>
      <c r="J33" s="955">
        <v>58</v>
      </c>
      <c r="K33" s="286" t="s">
        <v>884</v>
      </c>
    </row>
    <row r="34" spans="1:11">
      <c r="C34" s="268"/>
    </row>
    <row r="35" spans="1:11">
      <c r="A35" s="956" t="s">
        <v>1</v>
      </c>
      <c r="B35" s="264">
        <v>220</v>
      </c>
      <c r="C35" s="264" t="s">
        <v>262</v>
      </c>
      <c r="D35" s="264">
        <v>445</v>
      </c>
      <c r="E35" s="264" t="s">
        <v>489</v>
      </c>
      <c r="F35" s="264">
        <v>427</v>
      </c>
      <c r="G35" s="264" t="s">
        <v>210</v>
      </c>
      <c r="H35" s="264">
        <v>37</v>
      </c>
      <c r="I35" s="264" t="s">
        <v>235</v>
      </c>
      <c r="J35" s="290">
        <v>1129</v>
      </c>
      <c r="K35" s="38" t="s">
        <v>507</v>
      </c>
    </row>
  </sheetData>
  <mergeCells count="7">
    <mergeCell ref="A2:K2"/>
    <mergeCell ref="A5:K5"/>
    <mergeCell ref="B7:C7"/>
    <mergeCell ref="D7:E7"/>
    <mergeCell ref="F7:G7"/>
    <mergeCell ref="H7:I7"/>
    <mergeCell ref="J7:K7"/>
  </mergeCells>
  <printOptions horizontalCentered="1"/>
  <pageMargins left="0.39370078740157483" right="0.39370078740157483" top="0.59055118110236227" bottom="0.59055118110236227" header="0.39370078740157483" footer="0.39370078740157483"/>
  <pageSetup paperSize="9" scale="77"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33.xml><?xml version="1.0" encoding="utf-8"?>
<worksheet xmlns="http://schemas.openxmlformats.org/spreadsheetml/2006/main" xmlns:r="http://schemas.openxmlformats.org/officeDocument/2006/relationships">
  <sheetPr>
    <tabColor rgb="FF92D050"/>
    <pageSetUpPr fitToPage="1"/>
  </sheetPr>
  <dimension ref="A2:K30"/>
  <sheetViews>
    <sheetView showGridLines="0" workbookViewId="0">
      <selection activeCell="G25" sqref="G25"/>
    </sheetView>
  </sheetViews>
  <sheetFormatPr baseColWidth="10" defaultRowHeight="12.75"/>
  <cols>
    <col min="1" max="1" width="82.33203125" customWidth="1"/>
    <col min="2" max="2" width="7.6640625" bestFit="1" customWidth="1"/>
    <col min="3" max="3" width="15.33203125" bestFit="1" customWidth="1"/>
    <col min="4" max="4" width="7.6640625" bestFit="1" customWidth="1"/>
    <col min="5" max="5" width="15.33203125" bestFit="1" customWidth="1"/>
    <col min="6" max="6" width="7.6640625" bestFit="1" customWidth="1"/>
    <col min="7" max="7" width="14.1640625" bestFit="1" customWidth="1"/>
  </cols>
  <sheetData>
    <row r="2" spans="1:11" ht="33.75" customHeight="1">
      <c r="A2" s="1219" t="s">
        <v>853</v>
      </c>
      <c r="B2" s="1219"/>
      <c r="C2" s="1219"/>
      <c r="D2" s="1219"/>
      <c r="E2" s="1219"/>
      <c r="F2" s="1219"/>
      <c r="G2" s="1219"/>
      <c r="H2" s="80"/>
      <c r="I2" s="80"/>
      <c r="J2" s="80"/>
      <c r="K2" s="80"/>
    </row>
    <row r="3" spans="1:11">
      <c r="A3" s="65"/>
    </row>
    <row r="4" spans="1:11">
      <c r="A4" s="65"/>
    </row>
    <row r="5" spans="1:11" ht="16.5" customHeight="1">
      <c r="A5" s="1218" t="s">
        <v>789</v>
      </c>
      <c r="B5" s="1218"/>
      <c r="C5" s="1218"/>
      <c r="D5" s="1218"/>
      <c r="E5" s="1218"/>
      <c r="F5" s="1218"/>
      <c r="G5" s="1218"/>
      <c r="H5" s="291"/>
      <c r="I5" s="291"/>
      <c r="J5" s="291"/>
      <c r="K5" s="291"/>
    </row>
    <row r="7" spans="1:11">
      <c r="B7" s="1304" t="s">
        <v>545</v>
      </c>
      <c r="C7" s="1245"/>
      <c r="D7" s="1245" t="s">
        <v>546</v>
      </c>
      <c r="E7" s="1245"/>
      <c r="F7" s="1305" t="s">
        <v>542</v>
      </c>
      <c r="G7" s="1306"/>
    </row>
    <row r="8" spans="1:11">
      <c r="A8" s="781" t="s">
        <v>859</v>
      </c>
      <c r="B8" s="269" t="s">
        <v>541</v>
      </c>
      <c r="C8" s="269" t="s">
        <v>271</v>
      </c>
      <c r="D8" s="269" t="s">
        <v>541</v>
      </c>
      <c r="E8" s="269" t="s">
        <v>271</v>
      </c>
      <c r="F8" s="269" t="s">
        <v>541</v>
      </c>
      <c r="G8" s="269" t="s">
        <v>271</v>
      </c>
    </row>
    <row r="9" spans="1:11">
      <c r="B9" s="269"/>
      <c r="C9" s="269"/>
      <c r="D9" s="269"/>
      <c r="E9" s="269"/>
      <c r="F9" s="269"/>
      <c r="G9" s="269"/>
    </row>
    <row r="10" spans="1:11">
      <c r="A10" s="664" t="s">
        <v>312</v>
      </c>
      <c r="B10" s="557">
        <v>13</v>
      </c>
      <c r="C10" s="413" t="s">
        <v>505</v>
      </c>
      <c r="D10" s="557">
        <v>22</v>
      </c>
      <c r="E10" s="413" t="s">
        <v>503</v>
      </c>
      <c r="F10" s="749">
        <v>35</v>
      </c>
      <c r="G10" s="750" t="s">
        <v>239</v>
      </c>
    </row>
    <row r="11" spans="1:11">
      <c r="A11" s="666" t="s">
        <v>313</v>
      </c>
      <c r="B11" s="558">
        <v>19</v>
      </c>
      <c r="C11" s="746" t="s">
        <v>518</v>
      </c>
      <c r="D11" s="558">
        <v>22</v>
      </c>
      <c r="E11" s="746" t="s">
        <v>244</v>
      </c>
      <c r="F11" s="751">
        <v>41</v>
      </c>
      <c r="G11" s="752" t="s">
        <v>889</v>
      </c>
    </row>
    <row r="12" spans="1:11" ht="25.5">
      <c r="A12" s="586" t="s">
        <v>314</v>
      </c>
      <c r="B12" s="559">
        <v>23</v>
      </c>
      <c r="C12" s="747" t="s">
        <v>247</v>
      </c>
      <c r="D12" s="559">
        <v>21</v>
      </c>
      <c r="E12" s="747" t="s">
        <v>266</v>
      </c>
      <c r="F12" s="603">
        <v>44</v>
      </c>
      <c r="G12" s="753" t="s">
        <v>262</v>
      </c>
    </row>
    <row r="13" spans="1:11">
      <c r="A13" s="270" t="s">
        <v>317</v>
      </c>
      <c r="B13" s="282"/>
      <c r="C13" s="276"/>
      <c r="D13" s="282">
        <v>1</v>
      </c>
      <c r="E13" s="276" t="s">
        <v>489</v>
      </c>
      <c r="F13" s="282">
        <v>1</v>
      </c>
      <c r="G13" s="279" t="s">
        <v>489</v>
      </c>
    </row>
    <row r="14" spans="1:11">
      <c r="A14" s="270" t="s">
        <v>319</v>
      </c>
      <c r="B14" s="282"/>
      <c r="C14" s="276"/>
      <c r="D14" s="282">
        <v>2</v>
      </c>
      <c r="E14" s="276" t="s">
        <v>211</v>
      </c>
      <c r="F14" s="282">
        <v>2</v>
      </c>
      <c r="G14" s="279" t="s">
        <v>211</v>
      </c>
    </row>
    <row r="15" spans="1:11">
      <c r="A15" s="271" t="s">
        <v>320</v>
      </c>
      <c r="B15" s="107"/>
      <c r="C15" s="277"/>
      <c r="D15" s="107">
        <v>3</v>
      </c>
      <c r="E15" s="277" t="s">
        <v>222</v>
      </c>
      <c r="F15" s="107">
        <v>3</v>
      </c>
      <c r="G15" s="280" t="s">
        <v>222</v>
      </c>
    </row>
    <row r="16" spans="1:11">
      <c r="A16" s="271" t="s">
        <v>321</v>
      </c>
      <c r="B16" s="107">
        <v>1</v>
      </c>
      <c r="C16" s="277" t="s">
        <v>250</v>
      </c>
      <c r="D16" s="107"/>
      <c r="E16" s="277"/>
      <c r="F16" s="107">
        <v>1</v>
      </c>
      <c r="G16" s="280" t="s">
        <v>250</v>
      </c>
    </row>
    <row r="17" spans="1:7">
      <c r="A17" s="271" t="s">
        <v>323</v>
      </c>
      <c r="B17" s="107"/>
      <c r="C17" s="277"/>
      <c r="D17" s="107">
        <v>3</v>
      </c>
      <c r="E17" s="277" t="s">
        <v>240</v>
      </c>
      <c r="F17" s="107">
        <v>3</v>
      </c>
      <c r="G17" s="280" t="s">
        <v>240</v>
      </c>
    </row>
    <row r="18" spans="1:7">
      <c r="A18" s="90" t="s">
        <v>324</v>
      </c>
      <c r="B18" s="107">
        <v>22</v>
      </c>
      <c r="C18" s="277" t="s">
        <v>259</v>
      </c>
      <c r="D18" s="107">
        <v>5</v>
      </c>
      <c r="E18" s="277" t="s">
        <v>500</v>
      </c>
      <c r="F18" s="107">
        <v>27</v>
      </c>
      <c r="G18" s="280" t="s">
        <v>259</v>
      </c>
    </row>
    <row r="19" spans="1:7">
      <c r="A19" s="272" t="s">
        <v>325</v>
      </c>
      <c r="B19" s="283"/>
      <c r="C19" s="278"/>
      <c r="D19" s="283">
        <v>7</v>
      </c>
      <c r="E19" s="278" t="s">
        <v>880</v>
      </c>
      <c r="F19" s="283">
        <v>7</v>
      </c>
      <c r="G19" s="281" t="s">
        <v>880</v>
      </c>
    </row>
    <row r="20" spans="1:7">
      <c r="A20" s="273" t="s">
        <v>315</v>
      </c>
      <c r="B20" s="122">
        <v>2</v>
      </c>
      <c r="C20" s="45" t="s">
        <v>221</v>
      </c>
      <c r="D20" s="122">
        <v>13</v>
      </c>
      <c r="E20" s="45" t="s">
        <v>498</v>
      </c>
      <c r="F20" s="292">
        <v>15</v>
      </c>
      <c r="G20" s="779" t="s">
        <v>498</v>
      </c>
    </row>
    <row r="21" spans="1:7">
      <c r="A21" s="270" t="s">
        <v>326</v>
      </c>
      <c r="B21" s="282">
        <v>1</v>
      </c>
      <c r="C21" s="276" t="s">
        <v>489</v>
      </c>
      <c r="D21" s="282">
        <v>6</v>
      </c>
      <c r="E21" s="276" t="s">
        <v>215</v>
      </c>
      <c r="F21" s="282">
        <v>7</v>
      </c>
      <c r="G21" s="279" t="s">
        <v>549</v>
      </c>
    </row>
    <row r="22" spans="1:7">
      <c r="A22" s="272" t="s">
        <v>328</v>
      </c>
      <c r="B22" s="283">
        <v>1</v>
      </c>
      <c r="C22" s="278" t="s">
        <v>547</v>
      </c>
      <c r="D22" s="283">
        <v>7</v>
      </c>
      <c r="E22" s="278" t="s">
        <v>520</v>
      </c>
      <c r="F22" s="283">
        <v>8</v>
      </c>
      <c r="G22" s="281" t="s">
        <v>267</v>
      </c>
    </row>
    <row r="23" spans="1:7">
      <c r="A23" s="293" t="s">
        <v>308</v>
      </c>
      <c r="B23" s="122">
        <v>31</v>
      </c>
      <c r="C23" s="45" t="s">
        <v>505</v>
      </c>
      <c r="D23" s="122">
        <v>26</v>
      </c>
      <c r="E23" s="45" t="s">
        <v>218</v>
      </c>
      <c r="F23" s="292">
        <v>57</v>
      </c>
      <c r="G23" s="779" t="s">
        <v>535</v>
      </c>
    </row>
    <row r="24" spans="1:7">
      <c r="A24" s="270" t="s">
        <v>306</v>
      </c>
      <c r="B24" s="282"/>
      <c r="C24" s="276"/>
      <c r="D24" s="282">
        <v>3</v>
      </c>
      <c r="E24" s="276" t="s">
        <v>516</v>
      </c>
      <c r="F24" s="282">
        <v>3</v>
      </c>
      <c r="G24" s="279" t="s">
        <v>516</v>
      </c>
    </row>
    <row r="25" spans="1:7">
      <c r="A25" s="270" t="s">
        <v>331</v>
      </c>
      <c r="B25" s="282">
        <v>1</v>
      </c>
      <c r="C25" s="276" t="s">
        <v>500</v>
      </c>
      <c r="D25" s="282">
        <v>1</v>
      </c>
      <c r="E25" s="276" t="s">
        <v>538</v>
      </c>
      <c r="F25" s="282">
        <v>2</v>
      </c>
      <c r="G25" s="279" t="s">
        <v>549</v>
      </c>
    </row>
    <row r="26" spans="1:7">
      <c r="A26" s="271" t="s">
        <v>307</v>
      </c>
      <c r="B26" s="107">
        <v>2</v>
      </c>
      <c r="C26" s="277" t="s">
        <v>521</v>
      </c>
      <c r="D26" s="107">
        <v>3</v>
      </c>
      <c r="E26" s="277" t="s">
        <v>219</v>
      </c>
      <c r="F26" s="107">
        <v>5</v>
      </c>
      <c r="G26" s="280" t="s">
        <v>489</v>
      </c>
    </row>
    <row r="27" spans="1:7">
      <c r="A27" s="272" t="s">
        <v>329</v>
      </c>
      <c r="B27" s="283">
        <v>28</v>
      </c>
      <c r="C27" s="278" t="s">
        <v>266</v>
      </c>
      <c r="D27" s="283">
        <v>19</v>
      </c>
      <c r="E27" s="278" t="s">
        <v>509</v>
      </c>
      <c r="F27" s="283">
        <v>47</v>
      </c>
      <c r="G27" s="281" t="s">
        <v>224</v>
      </c>
    </row>
    <row r="28" spans="1:7">
      <c r="A28" s="273" t="s">
        <v>316</v>
      </c>
      <c r="B28" s="122">
        <v>22</v>
      </c>
      <c r="C28" s="45" t="s">
        <v>235</v>
      </c>
      <c r="D28" s="122">
        <v>6</v>
      </c>
      <c r="E28" s="45" t="s">
        <v>490</v>
      </c>
      <c r="F28" s="292">
        <v>28</v>
      </c>
      <c r="G28" s="778" t="s">
        <v>486</v>
      </c>
    </row>
    <row r="29" spans="1:7" s="4" customFormat="1">
      <c r="A29" s="287"/>
      <c r="C29" s="268"/>
      <c r="E29" s="268"/>
      <c r="G29" s="268"/>
    </row>
    <row r="30" spans="1:7">
      <c r="A30" s="288" t="s">
        <v>1</v>
      </c>
      <c r="B30" s="176">
        <v>110</v>
      </c>
      <c r="C30" s="264" t="s">
        <v>500</v>
      </c>
      <c r="D30" s="176">
        <v>110</v>
      </c>
      <c r="E30" s="264" t="s">
        <v>238</v>
      </c>
      <c r="F30" s="196">
        <v>220</v>
      </c>
      <c r="G30" s="289" t="s">
        <v>262</v>
      </c>
    </row>
  </sheetData>
  <mergeCells count="5">
    <mergeCell ref="B7:C7"/>
    <mergeCell ref="D7:E7"/>
    <mergeCell ref="F7:G7"/>
    <mergeCell ref="A2:G2"/>
    <mergeCell ref="A5:G5"/>
  </mergeCells>
  <printOptions horizontalCentered="1"/>
  <pageMargins left="0.39370078740157483" right="0.39370078740157483" top="0.59055118110236227" bottom="0.59055118110236227" header="0.39370078740157483" footer="0.39370078740157483"/>
  <pageSetup paperSize="9"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34.xml><?xml version="1.0" encoding="utf-8"?>
<worksheet xmlns="http://schemas.openxmlformats.org/spreadsheetml/2006/main" xmlns:r="http://schemas.openxmlformats.org/officeDocument/2006/relationships">
  <sheetPr>
    <tabColor rgb="FF92D050"/>
    <pageSetUpPr fitToPage="1"/>
  </sheetPr>
  <dimension ref="A2:Q34"/>
  <sheetViews>
    <sheetView showGridLines="0" workbookViewId="0">
      <selection activeCell="C18" sqref="C18"/>
    </sheetView>
  </sheetViews>
  <sheetFormatPr baseColWidth="10" defaultRowHeight="12.75"/>
  <cols>
    <col min="1" max="1" width="57.6640625" style="87" customWidth="1"/>
    <col min="2" max="2" width="7.6640625" bestFit="1" customWidth="1"/>
    <col min="3" max="3" width="15.33203125" bestFit="1" customWidth="1"/>
    <col min="4" max="4" width="7.6640625" bestFit="1" customWidth="1"/>
    <col min="5" max="5" width="14.5" bestFit="1" customWidth="1"/>
    <col min="6" max="6" width="7.6640625" bestFit="1" customWidth="1"/>
    <col min="7" max="7" width="15.33203125" bestFit="1" customWidth="1"/>
    <col min="8" max="8" width="7.6640625" bestFit="1" customWidth="1"/>
    <col min="9" max="9" width="14.1640625" bestFit="1" customWidth="1"/>
    <col min="10" max="10" width="7.6640625" bestFit="1" customWidth="1"/>
    <col min="11" max="11" width="14.5" bestFit="1" customWidth="1"/>
    <col min="12" max="12" width="7.6640625" bestFit="1" customWidth="1"/>
    <col min="13" max="13" width="14.5" bestFit="1" customWidth="1"/>
    <col min="14" max="14" width="7.6640625" bestFit="1" customWidth="1"/>
    <col min="15" max="15" width="14.1640625" bestFit="1" customWidth="1"/>
    <col min="16" max="16" width="7.6640625" bestFit="1" customWidth="1"/>
    <col min="17" max="17" width="15.33203125" bestFit="1" customWidth="1"/>
  </cols>
  <sheetData>
    <row r="2" spans="1:17" ht="34.5" customHeight="1">
      <c r="A2" s="1219" t="s">
        <v>853</v>
      </c>
      <c r="B2" s="1219"/>
      <c r="C2" s="1219"/>
      <c r="D2" s="1219"/>
      <c r="E2" s="1219"/>
      <c r="F2" s="1219"/>
      <c r="G2" s="1219"/>
      <c r="H2" s="1219"/>
      <c r="I2" s="1219"/>
      <c r="J2" s="1219"/>
      <c r="K2" s="1219"/>
      <c r="L2" s="1219"/>
      <c r="M2" s="1219"/>
      <c r="N2" s="1219"/>
      <c r="O2" s="1219"/>
      <c r="P2" s="1219"/>
      <c r="Q2" s="1219"/>
    </row>
    <row r="5" spans="1:17">
      <c r="A5" s="1218" t="s">
        <v>774</v>
      </c>
      <c r="B5" s="1218"/>
      <c r="C5" s="1218"/>
      <c r="D5" s="1218"/>
      <c r="E5" s="1218"/>
      <c r="F5" s="1218"/>
      <c r="G5" s="1218"/>
      <c r="H5" s="1218"/>
      <c r="I5" s="1218"/>
      <c r="J5" s="1218"/>
      <c r="K5" s="1218"/>
      <c r="L5" s="1218"/>
      <c r="M5" s="1218"/>
      <c r="N5" s="1218"/>
      <c r="O5" s="1218"/>
      <c r="P5" s="1218"/>
      <c r="Q5" s="1218"/>
    </row>
    <row r="6" spans="1:17">
      <c r="P6" s="294"/>
    </row>
    <row r="7" spans="1:17">
      <c r="B7" s="1310" t="s">
        <v>550</v>
      </c>
      <c r="C7" s="1307"/>
      <c r="D7" s="1307" t="s">
        <v>551</v>
      </c>
      <c r="E7" s="1307"/>
      <c r="F7" s="1307" t="s">
        <v>552</v>
      </c>
      <c r="G7" s="1307"/>
      <c r="H7" s="1307" t="s">
        <v>553</v>
      </c>
      <c r="I7" s="1307"/>
      <c r="J7" s="1307" t="s">
        <v>554</v>
      </c>
      <c r="K7" s="1307"/>
      <c r="L7" s="1307" t="s">
        <v>555</v>
      </c>
      <c r="M7" s="1307"/>
      <c r="N7" s="1307" t="s">
        <v>272</v>
      </c>
      <c r="O7" s="1307"/>
      <c r="P7" s="1308" t="s">
        <v>390</v>
      </c>
      <c r="Q7" s="1309"/>
    </row>
    <row r="8" spans="1:17" ht="25.5">
      <c r="A8" s="781" t="s">
        <v>859</v>
      </c>
      <c r="B8" s="269" t="s">
        <v>541</v>
      </c>
      <c r="C8" s="269" t="s">
        <v>271</v>
      </c>
      <c r="D8" s="269" t="s">
        <v>541</v>
      </c>
      <c r="E8" s="269" t="s">
        <v>271</v>
      </c>
      <c r="F8" s="269" t="s">
        <v>541</v>
      </c>
      <c r="G8" s="269" t="s">
        <v>271</v>
      </c>
      <c r="H8" s="269" t="s">
        <v>541</v>
      </c>
      <c r="I8" s="269" t="s">
        <v>271</v>
      </c>
      <c r="J8" s="269" t="s">
        <v>541</v>
      </c>
      <c r="K8" s="269" t="s">
        <v>271</v>
      </c>
      <c r="L8" s="269" t="s">
        <v>541</v>
      </c>
      <c r="M8" s="269" t="s">
        <v>271</v>
      </c>
      <c r="N8" s="269" t="s">
        <v>541</v>
      </c>
      <c r="O8" s="269" t="s">
        <v>271</v>
      </c>
      <c r="P8" s="269" t="s">
        <v>541</v>
      </c>
      <c r="Q8" s="269" t="s">
        <v>271</v>
      </c>
    </row>
    <row r="9" spans="1:17">
      <c r="B9" s="269"/>
      <c r="C9" s="269"/>
      <c r="D9" s="269"/>
      <c r="E9" s="269"/>
      <c r="F9" s="269"/>
      <c r="G9" s="269"/>
      <c r="H9" s="269"/>
      <c r="I9" s="269"/>
      <c r="J9" s="269"/>
      <c r="K9" s="269"/>
      <c r="L9" s="269"/>
      <c r="M9" s="269"/>
      <c r="N9" s="269"/>
      <c r="O9" s="269"/>
      <c r="P9" s="269"/>
      <c r="Q9" s="269"/>
    </row>
    <row r="10" spans="1:17">
      <c r="A10" s="664" t="s">
        <v>312</v>
      </c>
      <c r="B10" s="557">
        <v>4</v>
      </c>
      <c r="C10" s="413" t="s">
        <v>247</v>
      </c>
      <c r="D10" s="557">
        <v>8</v>
      </c>
      <c r="E10" s="413" t="s">
        <v>487</v>
      </c>
      <c r="F10" s="557">
        <v>33</v>
      </c>
      <c r="G10" s="413" t="s">
        <v>229</v>
      </c>
      <c r="H10" s="557">
        <v>14</v>
      </c>
      <c r="I10" s="413" t="s">
        <v>214</v>
      </c>
      <c r="J10" s="557">
        <v>15</v>
      </c>
      <c r="K10" s="413" t="s">
        <v>238</v>
      </c>
      <c r="L10" s="557">
        <v>4</v>
      </c>
      <c r="M10" s="413" t="s">
        <v>239</v>
      </c>
      <c r="N10" s="557">
        <v>1</v>
      </c>
      <c r="O10" s="557" t="s">
        <v>250</v>
      </c>
      <c r="P10" s="749">
        <v>79</v>
      </c>
      <c r="Q10" s="750" t="s">
        <v>260</v>
      </c>
    </row>
    <row r="11" spans="1:17">
      <c r="A11" s="666" t="s">
        <v>313</v>
      </c>
      <c r="B11" s="558">
        <v>3</v>
      </c>
      <c r="C11" s="746" t="s">
        <v>488</v>
      </c>
      <c r="D11" s="558">
        <v>9</v>
      </c>
      <c r="E11" s="746" t="s">
        <v>266</v>
      </c>
      <c r="F11" s="558">
        <v>14</v>
      </c>
      <c r="G11" s="746" t="s">
        <v>500</v>
      </c>
      <c r="H11" s="558">
        <v>3</v>
      </c>
      <c r="I11" s="746" t="s">
        <v>262</v>
      </c>
      <c r="J11" s="558">
        <v>7</v>
      </c>
      <c r="K11" s="746" t="s">
        <v>521</v>
      </c>
      <c r="L11" s="558">
        <v>7</v>
      </c>
      <c r="M11" s="746" t="s">
        <v>511</v>
      </c>
      <c r="N11" s="558"/>
      <c r="O11" s="558"/>
      <c r="P11" s="751">
        <v>43</v>
      </c>
      <c r="Q11" s="752" t="s">
        <v>486</v>
      </c>
    </row>
    <row r="12" spans="1:17" ht="25.5">
      <c r="A12" s="586" t="s">
        <v>314</v>
      </c>
      <c r="B12" s="559">
        <v>19</v>
      </c>
      <c r="C12" s="747" t="s">
        <v>880</v>
      </c>
      <c r="D12" s="559">
        <v>30</v>
      </c>
      <c r="E12" s="747" t="s">
        <v>238</v>
      </c>
      <c r="F12" s="559">
        <v>24</v>
      </c>
      <c r="G12" s="747" t="s">
        <v>238</v>
      </c>
      <c r="H12" s="559">
        <v>14</v>
      </c>
      <c r="I12" s="747" t="s">
        <v>262</v>
      </c>
      <c r="J12" s="559">
        <v>5</v>
      </c>
      <c r="K12" s="747" t="s">
        <v>895</v>
      </c>
      <c r="L12" s="559">
        <v>4</v>
      </c>
      <c r="M12" s="747" t="s">
        <v>235</v>
      </c>
      <c r="N12" s="559"/>
      <c r="O12" s="559"/>
      <c r="P12" s="603">
        <v>96</v>
      </c>
      <c r="Q12" s="753" t="s">
        <v>238</v>
      </c>
    </row>
    <row r="13" spans="1:17">
      <c r="A13" s="89" t="s">
        <v>317</v>
      </c>
      <c r="B13" s="282"/>
      <c r="C13" s="276"/>
      <c r="D13" s="282"/>
      <c r="E13" s="276"/>
      <c r="F13" s="282">
        <v>2</v>
      </c>
      <c r="G13" s="299" t="s">
        <v>896</v>
      </c>
      <c r="H13" s="282">
        <v>1</v>
      </c>
      <c r="I13" s="299" t="s">
        <v>899</v>
      </c>
      <c r="J13" s="282">
        <v>1</v>
      </c>
      <c r="K13" s="299" t="s">
        <v>263</v>
      </c>
      <c r="L13" s="282"/>
      <c r="M13" s="299"/>
      <c r="N13" s="282"/>
      <c r="O13" s="302"/>
      <c r="P13" s="282">
        <v>4</v>
      </c>
      <c r="Q13" s="823" t="s">
        <v>890</v>
      </c>
    </row>
    <row r="14" spans="1:17">
      <c r="A14" s="90" t="s">
        <v>318</v>
      </c>
      <c r="B14" s="107"/>
      <c r="C14" s="277"/>
      <c r="D14" s="107">
        <v>4</v>
      </c>
      <c r="E14" s="277" t="s">
        <v>231</v>
      </c>
      <c r="F14" s="107"/>
      <c r="G14" s="300"/>
      <c r="H14" s="107"/>
      <c r="I14" s="300"/>
      <c r="J14" s="107"/>
      <c r="K14" s="300"/>
      <c r="L14" s="107"/>
      <c r="M14" s="300"/>
      <c r="N14" s="107"/>
      <c r="O14" s="303"/>
      <c r="P14" s="107">
        <v>4</v>
      </c>
      <c r="Q14" s="824" t="s">
        <v>231</v>
      </c>
    </row>
    <row r="15" spans="1:17">
      <c r="A15" s="90" t="s">
        <v>319</v>
      </c>
      <c r="B15" s="107"/>
      <c r="C15" s="277"/>
      <c r="D15" s="107">
        <v>1</v>
      </c>
      <c r="E15" s="277" t="s">
        <v>503</v>
      </c>
      <c r="F15" s="107"/>
      <c r="G15" s="300"/>
      <c r="H15" s="107">
        <v>1</v>
      </c>
      <c r="I15" s="300" t="s">
        <v>900</v>
      </c>
      <c r="J15" s="107"/>
      <c r="K15" s="300"/>
      <c r="L15" s="107"/>
      <c r="M15" s="300"/>
      <c r="N15" s="107"/>
      <c r="O15" s="303"/>
      <c r="P15" s="107">
        <v>2</v>
      </c>
      <c r="Q15" s="824" t="s">
        <v>488</v>
      </c>
    </row>
    <row r="16" spans="1:17">
      <c r="A16" s="90" t="s">
        <v>320</v>
      </c>
      <c r="B16" s="107"/>
      <c r="C16" s="277"/>
      <c r="D16" s="107">
        <v>1</v>
      </c>
      <c r="E16" s="277" t="s">
        <v>488</v>
      </c>
      <c r="F16" s="107">
        <v>1</v>
      </c>
      <c r="G16" s="300" t="s">
        <v>488</v>
      </c>
      <c r="H16" s="107"/>
      <c r="I16" s="300"/>
      <c r="J16" s="107">
        <v>1</v>
      </c>
      <c r="K16" s="300" t="s">
        <v>215</v>
      </c>
      <c r="L16" s="107"/>
      <c r="M16" s="300"/>
      <c r="N16" s="107"/>
      <c r="O16" s="303"/>
      <c r="P16" s="107">
        <v>3</v>
      </c>
      <c r="Q16" s="824" t="s">
        <v>262</v>
      </c>
    </row>
    <row r="17" spans="1:17">
      <c r="A17" s="90" t="s">
        <v>321</v>
      </c>
      <c r="B17" s="107">
        <v>10</v>
      </c>
      <c r="C17" s="277" t="s">
        <v>510</v>
      </c>
      <c r="D17" s="107">
        <v>12</v>
      </c>
      <c r="E17" s="277" t="s">
        <v>254</v>
      </c>
      <c r="F17" s="107">
        <v>6</v>
      </c>
      <c r="G17" s="300" t="s">
        <v>888</v>
      </c>
      <c r="H17" s="107">
        <v>6</v>
      </c>
      <c r="I17" s="300" t="s">
        <v>261</v>
      </c>
      <c r="J17" s="107"/>
      <c r="K17" s="300"/>
      <c r="L17" s="107"/>
      <c r="M17" s="300"/>
      <c r="N17" s="107"/>
      <c r="O17" s="303"/>
      <c r="P17" s="107">
        <v>34</v>
      </c>
      <c r="Q17" s="824" t="s">
        <v>243</v>
      </c>
    </row>
    <row r="18" spans="1:17">
      <c r="A18" s="90" t="s">
        <v>322</v>
      </c>
      <c r="B18" s="107"/>
      <c r="C18" s="277"/>
      <c r="D18" s="107">
        <v>4</v>
      </c>
      <c r="E18" s="277" t="s">
        <v>208</v>
      </c>
      <c r="F18" s="107">
        <v>2</v>
      </c>
      <c r="G18" s="300" t="s">
        <v>261</v>
      </c>
      <c r="H18" s="107"/>
      <c r="I18" s="300"/>
      <c r="J18" s="107"/>
      <c r="K18" s="300"/>
      <c r="L18" s="107"/>
      <c r="M18" s="300"/>
      <c r="N18" s="107"/>
      <c r="O18" s="303"/>
      <c r="P18" s="107">
        <v>6</v>
      </c>
      <c r="Q18" s="824" t="s">
        <v>484</v>
      </c>
    </row>
    <row r="19" spans="1:17">
      <c r="A19" s="90" t="s">
        <v>323</v>
      </c>
      <c r="B19" s="107">
        <v>2</v>
      </c>
      <c r="C19" s="277" t="s">
        <v>549</v>
      </c>
      <c r="D19" s="107">
        <v>1</v>
      </c>
      <c r="E19" s="277" t="s">
        <v>506</v>
      </c>
      <c r="F19" s="107">
        <v>1</v>
      </c>
      <c r="G19" s="300" t="s">
        <v>261</v>
      </c>
      <c r="H19" s="107"/>
      <c r="I19" s="300"/>
      <c r="J19" s="107">
        <v>1</v>
      </c>
      <c r="K19" s="300" t="s">
        <v>216</v>
      </c>
      <c r="L19" s="107">
        <v>1</v>
      </c>
      <c r="M19" s="300" t="s">
        <v>488</v>
      </c>
      <c r="N19" s="107"/>
      <c r="O19" s="303"/>
      <c r="P19" s="107">
        <v>6</v>
      </c>
      <c r="Q19" s="824" t="s">
        <v>493</v>
      </c>
    </row>
    <row r="20" spans="1:17" ht="25.5">
      <c r="A20" s="90" t="s">
        <v>324</v>
      </c>
      <c r="B20" s="107">
        <v>3</v>
      </c>
      <c r="C20" s="277" t="s">
        <v>219</v>
      </c>
      <c r="D20" s="107">
        <v>6</v>
      </c>
      <c r="E20" s="277" t="s">
        <v>212</v>
      </c>
      <c r="F20" s="107">
        <v>10</v>
      </c>
      <c r="G20" s="300" t="s">
        <v>494</v>
      </c>
      <c r="H20" s="107">
        <v>4</v>
      </c>
      <c r="I20" s="300" t="s">
        <v>239</v>
      </c>
      <c r="J20" s="107">
        <v>1</v>
      </c>
      <c r="K20" s="300" t="s">
        <v>548</v>
      </c>
      <c r="L20" s="107">
        <v>2</v>
      </c>
      <c r="M20" s="300" t="s">
        <v>216</v>
      </c>
      <c r="N20" s="107"/>
      <c r="O20" s="303"/>
      <c r="P20" s="107">
        <v>26</v>
      </c>
      <c r="Q20" s="824" t="s">
        <v>495</v>
      </c>
    </row>
    <row r="21" spans="1:17">
      <c r="A21" s="306" t="s">
        <v>325</v>
      </c>
      <c r="B21" s="283">
        <v>4</v>
      </c>
      <c r="C21" s="278" t="s">
        <v>513</v>
      </c>
      <c r="D21" s="283">
        <v>1</v>
      </c>
      <c r="E21" s="278" t="s">
        <v>500</v>
      </c>
      <c r="F21" s="283">
        <v>2</v>
      </c>
      <c r="G21" s="301" t="s">
        <v>504</v>
      </c>
      <c r="H21" s="283">
        <v>2</v>
      </c>
      <c r="I21" s="301" t="s">
        <v>561</v>
      </c>
      <c r="J21" s="283">
        <v>1</v>
      </c>
      <c r="K21" s="301" t="s">
        <v>504</v>
      </c>
      <c r="L21" s="283">
        <v>1</v>
      </c>
      <c r="M21" s="301" t="s">
        <v>250</v>
      </c>
      <c r="N21" s="283"/>
      <c r="O21" s="304"/>
      <c r="P21" s="283">
        <v>11</v>
      </c>
      <c r="Q21" s="825" t="s">
        <v>250</v>
      </c>
    </row>
    <row r="22" spans="1:17">
      <c r="A22" s="307" t="s">
        <v>315</v>
      </c>
      <c r="B22" s="122">
        <v>19</v>
      </c>
      <c r="C22" s="45" t="s">
        <v>219</v>
      </c>
      <c r="D22" s="122">
        <v>39</v>
      </c>
      <c r="E22" s="45" t="s">
        <v>228</v>
      </c>
      <c r="F22" s="122">
        <v>19</v>
      </c>
      <c r="G22" s="45" t="s">
        <v>897</v>
      </c>
      <c r="H22" s="122">
        <v>26</v>
      </c>
      <c r="I22" s="45" t="s">
        <v>224</v>
      </c>
      <c r="J22" s="122">
        <v>17</v>
      </c>
      <c r="K22" s="45" t="s">
        <v>901</v>
      </c>
      <c r="L22" s="122">
        <v>5</v>
      </c>
      <c r="M22" s="45" t="s">
        <v>248</v>
      </c>
      <c r="N22" s="122"/>
      <c r="O22" s="122"/>
      <c r="P22" s="292">
        <v>125</v>
      </c>
      <c r="Q22" s="779" t="s">
        <v>226</v>
      </c>
    </row>
    <row r="23" spans="1:17">
      <c r="A23" s="89" t="s">
        <v>326</v>
      </c>
      <c r="B23" s="282">
        <v>16</v>
      </c>
      <c r="C23" s="276" t="s">
        <v>539</v>
      </c>
      <c r="D23" s="282">
        <v>28</v>
      </c>
      <c r="E23" s="276" t="s">
        <v>499</v>
      </c>
      <c r="F23" s="282">
        <v>12</v>
      </c>
      <c r="G23" s="299" t="s">
        <v>898</v>
      </c>
      <c r="H23" s="282">
        <v>17</v>
      </c>
      <c r="I23" s="299" t="s">
        <v>213</v>
      </c>
      <c r="J23" s="282">
        <v>6</v>
      </c>
      <c r="K23" s="299" t="s">
        <v>902</v>
      </c>
      <c r="L23" s="282">
        <v>5</v>
      </c>
      <c r="M23" s="299" t="s">
        <v>248</v>
      </c>
      <c r="N23" s="282"/>
      <c r="O23" s="302"/>
      <c r="P23" s="282">
        <v>84</v>
      </c>
      <c r="Q23" s="823" t="s">
        <v>215</v>
      </c>
    </row>
    <row r="24" spans="1:17">
      <c r="A24" s="90" t="s">
        <v>327</v>
      </c>
      <c r="B24" s="107">
        <v>3</v>
      </c>
      <c r="C24" s="277" t="s">
        <v>493</v>
      </c>
      <c r="D24" s="107">
        <v>9</v>
      </c>
      <c r="E24" s="277" t="s">
        <v>895</v>
      </c>
      <c r="F24" s="107">
        <v>2</v>
      </c>
      <c r="G24" s="300" t="s">
        <v>890</v>
      </c>
      <c r="H24" s="107">
        <v>4</v>
      </c>
      <c r="I24" s="300" t="s">
        <v>549</v>
      </c>
      <c r="J24" s="107">
        <v>5</v>
      </c>
      <c r="K24" s="300" t="s">
        <v>562</v>
      </c>
      <c r="L24" s="107"/>
      <c r="M24" s="300"/>
      <c r="N24" s="107"/>
      <c r="O24" s="303"/>
      <c r="P24" s="107">
        <v>23</v>
      </c>
      <c r="Q24" s="824" t="s">
        <v>258</v>
      </c>
    </row>
    <row r="25" spans="1:17">
      <c r="A25" s="306" t="s">
        <v>328</v>
      </c>
      <c r="B25" s="283"/>
      <c r="C25" s="278"/>
      <c r="D25" s="283">
        <v>2</v>
      </c>
      <c r="E25" s="278" t="s">
        <v>212</v>
      </c>
      <c r="F25" s="283">
        <v>5</v>
      </c>
      <c r="G25" s="301" t="s">
        <v>264</v>
      </c>
      <c r="H25" s="283">
        <v>5</v>
      </c>
      <c r="I25" s="301" t="s">
        <v>262</v>
      </c>
      <c r="J25" s="283">
        <v>6</v>
      </c>
      <c r="K25" s="301" t="s">
        <v>890</v>
      </c>
      <c r="L25" s="283"/>
      <c r="M25" s="301"/>
      <c r="N25" s="283"/>
      <c r="O25" s="304"/>
      <c r="P25" s="283">
        <v>18</v>
      </c>
      <c r="Q25" s="825" t="s">
        <v>536</v>
      </c>
    </row>
    <row r="26" spans="1:17">
      <c r="A26" s="312" t="s">
        <v>308</v>
      </c>
      <c r="B26" s="122">
        <v>7</v>
      </c>
      <c r="C26" s="922" t="s">
        <v>544</v>
      </c>
      <c r="D26" s="122">
        <v>8</v>
      </c>
      <c r="E26" s="922" t="s">
        <v>519</v>
      </c>
      <c r="F26" s="122">
        <v>23</v>
      </c>
      <c r="G26" s="922" t="s">
        <v>544</v>
      </c>
      <c r="H26" s="122">
        <v>21</v>
      </c>
      <c r="I26" s="922" t="s">
        <v>228</v>
      </c>
      <c r="J26" s="122">
        <v>17</v>
      </c>
      <c r="K26" s="922" t="s">
        <v>497</v>
      </c>
      <c r="L26" s="122">
        <v>7</v>
      </c>
      <c r="M26" s="922" t="s">
        <v>216</v>
      </c>
      <c r="N26" s="122">
        <v>1</v>
      </c>
      <c r="O26" s="122" t="s">
        <v>543</v>
      </c>
      <c r="P26" s="292">
        <v>84</v>
      </c>
      <c r="Q26" s="924" t="s">
        <v>539</v>
      </c>
    </row>
    <row r="27" spans="1:17">
      <c r="A27" s="89" t="s">
        <v>306</v>
      </c>
      <c r="B27" s="282"/>
      <c r="C27" s="276"/>
      <c r="D27" s="282"/>
      <c r="E27" s="276"/>
      <c r="F27" s="282">
        <v>2</v>
      </c>
      <c r="G27" s="299" t="s">
        <v>503</v>
      </c>
      <c r="H27" s="282">
        <v>1</v>
      </c>
      <c r="I27" s="299" t="s">
        <v>506</v>
      </c>
      <c r="J27" s="282">
        <v>2</v>
      </c>
      <c r="K27" s="299" t="s">
        <v>217</v>
      </c>
      <c r="L27" s="282">
        <v>4</v>
      </c>
      <c r="M27" s="299" t="s">
        <v>514</v>
      </c>
      <c r="N27" s="282"/>
      <c r="O27" s="302"/>
      <c r="P27" s="282">
        <v>9</v>
      </c>
      <c r="Q27" s="823" t="s">
        <v>216</v>
      </c>
    </row>
    <row r="28" spans="1:17">
      <c r="A28" s="90" t="s">
        <v>331</v>
      </c>
      <c r="B28" s="107"/>
      <c r="C28" s="277"/>
      <c r="D28" s="107"/>
      <c r="E28" s="277"/>
      <c r="F28" s="107"/>
      <c r="G28" s="300"/>
      <c r="H28" s="107">
        <v>2</v>
      </c>
      <c r="I28" s="300" t="s">
        <v>502</v>
      </c>
      <c r="J28" s="107">
        <v>1</v>
      </c>
      <c r="K28" s="300" t="s">
        <v>503</v>
      </c>
      <c r="L28" s="107"/>
      <c r="M28" s="300"/>
      <c r="N28" s="107"/>
      <c r="O28" s="303"/>
      <c r="P28" s="107">
        <v>3</v>
      </c>
      <c r="Q28" s="824" t="s">
        <v>493</v>
      </c>
    </row>
    <row r="29" spans="1:17">
      <c r="A29" s="90" t="s">
        <v>330</v>
      </c>
      <c r="B29" s="107">
        <v>1</v>
      </c>
      <c r="C29" s="277" t="s">
        <v>227</v>
      </c>
      <c r="D29" s="107"/>
      <c r="E29" s="277"/>
      <c r="F29" s="107"/>
      <c r="G29" s="300"/>
      <c r="H29" s="107"/>
      <c r="I29" s="300"/>
      <c r="J29" s="107"/>
      <c r="K29" s="300"/>
      <c r="L29" s="107"/>
      <c r="M29" s="300"/>
      <c r="N29" s="107"/>
      <c r="O29" s="303"/>
      <c r="P29" s="107">
        <v>1</v>
      </c>
      <c r="Q29" s="824" t="s">
        <v>227</v>
      </c>
    </row>
    <row r="30" spans="1:17">
      <c r="A30" s="90" t="s">
        <v>307</v>
      </c>
      <c r="B30" s="107"/>
      <c r="C30" s="277"/>
      <c r="D30" s="107">
        <v>2</v>
      </c>
      <c r="E30" s="277" t="s">
        <v>502</v>
      </c>
      <c r="F30" s="107">
        <v>1</v>
      </c>
      <c r="G30" s="300" t="s">
        <v>211</v>
      </c>
      <c r="H30" s="107">
        <v>2</v>
      </c>
      <c r="I30" s="300" t="s">
        <v>216</v>
      </c>
      <c r="J30" s="107"/>
      <c r="K30" s="300"/>
      <c r="L30" s="107"/>
      <c r="M30" s="300"/>
      <c r="N30" s="107"/>
      <c r="O30" s="303"/>
      <c r="P30" s="107">
        <v>5</v>
      </c>
      <c r="Q30" s="824" t="s">
        <v>219</v>
      </c>
    </row>
    <row r="31" spans="1:17">
      <c r="A31" s="306" t="s">
        <v>329</v>
      </c>
      <c r="B31" s="283">
        <v>6</v>
      </c>
      <c r="C31" s="278" t="s">
        <v>517</v>
      </c>
      <c r="D31" s="283">
        <v>6</v>
      </c>
      <c r="E31" s="278" t="s">
        <v>501</v>
      </c>
      <c r="F31" s="283">
        <v>20</v>
      </c>
      <c r="G31" s="301" t="s">
        <v>508</v>
      </c>
      <c r="H31" s="283">
        <v>16</v>
      </c>
      <c r="I31" s="301" t="s">
        <v>228</v>
      </c>
      <c r="J31" s="283">
        <v>14</v>
      </c>
      <c r="K31" s="301" t="s">
        <v>903</v>
      </c>
      <c r="L31" s="283">
        <v>3</v>
      </c>
      <c r="M31" s="301" t="s">
        <v>212</v>
      </c>
      <c r="N31" s="283">
        <v>1</v>
      </c>
      <c r="O31" s="304" t="s">
        <v>543</v>
      </c>
      <c r="P31" s="283">
        <v>66</v>
      </c>
      <c r="Q31" s="825" t="s">
        <v>228</v>
      </c>
    </row>
    <row r="32" spans="1:17">
      <c r="A32" s="307" t="s">
        <v>316</v>
      </c>
      <c r="B32" s="122">
        <v>1</v>
      </c>
      <c r="C32" s="45" t="s">
        <v>261</v>
      </c>
      <c r="D32" s="122">
        <v>1</v>
      </c>
      <c r="E32" s="45" t="s">
        <v>216</v>
      </c>
      <c r="F32" s="122">
        <v>5</v>
      </c>
      <c r="G32" s="45" t="s">
        <v>251</v>
      </c>
      <c r="H32" s="122">
        <v>3</v>
      </c>
      <c r="I32" s="45" t="s">
        <v>260</v>
      </c>
      <c r="J32" s="122">
        <v>6</v>
      </c>
      <c r="K32" s="45" t="s">
        <v>493</v>
      </c>
      <c r="L32" s="122">
        <v>2</v>
      </c>
      <c r="M32" s="45" t="s">
        <v>488</v>
      </c>
      <c r="N32" s="122"/>
      <c r="O32" s="122"/>
      <c r="P32" s="292">
        <v>18</v>
      </c>
      <c r="Q32" s="779" t="s">
        <v>884</v>
      </c>
    </row>
    <row r="33" spans="1:17">
      <c r="A33" s="308"/>
      <c r="B33" s="72"/>
      <c r="C33" s="268"/>
      <c r="D33" s="72"/>
      <c r="E33" s="268"/>
      <c r="F33" s="72"/>
      <c r="G33" s="296"/>
      <c r="H33" s="72"/>
      <c r="I33" s="296"/>
      <c r="J33" s="72"/>
      <c r="K33" s="296"/>
      <c r="L33" s="72"/>
      <c r="M33" s="296"/>
      <c r="N33" s="72"/>
      <c r="O33" s="295"/>
      <c r="P33" s="72"/>
      <c r="Q33" s="826"/>
    </row>
    <row r="34" spans="1:17">
      <c r="A34" s="957" t="s">
        <v>1</v>
      </c>
      <c r="B34" s="298">
        <v>53</v>
      </c>
      <c r="C34" s="264" t="s">
        <v>213</v>
      </c>
      <c r="D34" s="298">
        <v>95</v>
      </c>
      <c r="E34" s="298" t="s">
        <v>218</v>
      </c>
      <c r="F34" s="298">
        <v>118</v>
      </c>
      <c r="G34" s="264" t="s">
        <v>224</v>
      </c>
      <c r="H34" s="298">
        <v>81</v>
      </c>
      <c r="I34" s="264" t="s">
        <v>231</v>
      </c>
      <c r="J34" s="298">
        <v>67</v>
      </c>
      <c r="K34" s="264" t="s">
        <v>904</v>
      </c>
      <c r="L34" s="298">
        <v>29</v>
      </c>
      <c r="M34" s="264" t="s">
        <v>503</v>
      </c>
      <c r="N34" s="298">
        <v>2</v>
      </c>
      <c r="O34" s="298" t="s">
        <v>885</v>
      </c>
      <c r="P34" s="292">
        <v>445</v>
      </c>
      <c r="Q34" s="779" t="s">
        <v>489</v>
      </c>
    </row>
  </sheetData>
  <mergeCells count="10">
    <mergeCell ref="A5:Q5"/>
    <mergeCell ref="A2:Q2"/>
    <mergeCell ref="N7:O7"/>
    <mergeCell ref="P7:Q7"/>
    <mergeCell ref="B7:C7"/>
    <mergeCell ref="D7:E7"/>
    <mergeCell ref="F7:G7"/>
    <mergeCell ref="H7:I7"/>
    <mergeCell ref="J7:K7"/>
    <mergeCell ref="L7:M7"/>
  </mergeCells>
  <printOptions horizontalCentered="1"/>
  <pageMargins left="0.39370078740157483" right="0.39370078740157483" top="0.59055118110236227" bottom="0.59055118110236227" header="0.39370078740157483" footer="0.39370078740157483"/>
  <pageSetup paperSize="9" scale="65"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35.xml><?xml version="1.0" encoding="utf-8"?>
<worksheet xmlns="http://schemas.openxmlformats.org/spreadsheetml/2006/main" xmlns:r="http://schemas.openxmlformats.org/officeDocument/2006/relationships">
  <sheetPr>
    <tabColor rgb="FF92D050"/>
    <pageSetUpPr fitToPage="1"/>
  </sheetPr>
  <dimension ref="A2:Q30"/>
  <sheetViews>
    <sheetView showGridLines="0" workbookViewId="0">
      <selection activeCell="B18" sqref="B18:C18"/>
    </sheetView>
  </sheetViews>
  <sheetFormatPr baseColWidth="10" defaultRowHeight="12.75"/>
  <cols>
    <col min="1" max="1" width="51.33203125" customWidth="1"/>
    <col min="2" max="2" width="7.6640625" bestFit="1" customWidth="1"/>
    <col min="3" max="3" width="14.1640625" bestFit="1" customWidth="1"/>
    <col min="4" max="4" width="7.6640625" bestFit="1" customWidth="1"/>
    <col min="5" max="5" width="15.33203125" bestFit="1" customWidth="1"/>
    <col min="6" max="6" width="7.6640625" bestFit="1" customWidth="1"/>
    <col min="7" max="7" width="15.33203125" bestFit="1" customWidth="1"/>
    <col min="8" max="8" width="7.6640625" bestFit="1" customWidth="1"/>
    <col min="9" max="9" width="15.33203125" bestFit="1" customWidth="1"/>
    <col min="10" max="10" width="7.6640625" bestFit="1" customWidth="1"/>
    <col min="11" max="11" width="14.1640625" bestFit="1" customWidth="1"/>
    <col min="12" max="12" width="7.6640625" bestFit="1" customWidth="1"/>
    <col min="13" max="13" width="14.1640625" bestFit="1" customWidth="1"/>
    <col min="14" max="14" width="7.6640625" bestFit="1" customWidth="1"/>
    <col min="15" max="15" width="15.33203125" bestFit="1" customWidth="1"/>
    <col min="16" max="16" width="7.6640625" bestFit="1" customWidth="1"/>
    <col min="17" max="17" width="15.33203125" bestFit="1" customWidth="1"/>
  </cols>
  <sheetData>
    <row r="2" spans="1:17" ht="32.25" customHeight="1">
      <c r="A2" s="1219" t="s">
        <v>853</v>
      </c>
      <c r="B2" s="1219"/>
      <c r="C2" s="1219"/>
      <c r="D2" s="1219"/>
      <c r="E2" s="1219"/>
      <c r="F2" s="1219"/>
      <c r="G2" s="1219"/>
      <c r="H2" s="1219"/>
      <c r="I2" s="1219"/>
      <c r="J2" s="1219"/>
      <c r="K2" s="1219"/>
      <c r="L2" s="1219"/>
      <c r="M2" s="1219"/>
      <c r="N2" s="1219"/>
      <c r="O2" s="1219"/>
      <c r="P2" s="1219"/>
      <c r="Q2" s="1219"/>
    </row>
    <row r="5" spans="1:17">
      <c r="A5" s="1218" t="s">
        <v>775</v>
      </c>
      <c r="B5" s="1218"/>
      <c r="C5" s="1218"/>
      <c r="D5" s="1218"/>
      <c r="E5" s="1218"/>
      <c r="F5" s="1218"/>
      <c r="G5" s="1218"/>
      <c r="H5" s="1218"/>
      <c r="I5" s="1218"/>
      <c r="J5" s="1218"/>
      <c r="K5" s="1218"/>
      <c r="L5" s="1218"/>
      <c r="M5" s="1218"/>
      <c r="N5" s="1218"/>
      <c r="O5" s="1218"/>
      <c r="P5" s="1218"/>
      <c r="Q5" s="1218"/>
    </row>
    <row r="7" spans="1:17">
      <c r="B7" s="1310" t="s">
        <v>563</v>
      </c>
      <c r="C7" s="1307"/>
      <c r="D7" s="1307" t="s">
        <v>564</v>
      </c>
      <c r="E7" s="1307"/>
      <c r="F7" s="1311" t="s">
        <v>565</v>
      </c>
      <c r="G7" s="1311"/>
      <c r="H7" s="1307" t="s">
        <v>566</v>
      </c>
      <c r="I7" s="1307"/>
      <c r="J7" s="1307" t="s">
        <v>567</v>
      </c>
      <c r="K7" s="1307"/>
      <c r="L7" s="1307" t="s">
        <v>568</v>
      </c>
      <c r="M7" s="1307"/>
      <c r="N7" s="1307" t="s">
        <v>569</v>
      </c>
      <c r="O7" s="1307"/>
      <c r="P7" s="1308" t="s">
        <v>556</v>
      </c>
      <c r="Q7" s="1309"/>
    </row>
    <row r="8" spans="1:17" ht="25.5">
      <c r="A8" s="781" t="s">
        <v>859</v>
      </c>
      <c r="B8" s="269" t="s">
        <v>541</v>
      </c>
      <c r="C8" s="269" t="s">
        <v>271</v>
      </c>
      <c r="D8" s="269" t="s">
        <v>541</v>
      </c>
      <c r="E8" s="269" t="s">
        <v>271</v>
      </c>
      <c r="F8" s="269" t="s">
        <v>541</v>
      </c>
      <c r="G8" s="269" t="s">
        <v>271</v>
      </c>
      <c r="H8" s="269" t="s">
        <v>541</v>
      </c>
      <c r="I8" s="269" t="s">
        <v>271</v>
      </c>
      <c r="J8" s="269" t="s">
        <v>541</v>
      </c>
      <c r="K8" s="269" t="s">
        <v>271</v>
      </c>
      <c r="L8" s="269" t="s">
        <v>541</v>
      </c>
      <c r="M8" s="269" t="s">
        <v>271</v>
      </c>
      <c r="N8" s="269" t="s">
        <v>541</v>
      </c>
      <c r="O8" s="269" t="s">
        <v>271</v>
      </c>
      <c r="P8" s="269" t="s">
        <v>541</v>
      </c>
      <c r="Q8" s="269" t="s">
        <v>271</v>
      </c>
    </row>
    <row r="9" spans="1:17">
      <c r="B9" s="269"/>
      <c r="C9" s="269"/>
      <c r="D9" s="269"/>
      <c r="E9" s="269"/>
      <c r="F9" s="269"/>
      <c r="G9" s="269"/>
      <c r="H9" s="269"/>
      <c r="I9" s="269"/>
      <c r="J9" s="269"/>
      <c r="K9" s="269"/>
      <c r="L9" s="269"/>
      <c r="M9" s="269"/>
      <c r="N9" s="269"/>
      <c r="O9" s="269"/>
      <c r="P9" s="269"/>
      <c r="Q9" s="269"/>
    </row>
    <row r="10" spans="1:17">
      <c r="A10" s="664" t="s">
        <v>312</v>
      </c>
      <c r="B10" s="557">
        <v>33</v>
      </c>
      <c r="C10" s="413" t="s">
        <v>251</v>
      </c>
      <c r="D10" s="557">
        <v>49</v>
      </c>
      <c r="E10" s="413" t="s">
        <v>513</v>
      </c>
      <c r="F10" s="557">
        <v>31</v>
      </c>
      <c r="G10" s="413" t="s">
        <v>484</v>
      </c>
      <c r="H10" s="557">
        <v>19</v>
      </c>
      <c r="I10" s="413" t="s">
        <v>254</v>
      </c>
      <c r="J10" s="557">
        <v>13</v>
      </c>
      <c r="K10" s="413" t="s">
        <v>261</v>
      </c>
      <c r="L10" s="557">
        <v>57</v>
      </c>
      <c r="M10" s="413" t="s">
        <v>516</v>
      </c>
      <c r="N10" s="557">
        <v>54</v>
      </c>
      <c r="O10" s="413" t="s">
        <v>492</v>
      </c>
      <c r="P10" s="749">
        <v>256</v>
      </c>
      <c r="Q10" s="750" t="s">
        <v>210</v>
      </c>
    </row>
    <row r="11" spans="1:17">
      <c r="A11" s="666" t="s">
        <v>313</v>
      </c>
      <c r="B11" s="558">
        <v>5</v>
      </c>
      <c r="C11" s="746" t="s">
        <v>256</v>
      </c>
      <c r="D11" s="558">
        <v>8</v>
      </c>
      <c r="E11" s="746" t="s">
        <v>253</v>
      </c>
      <c r="F11" s="558"/>
      <c r="G11" s="746"/>
      <c r="H11" s="558">
        <v>6</v>
      </c>
      <c r="I11" s="746" t="s">
        <v>254</v>
      </c>
      <c r="J11" s="558">
        <v>2</v>
      </c>
      <c r="K11" s="746" t="s">
        <v>514</v>
      </c>
      <c r="L11" s="558">
        <v>16</v>
      </c>
      <c r="M11" s="746" t="s">
        <v>518</v>
      </c>
      <c r="N11" s="558">
        <v>5</v>
      </c>
      <c r="O11" s="746" t="s">
        <v>238</v>
      </c>
      <c r="P11" s="751">
        <v>42</v>
      </c>
      <c r="Q11" s="752" t="s">
        <v>254</v>
      </c>
    </row>
    <row r="12" spans="1:17" ht="38.25">
      <c r="A12" s="586" t="s">
        <v>314</v>
      </c>
      <c r="B12" s="559">
        <v>13</v>
      </c>
      <c r="C12" s="747" t="s">
        <v>905</v>
      </c>
      <c r="D12" s="559">
        <v>6</v>
      </c>
      <c r="E12" s="747" t="s">
        <v>220</v>
      </c>
      <c r="F12" s="559">
        <v>3</v>
      </c>
      <c r="G12" s="747" t="s">
        <v>511</v>
      </c>
      <c r="H12" s="559">
        <v>1</v>
      </c>
      <c r="I12" s="747" t="s">
        <v>900</v>
      </c>
      <c r="J12" s="559">
        <v>2</v>
      </c>
      <c r="K12" s="747" t="s">
        <v>504</v>
      </c>
      <c r="L12" s="559">
        <v>17</v>
      </c>
      <c r="M12" s="747" t="s">
        <v>561</v>
      </c>
      <c r="N12" s="559">
        <v>3</v>
      </c>
      <c r="O12" s="747" t="s">
        <v>515</v>
      </c>
      <c r="P12" s="603">
        <v>45</v>
      </c>
      <c r="Q12" s="753" t="s">
        <v>559</v>
      </c>
    </row>
    <row r="13" spans="1:17" ht="25.5">
      <c r="A13" s="89" t="s">
        <v>319</v>
      </c>
      <c r="B13" s="282"/>
      <c r="C13" s="276"/>
      <c r="D13" s="282">
        <v>2</v>
      </c>
      <c r="E13" s="276" t="s">
        <v>891</v>
      </c>
      <c r="F13" s="282"/>
      <c r="G13" s="276"/>
      <c r="H13" s="282"/>
      <c r="I13" s="276"/>
      <c r="J13" s="282"/>
      <c r="K13" s="276"/>
      <c r="L13" s="282"/>
      <c r="M13" s="276"/>
      <c r="N13" s="282"/>
      <c r="O13" s="276"/>
      <c r="P13" s="282">
        <v>2</v>
      </c>
      <c r="Q13" s="276" t="s">
        <v>891</v>
      </c>
    </row>
    <row r="14" spans="1:17">
      <c r="A14" s="90" t="s">
        <v>320</v>
      </c>
      <c r="B14" s="107">
        <v>1</v>
      </c>
      <c r="C14" s="277" t="s">
        <v>261</v>
      </c>
      <c r="D14" s="107">
        <v>1</v>
      </c>
      <c r="E14" s="277" t="s">
        <v>250</v>
      </c>
      <c r="F14" s="107">
        <v>1</v>
      </c>
      <c r="G14" s="277" t="s">
        <v>261</v>
      </c>
      <c r="H14" s="107"/>
      <c r="I14" s="277"/>
      <c r="J14" s="107">
        <v>2</v>
      </c>
      <c r="K14" s="277" t="s">
        <v>504</v>
      </c>
      <c r="L14" s="107">
        <v>4</v>
      </c>
      <c r="M14" s="277" t="s">
        <v>561</v>
      </c>
      <c r="N14" s="107">
        <v>1</v>
      </c>
      <c r="O14" s="277" t="s">
        <v>900</v>
      </c>
      <c r="P14" s="107">
        <v>10</v>
      </c>
      <c r="Q14" s="277" t="s">
        <v>557</v>
      </c>
    </row>
    <row r="15" spans="1:17">
      <c r="A15" s="90" t="s">
        <v>321</v>
      </c>
      <c r="B15" s="107">
        <v>3</v>
      </c>
      <c r="C15" s="277" t="s">
        <v>560</v>
      </c>
      <c r="D15" s="107"/>
      <c r="E15" s="277"/>
      <c r="F15" s="107"/>
      <c r="G15" s="277"/>
      <c r="H15" s="107"/>
      <c r="I15" s="277"/>
      <c r="J15" s="107"/>
      <c r="K15" s="277"/>
      <c r="L15" s="107">
        <v>1</v>
      </c>
      <c r="M15" s="277" t="s">
        <v>250</v>
      </c>
      <c r="N15" s="107">
        <v>1</v>
      </c>
      <c r="O15" s="277" t="s">
        <v>250</v>
      </c>
      <c r="P15" s="107">
        <v>5</v>
      </c>
      <c r="Q15" s="277" t="s">
        <v>504</v>
      </c>
    </row>
    <row r="16" spans="1:17">
      <c r="A16" s="90" t="s">
        <v>323</v>
      </c>
      <c r="B16" s="107">
        <v>1</v>
      </c>
      <c r="C16" s="277" t="s">
        <v>502</v>
      </c>
      <c r="D16" s="107"/>
      <c r="E16" s="277"/>
      <c r="F16" s="107"/>
      <c r="G16" s="277"/>
      <c r="H16" s="107"/>
      <c r="I16" s="277"/>
      <c r="J16" s="107"/>
      <c r="K16" s="277"/>
      <c r="L16" s="107"/>
      <c r="M16" s="277"/>
      <c r="N16" s="107"/>
      <c r="O16" s="277"/>
      <c r="P16" s="107">
        <v>1</v>
      </c>
      <c r="Q16" s="277" t="s">
        <v>502</v>
      </c>
    </row>
    <row r="17" spans="1:17" ht="25.5">
      <c r="A17" s="306" t="s">
        <v>325</v>
      </c>
      <c r="B17" s="283">
        <v>8</v>
      </c>
      <c r="C17" s="278" t="s">
        <v>906</v>
      </c>
      <c r="D17" s="283">
        <v>3</v>
      </c>
      <c r="E17" s="278" t="s">
        <v>261</v>
      </c>
      <c r="F17" s="283">
        <v>2</v>
      </c>
      <c r="G17" s="278" t="s">
        <v>561</v>
      </c>
      <c r="H17" s="283">
        <v>1</v>
      </c>
      <c r="I17" s="278" t="s">
        <v>900</v>
      </c>
      <c r="J17" s="283"/>
      <c r="K17" s="278"/>
      <c r="L17" s="283">
        <v>12</v>
      </c>
      <c r="M17" s="278" t="s">
        <v>907</v>
      </c>
      <c r="N17" s="283">
        <v>1</v>
      </c>
      <c r="O17" s="278" t="s">
        <v>900</v>
      </c>
      <c r="P17" s="283">
        <v>27</v>
      </c>
      <c r="Q17" s="278" t="s">
        <v>892</v>
      </c>
    </row>
    <row r="18" spans="1:17">
      <c r="A18" s="307" t="s">
        <v>315</v>
      </c>
      <c r="B18" s="122">
        <v>6</v>
      </c>
      <c r="C18" s="45" t="s">
        <v>498</v>
      </c>
      <c r="D18" s="122">
        <v>2</v>
      </c>
      <c r="E18" s="45" t="s">
        <v>211</v>
      </c>
      <c r="F18" s="122">
        <v>1</v>
      </c>
      <c r="G18" s="45" t="s">
        <v>215</v>
      </c>
      <c r="H18" s="122"/>
      <c r="I18" s="45"/>
      <c r="J18" s="122"/>
      <c r="K18" s="45"/>
      <c r="L18" s="122">
        <v>2</v>
      </c>
      <c r="M18" s="45" t="s">
        <v>250</v>
      </c>
      <c r="N18" s="122">
        <v>1</v>
      </c>
      <c r="O18" s="45" t="s">
        <v>504</v>
      </c>
      <c r="P18" s="292">
        <v>12</v>
      </c>
      <c r="Q18" s="38" t="s">
        <v>234</v>
      </c>
    </row>
    <row r="19" spans="1:17">
      <c r="A19" s="89" t="s">
        <v>326</v>
      </c>
      <c r="B19" s="282">
        <v>2</v>
      </c>
      <c r="C19" s="276" t="s">
        <v>549</v>
      </c>
      <c r="D19" s="282">
        <v>1</v>
      </c>
      <c r="E19" s="276" t="s">
        <v>232</v>
      </c>
      <c r="F19" s="282">
        <v>1</v>
      </c>
      <c r="G19" s="276" t="s">
        <v>215</v>
      </c>
      <c r="H19" s="282"/>
      <c r="I19" s="276"/>
      <c r="J19" s="282"/>
      <c r="K19" s="276"/>
      <c r="L19" s="282">
        <v>1</v>
      </c>
      <c r="M19" s="276" t="s">
        <v>488</v>
      </c>
      <c r="N19" s="282">
        <v>1</v>
      </c>
      <c r="O19" s="276" t="s">
        <v>504</v>
      </c>
      <c r="P19" s="282">
        <v>6</v>
      </c>
      <c r="Q19" s="276" t="s">
        <v>547</v>
      </c>
    </row>
    <row r="20" spans="1:17">
      <c r="A20" s="306" t="s">
        <v>327</v>
      </c>
      <c r="B20" s="283">
        <v>2</v>
      </c>
      <c r="C20" s="278" t="s">
        <v>226</v>
      </c>
      <c r="D20" s="283">
        <v>1</v>
      </c>
      <c r="E20" s="278" t="s">
        <v>502</v>
      </c>
      <c r="F20" s="283"/>
      <c r="G20" s="278"/>
      <c r="H20" s="283"/>
      <c r="I20" s="278"/>
      <c r="J20" s="283"/>
      <c r="K20" s="278"/>
      <c r="L20" s="283"/>
      <c r="M20" s="278"/>
      <c r="N20" s="283"/>
      <c r="O20" s="278"/>
      <c r="P20" s="283">
        <v>3</v>
      </c>
      <c r="Q20" s="278" t="s">
        <v>215</v>
      </c>
    </row>
    <row r="21" spans="1:17">
      <c r="A21" s="306" t="s">
        <v>328</v>
      </c>
      <c r="B21" s="283">
        <v>2</v>
      </c>
      <c r="C21" s="278" t="s">
        <v>488</v>
      </c>
      <c r="D21" s="283"/>
      <c r="E21" s="278"/>
      <c r="F21" s="283"/>
      <c r="G21" s="278"/>
      <c r="H21" s="283"/>
      <c r="I21" s="278"/>
      <c r="J21" s="283"/>
      <c r="K21" s="278"/>
      <c r="L21" s="283">
        <v>1</v>
      </c>
      <c r="M21" s="278" t="s">
        <v>504</v>
      </c>
      <c r="N21" s="283"/>
      <c r="O21" s="278"/>
      <c r="P21" s="283">
        <v>3</v>
      </c>
      <c r="Q21" s="278" t="s">
        <v>244</v>
      </c>
    </row>
    <row r="22" spans="1:17">
      <c r="A22" s="307" t="s">
        <v>308</v>
      </c>
      <c r="B22" s="122">
        <v>3</v>
      </c>
      <c r="C22" s="45" t="s">
        <v>511</v>
      </c>
      <c r="D22" s="122">
        <v>14</v>
      </c>
      <c r="E22" s="45" t="s">
        <v>507</v>
      </c>
      <c r="F22" s="122">
        <v>2</v>
      </c>
      <c r="G22" s="45" t="s">
        <v>504</v>
      </c>
      <c r="H22" s="122">
        <v>4</v>
      </c>
      <c r="I22" s="45" t="s">
        <v>208</v>
      </c>
      <c r="J22" s="122">
        <v>2</v>
      </c>
      <c r="K22" s="45" t="s">
        <v>514</v>
      </c>
      <c r="L22" s="122">
        <v>25</v>
      </c>
      <c r="M22" s="45" t="s">
        <v>879</v>
      </c>
      <c r="N22" s="122">
        <v>13</v>
      </c>
      <c r="O22" s="45" t="s">
        <v>499</v>
      </c>
      <c r="P22" s="292">
        <v>63</v>
      </c>
      <c r="Q22" s="38" t="s">
        <v>521</v>
      </c>
    </row>
    <row r="23" spans="1:17">
      <c r="A23" s="89" t="s">
        <v>305</v>
      </c>
      <c r="B23" s="282"/>
      <c r="C23" s="276"/>
      <c r="D23" s="282"/>
      <c r="E23" s="276"/>
      <c r="F23" s="282"/>
      <c r="G23" s="276"/>
      <c r="H23" s="282"/>
      <c r="I23" s="276"/>
      <c r="J23" s="282"/>
      <c r="K23" s="276"/>
      <c r="L23" s="282"/>
      <c r="M23" s="276"/>
      <c r="N23" s="282">
        <v>1</v>
      </c>
      <c r="O23" s="276" t="s">
        <v>215</v>
      </c>
      <c r="P23" s="282">
        <v>1</v>
      </c>
      <c r="Q23" s="276" t="s">
        <v>215</v>
      </c>
    </row>
    <row r="24" spans="1:17">
      <c r="A24" s="90" t="s">
        <v>306</v>
      </c>
      <c r="B24" s="107"/>
      <c r="C24" s="277"/>
      <c r="D24" s="107">
        <v>3</v>
      </c>
      <c r="E24" s="277" t="s">
        <v>262</v>
      </c>
      <c r="F24" s="107">
        <v>1</v>
      </c>
      <c r="G24" s="277" t="s">
        <v>900</v>
      </c>
      <c r="H24" s="107">
        <v>2</v>
      </c>
      <c r="I24" s="277" t="s">
        <v>250</v>
      </c>
      <c r="J24" s="107"/>
      <c r="K24" s="277"/>
      <c r="L24" s="107">
        <v>7</v>
      </c>
      <c r="M24" s="277" t="s">
        <v>503</v>
      </c>
      <c r="N24" s="107">
        <v>2</v>
      </c>
      <c r="O24" s="277" t="s">
        <v>216</v>
      </c>
      <c r="P24" s="107">
        <v>15</v>
      </c>
      <c r="Q24" s="277" t="s">
        <v>490</v>
      </c>
    </row>
    <row r="25" spans="1:17">
      <c r="A25" s="90" t="s">
        <v>331</v>
      </c>
      <c r="B25" s="107"/>
      <c r="C25" s="277"/>
      <c r="D25" s="107">
        <v>1</v>
      </c>
      <c r="E25" s="277" t="s">
        <v>500</v>
      </c>
      <c r="F25" s="107"/>
      <c r="G25" s="277"/>
      <c r="H25" s="107"/>
      <c r="I25" s="277"/>
      <c r="J25" s="107"/>
      <c r="K25" s="277"/>
      <c r="L25" s="107"/>
      <c r="M25" s="277"/>
      <c r="N25" s="107"/>
      <c r="O25" s="277"/>
      <c r="P25" s="107">
        <v>1</v>
      </c>
      <c r="Q25" s="277" t="s">
        <v>500</v>
      </c>
    </row>
    <row r="26" spans="1:17">
      <c r="A26" s="90" t="s">
        <v>307</v>
      </c>
      <c r="B26" s="107">
        <v>1</v>
      </c>
      <c r="C26" s="277" t="s">
        <v>908</v>
      </c>
      <c r="D26" s="107">
        <v>3</v>
      </c>
      <c r="E26" s="277" t="s">
        <v>547</v>
      </c>
      <c r="F26" s="107"/>
      <c r="G26" s="277"/>
      <c r="H26" s="107">
        <v>1</v>
      </c>
      <c r="I26" s="277" t="s">
        <v>488</v>
      </c>
      <c r="J26" s="107"/>
      <c r="K26" s="277"/>
      <c r="L26" s="107">
        <v>1</v>
      </c>
      <c r="M26" s="277" t="s">
        <v>504</v>
      </c>
      <c r="N26" s="107">
        <v>2</v>
      </c>
      <c r="O26" s="277" t="s">
        <v>499</v>
      </c>
      <c r="P26" s="107">
        <v>8</v>
      </c>
      <c r="Q26" s="277" t="s">
        <v>520</v>
      </c>
    </row>
    <row r="27" spans="1:17">
      <c r="A27" s="306" t="s">
        <v>329</v>
      </c>
      <c r="B27" s="283">
        <v>2</v>
      </c>
      <c r="C27" s="278" t="s">
        <v>488</v>
      </c>
      <c r="D27" s="283">
        <v>7</v>
      </c>
      <c r="E27" s="278" t="s">
        <v>259</v>
      </c>
      <c r="F27" s="283">
        <v>1</v>
      </c>
      <c r="G27" s="278" t="s">
        <v>250</v>
      </c>
      <c r="H27" s="283">
        <v>1</v>
      </c>
      <c r="I27" s="278" t="s">
        <v>502</v>
      </c>
      <c r="J27" s="283">
        <v>2</v>
      </c>
      <c r="K27" s="278" t="s">
        <v>514</v>
      </c>
      <c r="L27" s="283">
        <v>17</v>
      </c>
      <c r="M27" s="278" t="s">
        <v>261</v>
      </c>
      <c r="N27" s="283">
        <v>8</v>
      </c>
      <c r="O27" s="278" t="s">
        <v>502</v>
      </c>
      <c r="P27" s="283">
        <v>38</v>
      </c>
      <c r="Q27" s="278" t="s">
        <v>260</v>
      </c>
    </row>
    <row r="28" spans="1:17">
      <c r="A28" s="307" t="s">
        <v>316</v>
      </c>
      <c r="B28" s="122"/>
      <c r="C28" s="45"/>
      <c r="D28" s="122">
        <v>1</v>
      </c>
      <c r="E28" s="45" t="s">
        <v>504</v>
      </c>
      <c r="F28" s="122"/>
      <c r="G28" s="45"/>
      <c r="H28" s="122"/>
      <c r="I28" s="45"/>
      <c r="J28" s="122">
        <v>2</v>
      </c>
      <c r="K28" s="45" t="s">
        <v>216</v>
      </c>
      <c r="L28" s="122">
        <v>3</v>
      </c>
      <c r="M28" s="45" t="s">
        <v>260</v>
      </c>
      <c r="N28" s="122">
        <v>3</v>
      </c>
      <c r="O28" s="45" t="s">
        <v>262</v>
      </c>
      <c r="P28" s="292">
        <v>9</v>
      </c>
      <c r="Q28" s="38" t="s">
        <v>260</v>
      </c>
    </row>
    <row r="29" spans="1:17" s="4" customFormat="1">
      <c r="A29" s="308"/>
      <c r="B29" s="309"/>
      <c r="C29" s="60"/>
      <c r="D29" s="309"/>
      <c r="E29" s="60"/>
      <c r="F29" s="309"/>
      <c r="G29" s="60"/>
      <c r="H29" s="309"/>
      <c r="I29" s="60"/>
      <c r="J29" s="309"/>
      <c r="K29" s="60"/>
      <c r="L29" s="309"/>
      <c r="M29" s="60"/>
      <c r="N29" s="309"/>
      <c r="O29" s="60"/>
      <c r="P29" s="309"/>
      <c r="Q29" s="60"/>
    </row>
    <row r="30" spans="1:17">
      <c r="A30" s="956" t="s">
        <v>1</v>
      </c>
      <c r="B30" s="265">
        <v>60</v>
      </c>
      <c r="C30" s="264" t="s">
        <v>244</v>
      </c>
      <c r="D30" s="265">
        <v>80</v>
      </c>
      <c r="E30" s="264" t="s">
        <v>246</v>
      </c>
      <c r="F30" s="265">
        <v>37</v>
      </c>
      <c r="G30" s="264" t="s">
        <v>209</v>
      </c>
      <c r="H30" s="265">
        <v>30</v>
      </c>
      <c r="I30" s="264" t="s">
        <v>513</v>
      </c>
      <c r="J30" s="265">
        <v>21</v>
      </c>
      <c r="K30" s="264" t="s">
        <v>210</v>
      </c>
      <c r="L30" s="265">
        <v>120</v>
      </c>
      <c r="M30" s="264" t="s">
        <v>255</v>
      </c>
      <c r="N30" s="265">
        <v>79</v>
      </c>
      <c r="O30" s="264" t="s">
        <v>222</v>
      </c>
      <c r="P30" s="310">
        <v>427</v>
      </c>
      <c r="Q30" s="38" t="s">
        <v>210</v>
      </c>
    </row>
  </sheetData>
  <mergeCells count="10">
    <mergeCell ref="A5:Q5"/>
    <mergeCell ref="A2:Q2"/>
    <mergeCell ref="P7:Q7"/>
    <mergeCell ref="B7:C7"/>
    <mergeCell ref="D7:E7"/>
    <mergeCell ref="F7:G7"/>
    <mergeCell ref="H7:I7"/>
    <mergeCell ref="J7:K7"/>
    <mergeCell ref="L7:M7"/>
    <mergeCell ref="N7:O7"/>
  </mergeCells>
  <printOptions horizontalCentered="1"/>
  <pageMargins left="0.39370078740157483" right="0.39370078740157483" top="0.59055118110236227" bottom="0.59055118110236227" header="0.39370078740157483" footer="0.39370078740157483"/>
  <pageSetup paperSize="9" scale="67"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36.xml><?xml version="1.0" encoding="utf-8"?>
<worksheet xmlns="http://schemas.openxmlformats.org/spreadsheetml/2006/main" xmlns:r="http://schemas.openxmlformats.org/officeDocument/2006/relationships">
  <sheetPr>
    <tabColor rgb="FF92D050"/>
  </sheetPr>
  <dimension ref="A2:Q23"/>
  <sheetViews>
    <sheetView showGridLines="0" workbookViewId="0">
      <selection activeCell="A29" sqref="A29"/>
    </sheetView>
  </sheetViews>
  <sheetFormatPr baseColWidth="10" defaultRowHeight="12.75"/>
  <cols>
    <col min="1" max="1" width="67.83203125" customWidth="1"/>
    <col min="3" max="3" width="15.33203125" bestFit="1" customWidth="1"/>
  </cols>
  <sheetData>
    <row r="2" spans="1:17" ht="32.25" customHeight="1">
      <c r="A2" s="1219" t="s">
        <v>853</v>
      </c>
      <c r="B2" s="1219"/>
      <c r="C2" s="1219"/>
      <c r="D2" s="80"/>
      <c r="E2" s="80"/>
      <c r="F2" s="80"/>
      <c r="G2" s="80"/>
      <c r="H2" s="80"/>
      <c r="I2" s="80"/>
      <c r="J2" s="80"/>
      <c r="K2" s="80"/>
      <c r="L2" s="80"/>
      <c r="M2" s="80"/>
      <c r="N2" s="80"/>
      <c r="O2" s="80"/>
      <c r="P2" s="80"/>
      <c r="Q2" s="80"/>
    </row>
    <row r="5" spans="1:17" ht="29.25" customHeight="1">
      <c r="A5" s="1242" t="s">
        <v>777</v>
      </c>
      <c r="B5" s="1242"/>
      <c r="C5" s="1242"/>
      <c r="D5" s="309"/>
      <c r="E5" s="309"/>
      <c r="F5" s="309"/>
      <c r="G5" s="309"/>
      <c r="H5" s="309"/>
      <c r="I5" s="309"/>
      <c r="J5" s="309"/>
      <c r="K5" s="309"/>
      <c r="L5" s="309"/>
      <c r="M5" s="309"/>
      <c r="N5" s="309"/>
      <c r="O5" s="309"/>
      <c r="P5" s="309"/>
      <c r="Q5" s="309"/>
    </row>
    <row r="7" spans="1:17">
      <c r="B7" s="1312" t="s">
        <v>570</v>
      </c>
      <c r="C7" s="1312"/>
    </row>
    <row r="8" spans="1:17">
      <c r="A8" s="781" t="s">
        <v>859</v>
      </c>
      <c r="B8" s="269" t="s">
        <v>541</v>
      </c>
      <c r="C8" s="269" t="s">
        <v>271</v>
      </c>
    </row>
    <row r="9" spans="1:17">
      <c r="B9" s="269"/>
      <c r="C9" s="269"/>
    </row>
    <row r="10" spans="1:17">
      <c r="A10" s="664" t="s">
        <v>312</v>
      </c>
      <c r="B10" s="508">
        <v>15</v>
      </c>
      <c r="C10" s="754" t="s">
        <v>484</v>
      </c>
    </row>
    <row r="11" spans="1:17">
      <c r="A11" s="666" t="s">
        <v>313</v>
      </c>
      <c r="B11" s="507">
        <v>11</v>
      </c>
      <c r="C11" s="755" t="s">
        <v>253</v>
      </c>
    </row>
    <row r="12" spans="1:17" ht="25.5">
      <c r="A12" s="586" t="s">
        <v>314</v>
      </c>
      <c r="B12" s="603">
        <v>1</v>
      </c>
      <c r="C12" s="756" t="s">
        <v>504</v>
      </c>
    </row>
    <row r="13" spans="1:17" ht="25.5">
      <c r="A13" s="311" t="s">
        <v>324</v>
      </c>
      <c r="B13" s="190">
        <v>1</v>
      </c>
      <c r="C13" s="316" t="s">
        <v>504</v>
      </c>
    </row>
    <row r="14" spans="1:17">
      <c r="A14" s="273" t="s">
        <v>315</v>
      </c>
      <c r="B14" s="122">
        <v>1</v>
      </c>
      <c r="C14" s="922" t="s">
        <v>890</v>
      </c>
    </row>
    <row r="15" spans="1:17">
      <c r="A15" s="958" t="s">
        <v>326</v>
      </c>
      <c r="B15" s="959">
        <v>1</v>
      </c>
      <c r="C15" s="960" t="s">
        <v>890</v>
      </c>
    </row>
    <row r="16" spans="1:17">
      <c r="A16" s="312" t="s">
        <v>308</v>
      </c>
      <c r="B16" s="196">
        <v>6</v>
      </c>
      <c r="C16" s="314" t="s">
        <v>520</v>
      </c>
    </row>
    <row r="17" spans="1:3">
      <c r="A17" s="89" t="s">
        <v>306</v>
      </c>
      <c r="B17" s="317">
        <v>2</v>
      </c>
      <c r="C17" s="318" t="s">
        <v>549</v>
      </c>
    </row>
    <row r="18" spans="1:3">
      <c r="A18" s="311" t="s">
        <v>330</v>
      </c>
      <c r="B18" s="193">
        <v>2</v>
      </c>
      <c r="C18" s="961" t="s">
        <v>261</v>
      </c>
    </row>
    <row r="19" spans="1:3">
      <c r="A19" s="311" t="s">
        <v>307</v>
      </c>
      <c r="B19" s="193">
        <v>1</v>
      </c>
      <c r="C19" s="961" t="s">
        <v>504</v>
      </c>
    </row>
    <row r="20" spans="1:3">
      <c r="A20" s="313" t="s">
        <v>329</v>
      </c>
      <c r="B20" s="319">
        <v>1</v>
      </c>
      <c r="C20" s="320" t="s">
        <v>216</v>
      </c>
    </row>
    <row r="21" spans="1:3">
      <c r="A21" s="273" t="s">
        <v>316</v>
      </c>
      <c r="B21" s="951">
        <v>3</v>
      </c>
      <c r="C21" s="922" t="s">
        <v>489</v>
      </c>
    </row>
    <row r="22" spans="1:3" s="30" customFormat="1">
      <c r="A22" s="849"/>
      <c r="B22" s="962"/>
      <c r="C22" s="29"/>
    </row>
    <row r="23" spans="1:3">
      <c r="A23" s="305" t="s">
        <v>1</v>
      </c>
      <c r="B23" s="196">
        <v>37</v>
      </c>
      <c r="C23" s="315" t="s">
        <v>235</v>
      </c>
    </row>
  </sheetData>
  <mergeCells count="3">
    <mergeCell ref="B7:C7"/>
    <mergeCell ref="A5:C5"/>
    <mergeCell ref="A2:C2"/>
  </mergeCells>
  <printOptions horizontalCentered="1"/>
  <pageMargins left="0.70866141732283472" right="0.70866141732283472" top="0.59055118110236227" bottom="0.59055118110236227" header="0.39370078740157483" footer="0.39370078740157483"/>
  <pageSetup paperSize="9"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37.xml><?xml version="1.0" encoding="utf-8"?>
<worksheet xmlns="http://schemas.openxmlformats.org/spreadsheetml/2006/main" xmlns:r="http://schemas.openxmlformats.org/officeDocument/2006/relationships">
  <sheetPr>
    <tabColor rgb="FF92D050"/>
    <pageSetUpPr fitToPage="1"/>
  </sheetPr>
  <dimension ref="A2:P18"/>
  <sheetViews>
    <sheetView showGridLines="0" workbookViewId="0">
      <selection activeCell="I33" sqref="I33"/>
    </sheetView>
  </sheetViews>
  <sheetFormatPr baseColWidth="10" defaultRowHeight="12.75"/>
  <cols>
    <col min="1" max="1" width="49.83203125" customWidth="1"/>
    <col min="2" max="2" width="7.6640625" bestFit="1" customWidth="1"/>
    <col min="3" max="3" width="8.83203125"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5.83203125" bestFit="1" customWidth="1"/>
  </cols>
  <sheetData>
    <row r="2" spans="1:16" ht="35.25" customHeight="1">
      <c r="A2" s="1219" t="s">
        <v>860</v>
      </c>
      <c r="B2" s="1219"/>
      <c r="C2" s="1219"/>
      <c r="D2" s="1219"/>
      <c r="E2" s="1219"/>
      <c r="F2" s="1219"/>
      <c r="G2" s="1219"/>
      <c r="H2" s="1219"/>
      <c r="I2" s="1219"/>
      <c r="J2" s="1219"/>
      <c r="K2" s="1219"/>
      <c r="L2" s="1219"/>
      <c r="M2" s="1219"/>
      <c r="N2" s="1219"/>
      <c r="O2" s="1219"/>
      <c r="P2" s="1219"/>
    </row>
    <row r="5" spans="1:16" ht="12.75" customHeight="1">
      <c r="A5" s="1242" t="s">
        <v>750</v>
      </c>
      <c r="B5" s="1242"/>
      <c r="C5" s="1242"/>
      <c r="D5" s="1242"/>
      <c r="E5" s="1242"/>
      <c r="F5" s="1242"/>
      <c r="G5" s="1242"/>
      <c r="H5" s="1242"/>
      <c r="I5" s="1242"/>
      <c r="J5" s="1242"/>
      <c r="K5" s="1242"/>
      <c r="L5" s="1242"/>
      <c r="M5" s="1242"/>
      <c r="N5" s="1242"/>
      <c r="O5" s="1242"/>
      <c r="P5" s="1242"/>
    </row>
    <row r="7" spans="1:16">
      <c r="B7" s="1314" t="s">
        <v>299</v>
      </c>
      <c r="C7" s="1313"/>
      <c r="D7" s="1313"/>
      <c r="E7" s="1313" t="s">
        <v>300</v>
      </c>
      <c r="F7" s="1313"/>
      <c r="G7" s="1313"/>
      <c r="H7" s="1313" t="s">
        <v>301</v>
      </c>
      <c r="I7" s="1313"/>
      <c r="J7" s="1313"/>
      <c r="K7" s="1313" t="s">
        <v>302</v>
      </c>
      <c r="L7" s="1313"/>
      <c r="M7" s="1313"/>
      <c r="N7" s="1315" t="s">
        <v>133</v>
      </c>
      <c r="O7" s="1315"/>
      <c r="P7" s="1316"/>
    </row>
    <row r="8" spans="1:16" ht="25.5">
      <c r="A8" s="781" t="s">
        <v>859</v>
      </c>
      <c r="B8" s="2" t="s">
        <v>572</v>
      </c>
      <c r="C8" s="2" t="s">
        <v>571</v>
      </c>
      <c r="D8" s="197" t="s">
        <v>133</v>
      </c>
      <c r="E8" s="2" t="s">
        <v>572</v>
      </c>
      <c r="F8" s="2" t="s">
        <v>571</v>
      </c>
      <c r="G8" s="197" t="s">
        <v>133</v>
      </c>
      <c r="H8" s="2" t="s">
        <v>572</v>
      </c>
      <c r="I8" s="2" t="s">
        <v>571</v>
      </c>
      <c r="J8" s="197" t="s">
        <v>133</v>
      </c>
      <c r="K8" s="2" t="s">
        <v>572</v>
      </c>
      <c r="L8" s="2" t="s">
        <v>571</v>
      </c>
      <c r="M8" s="197" t="s">
        <v>133</v>
      </c>
      <c r="N8" s="2" t="s">
        <v>572</v>
      </c>
      <c r="O8" s="2" t="s">
        <v>571</v>
      </c>
      <c r="P8" s="197" t="s">
        <v>133</v>
      </c>
    </row>
    <row r="10" spans="1:16">
      <c r="A10" s="50" t="s">
        <v>303</v>
      </c>
      <c r="B10" s="317"/>
      <c r="C10" s="94"/>
      <c r="D10" s="329"/>
      <c r="E10" s="317">
        <v>111</v>
      </c>
      <c r="F10" s="94">
        <v>109</v>
      </c>
      <c r="G10" s="329">
        <v>220</v>
      </c>
      <c r="H10" s="317">
        <v>50</v>
      </c>
      <c r="I10" s="94">
        <v>172</v>
      </c>
      <c r="J10" s="329">
        <v>222</v>
      </c>
      <c r="K10" s="317">
        <v>6</v>
      </c>
      <c r="L10" s="94">
        <v>9</v>
      </c>
      <c r="M10" s="329">
        <v>15</v>
      </c>
      <c r="N10" s="25">
        <f>K10+H10+E10+B10</f>
        <v>167</v>
      </c>
      <c r="O10" s="328">
        <f>L10+I10+F10+C10</f>
        <v>290</v>
      </c>
      <c r="P10" s="329">
        <f>O10+N10</f>
        <v>457</v>
      </c>
    </row>
    <row r="11" spans="1:16">
      <c r="A11" s="52" t="s">
        <v>304</v>
      </c>
      <c r="B11" s="324"/>
      <c r="C11" s="95"/>
      <c r="D11" s="331"/>
      <c r="E11" s="324"/>
      <c r="F11" s="95">
        <v>1</v>
      </c>
      <c r="G11" s="331">
        <v>1</v>
      </c>
      <c r="H11" s="324"/>
      <c r="I11" s="95">
        <v>2</v>
      </c>
      <c r="J11" s="331">
        <v>2</v>
      </c>
      <c r="K11" s="324"/>
      <c r="L11" s="95"/>
      <c r="M11" s="331"/>
      <c r="N11" s="26"/>
      <c r="O11" s="330">
        <f t="shared" ref="O11:O14" si="0">L11+I11+F11+C11</f>
        <v>3</v>
      </c>
      <c r="P11" s="331">
        <f t="shared" ref="P11:P14" si="1">O11+N11</f>
        <v>3</v>
      </c>
    </row>
    <row r="12" spans="1:16">
      <c r="A12" s="52" t="s">
        <v>305</v>
      </c>
      <c r="B12" s="324"/>
      <c r="C12" s="95"/>
      <c r="D12" s="331"/>
      <c r="E12" s="324">
        <v>2</v>
      </c>
      <c r="F12" s="95">
        <v>1</v>
      </c>
      <c r="G12" s="331">
        <v>3</v>
      </c>
      <c r="H12" s="324">
        <v>2</v>
      </c>
      <c r="I12" s="95">
        <v>5</v>
      </c>
      <c r="J12" s="331">
        <v>7</v>
      </c>
      <c r="K12" s="324">
        <v>1</v>
      </c>
      <c r="L12" s="95"/>
      <c r="M12" s="331">
        <v>1</v>
      </c>
      <c r="N12" s="26">
        <f t="shared" ref="N12:N14" si="2">K12+H12+E12+B12</f>
        <v>5</v>
      </c>
      <c r="O12" s="330">
        <f t="shared" si="0"/>
        <v>6</v>
      </c>
      <c r="P12" s="331">
        <f t="shared" si="1"/>
        <v>11</v>
      </c>
    </row>
    <row r="13" spans="1:16">
      <c r="A13" s="52" t="s">
        <v>307</v>
      </c>
      <c r="B13" s="324"/>
      <c r="C13" s="95"/>
      <c r="D13" s="331"/>
      <c r="E13" s="324">
        <v>5</v>
      </c>
      <c r="F13" s="95">
        <v>4</v>
      </c>
      <c r="G13" s="331">
        <v>9</v>
      </c>
      <c r="H13" s="324">
        <v>3</v>
      </c>
      <c r="I13" s="95">
        <v>11</v>
      </c>
      <c r="J13" s="331">
        <v>14</v>
      </c>
      <c r="K13" s="324"/>
      <c r="L13" s="95">
        <v>1</v>
      </c>
      <c r="M13" s="331">
        <v>1</v>
      </c>
      <c r="N13" s="26">
        <f t="shared" si="2"/>
        <v>8</v>
      </c>
      <c r="O13" s="330">
        <f t="shared" si="0"/>
        <v>16</v>
      </c>
      <c r="P13" s="331">
        <f t="shared" si="1"/>
        <v>24</v>
      </c>
    </row>
    <row r="14" spans="1:16">
      <c r="A14" s="322" t="s">
        <v>308</v>
      </c>
      <c r="B14" s="326">
        <v>1</v>
      </c>
      <c r="C14" s="327">
        <v>2</v>
      </c>
      <c r="D14" s="334">
        <v>3</v>
      </c>
      <c r="E14" s="326">
        <v>1</v>
      </c>
      <c r="F14" s="327">
        <v>3</v>
      </c>
      <c r="G14" s="334">
        <v>4</v>
      </c>
      <c r="H14" s="326"/>
      <c r="I14" s="327">
        <v>3</v>
      </c>
      <c r="J14" s="334">
        <v>3</v>
      </c>
      <c r="K14" s="326"/>
      <c r="L14" s="327"/>
      <c r="M14" s="334"/>
      <c r="N14" s="332">
        <f t="shared" si="2"/>
        <v>2</v>
      </c>
      <c r="O14" s="333">
        <f t="shared" si="0"/>
        <v>8</v>
      </c>
      <c r="P14" s="334">
        <f t="shared" si="1"/>
        <v>10</v>
      </c>
    </row>
    <row r="15" spans="1:16">
      <c r="A15" s="321"/>
      <c r="N15" s="2"/>
      <c r="O15" s="2"/>
      <c r="P15" s="2"/>
    </row>
    <row r="16" spans="1:16">
      <c r="A16" s="172" t="s">
        <v>1</v>
      </c>
      <c r="B16" s="176">
        <f>SUM(B10:B14)</f>
        <v>1</v>
      </c>
      <c r="C16" s="176">
        <f t="shared" ref="C16:P16" si="3">SUM(C10:C14)</f>
        <v>2</v>
      </c>
      <c r="D16" s="196">
        <f t="shared" si="3"/>
        <v>3</v>
      </c>
      <c r="E16" s="176">
        <f t="shared" si="3"/>
        <v>119</v>
      </c>
      <c r="F16" s="176">
        <f t="shared" si="3"/>
        <v>118</v>
      </c>
      <c r="G16" s="196">
        <f t="shared" si="3"/>
        <v>237</v>
      </c>
      <c r="H16" s="176">
        <f t="shared" si="3"/>
        <v>55</v>
      </c>
      <c r="I16" s="176">
        <f t="shared" si="3"/>
        <v>193</v>
      </c>
      <c r="J16" s="196">
        <f t="shared" si="3"/>
        <v>248</v>
      </c>
      <c r="K16" s="176">
        <f t="shared" si="3"/>
        <v>7</v>
      </c>
      <c r="L16" s="176">
        <f t="shared" si="3"/>
        <v>10</v>
      </c>
      <c r="M16" s="196">
        <f t="shared" si="3"/>
        <v>17</v>
      </c>
      <c r="N16" s="196">
        <f t="shared" si="3"/>
        <v>182</v>
      </c>
      <c r="O16" s="196">
        <f t="shared" si="3"/>
        <v>323</v>
      </c>
      <c r="P16" s="285">
        <f t="shared" si="3"/>
        <v>505</v>
      </c>
    </row>
    <row r="18" spans="1:15">
      <c r="A18" s="172" t="s">
        <v>573</v>
      </c>
      <c r="B18" s="175">
        <f>B16/D16</f>
        <v>0.33333333333333331</v>
      </c>
      <c r="C18" s="235">
        <f>C16/D16</f>
        <v>0.66666666666666663</v>
      </c>
      <c r="E18" s="336">
        <f>E16/G16</f>
        <v>0.50210970464135019</v>
      </c>
      <c r="F18" s="235">
        <f>F16/G16</f>
        <v>0.49789029535864981</v>
      </c>
      <c r="H18" s="336">
        <f>H16/J16</f>
        <v>0.22177419354838709</v>
      </c>
      <c r="I18" s="235">
        <f>I16/J16</f>
        <v>0.77822580645161288</v>
      </c>
      <c r="K18" s="336">
        <f>K16/M16</f>
        <v>0.41176470588235292</v>
      </c>
      <c r="L18" s="235">
        <f>L16/M16</f>
        <v>0.58823529411764708</v>
      </c>
      <c r="N18" s="337">
        <f>N16/P16</f>
        <v>0.36039603960396038</v>
      </c>
      <c r="O18" s="338">
        <f>O16/P16</f>
        <v>0.63960396039603962</v>
      </c>
    </row>
  </sheetData>
  <mergeCells count="7">
    <mergeCell ref="A5:P5"/>
    <mergeCell ref="A2:P2"/>
    <mergeCell ref="E7:G7"/>
    <mergeCell ref="H7:J7"/>
    <mergeCell ref="K7:M7"/>
    <mergeCell ref="B7:D7"/>
    <mergeCell ref="N7:P7"/>
  </mergeCells>
  <printOptions horizontalCentered="1"/>
  <pageMargins left="0.39370078740157483" right="0.39370078740157483" top="0.59055118110236227" bottom="0.59055118110236227" header="0.39370078740157483" footer="0.39370078740157483"/>
  <pageSetup paperSize="9" scale="98"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38.xml><?xml version="1.0" encoding="utf-8"?>
<worksheet xmlns="http://schemas.openxmlformats.org/spreadsheetml/2006/main" xmlns:r="http://schemas.openxmlformats.org/officeDocument/2006/relationships">
  <sheetPr>
    <tabColor rgb="FF92D050"/>
    <pageSetUpPr fitToPage="1"/>
  </sheetPr>
  <dimension ref="A2:Q37"/>
  <sheetViews>
    <sheetView showGridLines="0" workbookViewId="0">
      <selection activeCell="I40" sqref="I40"/>
    </sheetView>
  </sheetViews>
  <sheetFormatPr baseColWidth="10" defaultRowHeight="12.75"/>
  <cols>
    <col min="1" max="1" width="65.5" customWidth="1"/>
    <col min="2" max="2" width="7.6640625" bestFit="1" customWidth="1"/>
    <col min="3" max="3" width="8"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6.33203125" bestFit="1" customWidth="1"/>
  </cols>
  <sheetData>
    <row r="2" spans="1:17" ht="34.5" customHeight="1">
      <c r="A2" s="1219" t="s">
        <v>853</v>
      </c>
      <c r="B2" s="1219"/>
      <c r="C2" s="1219"/>
      <c r="D2" s="1219"/>
      <c r="E2" s="1219"/>
      <c r="F2" s="1219"/>
      <c r="G2" s="1219"/>
      <c r="H2" s="1219"/>
      <c r="I2" s="1219"/>
      <c r="J2" s="1219"/>
      <c r="K2" s="1219"/>
      <c r="L2" s="1219"/>
      <c r="M2" s="1219"/>
      <c r="N2" s="1219"/>
      <c r="O2" s="1219"/>
      <c r="P2" s="1219"/>
      <c r="Q2" s="80"/>
    </row>
    <row r="5" spans="1:17">
      <c r="A5" s="1242" t="s">
        <v>751</v>
      </c>
      <c r="B5" s="1242"/>
      <c r="C5" s="1242"/>
      <c r="D5" s="1242"/>
      <c r="E5" s="1242"/>
      <c r="F5" s="1242"/>
      <c r="G5" s="1242"/>
      <c r="H5" s="1242"/>
      <c r="I5" s="1242"/>
      <c r="J5" s="1242"/>
      <c r="K5" s="1242"/>
      <c r="L5" s="1242"/>
      <c r="M5" s="1242"/>
      <c r="N5" s="1242"/>
      <c r="O5" s="1242"/>
      <c r="P5" s="1242"/>
    </row>
    <row r="7" spans="1:17">
      <c r="B7" s="1317" t="s">
        <v>299</v>
      </c>
      <c r="C7" s="1318"/>
      <c r="D7" s="1318"/>
      <c r="E7" s="1318" t="s">
        <v>300</v>
      </c>
      <c r="F7" s="1318"/>
      <c r="G7" s="1318"/>
      <c r="H7" s="1318" t="s">
        <v>301</v>
      </c>
      <c r="I7" s="1318"/>
      <c r="J7" s="1318"/>
      <c r="K7" s="1318" t="s">
        <v>302</v>
      </c>
      <c r="L7" s="1318"/>
      <c r="M7" s="1318"/>
      <c r="N7" s="1319" t="s">
        <v>133</v>
      </c>
      <c r="O7" s="1319"/>
      <c r="P7" s="1320"/>
    </row>
    <row r="8" spans="1:17">
      <c r="A8" s="781" t="s">
        <v>859</v>
      </c>
      <c r="B8" s="269" t="s">
        <v>572</v>
      </c>
      <c r="C8" s="269" t="s">
        <v>571</v>
      </c>
      <c r="D8" s="178" t="s">
        <v>133</v>
      </c>
      <c r="E8" s="269" t="s">
        <v>572</v>
      </c>
      <c r="F8" s="269" t="s">
        <v>571</v>
      </c>
      <c r="G8" s="178" t="s">
        <v>133</v>
      </c>
      <c r="H8" s="269" t="s">
        <v>572</v>
      </c>
      <c r="I8" s="269" t="s">
        <v>571</v>
      </c>
      <c r="J8" s="178" t="s">
        <v>133</v>
      </c>
      <c r="K8" s="269" t="s">
        <v>572</v>
      </c>
      <c r="L8" s="269" t="s">
        <v>571</v>
      </c>
      <c r="M8" s="178" t="s">
        <v>133</v>
      </c>
      <c r="N8" s="269" t="s">
        <v>572</v>
      </c>
      <c r="O8" s="269" t="s">
        <v>571</v>
      </c>
      <c r="P8" s="178" t="s">
        <v>133</v>
      </c>
    </row>
    <row r="9" spans="1:17">
      <c r="B9" s="297"/>
      <c r="C9" s="297"/>
      <c r="D9" s="297"/>
      <c r="E9" s="297"/>
      <c r="F9" s="297"/>
      <c r="G9" s="297"/>
      <c r="H9" s="297"/>
      <c r="I9" s="297"/>
      <c r="J9" s="297"/>
      <c r="K9" s="297"/>
      <c r="L9" s="297"/>
      <c r="M9" s="297"/>
    </row>
    <row r="10" spans="1:17">
      <c r="A10" s="664" t="s">
        <v>312</v>
      </c>
      <c r="B10" s="503">
        <v>14</v>
      </c>
      <c r="C10" s="503">
        <v>21</v>
      </c>
      <c r="D10" s="508">
        <v>35</v>
      </c>
      <c r="E10" s="503">
        <v>34</v>
      </c>
      <c r="F10" s="503">
        <v>45</v>
      </c>
      <c r="G10" s="508">
        <v>79</v>
      </c>
      <c r="H10" s="503">
        <v>64</v>
      </c>
      <c r="I10" s="503">
        <v>192</v>
      </c>
      <c r="J10" s="508">
        <v>256</v>
      </c>
      <c r="K10" s="503">
        <v>6</v>
      </c>
      <c r="L10" s="503">
        <v>9</v>
      </c>
      <c r="M10" s="508">
        <v>15</v>
      </c>
      <c r="N10" s="508">
        <v>118</v>
      </c>
      <c r="O10" s="508">
        <v>267</v>
      </c>
      <c r="P10" s="511">
        <v>385</v>
      </c>
    </row>
    <row r="11" spans="1:17">
      <c r="A11" s="666" t="s">
        <v>313</v>
      </c>
      <c r="B11" s="505">
        <v>22</v>
      </c>
      <c r="C11" s="505">
        <v>19</v>
      </c>
      <c r="D11" s="507">
        <v>41</v>
      </c>
      <c r="E11" s="505">
        <v>25</v>
      </c>
      <c r="F11" s="505">
        <v>18</v>
      </c>
      <c r="G11" s="507">
        <v>43</v>
      </c>
      <c r="H11" s="505">
        <v>15</v>
      </c>
      <c r="I11" s="505">
        <v>27</v>
      </c>
      <c r="J11" s="507">
        <v>42</v>
      </c>
      <c r="K11" s="505">
        <v>6</v>
      </c>
      <c r="L11" s="505">
        <v>5</v>
      </c>
      <c r="M11" s="507">
        <v>11</v>
      </c>
      <c r="N11" s="507">
        <v>68</v>
      </c>
      <c r="O11" s="507">
        <v>69</v>
      </c>
      <c r="P11" s="510">
        <v>137</v>
      </c>
    </row>
    <row r="12" spans="1:17" ht="25.5">
      <c r="A12" s="586" t="s">
        <v>314</v>
      </c>
      <c r="B12" s="559">
        <v>19</v>
      </c>
      <c r="C12" s="559">
        <v>25</v>
      </c>
      <c r="D12" s="603">
        <v>44</v>
      </c>
      <c r="E12" s="559">
        <v>54</v>
      </c>
      <c r="F12" s="559">
        <v>42</v>
      </c>
      <c r="G12" s="603">
        <v>96</v>
      </c>
      <c r="H12" s="559">
        <v>13</v>
      </c>
      <c r="I12" s="559">
        <v>32</v>
      </c>
      <c r="J12" s="603">
        <v>45</v>
      </c>
      <c r="K12" s="559"/>
      <c r="L12" s="559">
        <v>1</v>
      </c>
      <c r="M12" s="603">
        <v>1</v>
      </c>
      <c r="N12" s="603">
        <v>86</v>
      </c>
      <c r="O12" s="603">
        <v>100</v>
      </c>
      <c r="P12" s="748">
        <v>186</v>
      </c>
    </row>
    <row r="13" spans="1:17">
      <c r="A13" s="89" t="s">
        <v>317</v>
      </c>
      <c r="B13" s="99"/>
      <c r="C13" s="94">
        <v>1</v>
      </c>
      <c r="D13" s="101">
        <v>1</v>
      </c>
      <c r="E13" s="99">
        <v>3</v>
      </c>
      <c r="F13" s="94">
        <v>1</v>
      </c>
      <c r="G13" s="101">
        <v>4</v>
      </c>
      <c r="H13" s="99"/>
      <c r="I13" s="94"/>
      <c r="J13" s="101"/>
      <c r="K13" s="99"/>
      <c r="L13" s="94"/>
      <c r="M13" s="101"/>
      <c r="N13" s="99">
        <v>3</v>
      </c>
      <c r="O13" s="94">
        <v>2</v>
      </c>
      <c r="P13" s="101">
        <v>5</v>
      </c>
    </row>
    <row r="14" spans="1:17">
      <c r="A14" s="90" t="s">
        <v>318</v>
      </c>
      <c r="B14" s="100"/>
      <c r="C14" s="95"/>
      <c r="D14" s="103"/>
      <c r="E14" s="100">
        <v>2</v>
      </c>
      <c r="F14" s="95">
        <v>2</v>
      </c>
      <c r="G14" s="103">
        <v>4</v>
      </c>
      <c r="H14" s="100"/>
      <c r="I14" s="95"/>
      <c r="J14" s="103"/>
      <c r="K14" s="100"/>
      <c r="L14" s="95"/>
      <c r="M14" s="103"/>
      <c r="N14" s="100">
        <v>2</v>
      </c>
      <c r="O14" s="95">
        <v>2</v>
      </c>
      <c r="P14" s="103">
        <v>4</v>
      </c>
    </row>
    <row r="15" spans="1:17">
      <c r="A15" s="271" t="s">
        <v>319</v>
      </c>
      <c r="B15" s="100">
        <v>1</v>
      </c>
      <c r="C15" s="95">
        <v>1</v>
      </c>
      <c r="D15" s="103">
        <v>2</v>
      </c>
      <c r="E15" s="100">
        <v>2</v>
      </c>
      <c r="F15" s="95"/>
      <c r="G15" s="103">
        <v>2</v>
      </c>
      <c r="H15" s="100">
        <v>1</v>
      </c>
      <c r="I15" s="95">
        <v>1</v>
      </c>
      <c r="J15" s="103">
        <v>2</v>
      </c>
      <c r="K15" s="100"/>
      <c r="L15" s="95"/>
      <c r="M15" s="103"/>
      <c r="N15" s="100">
        <v>4</v>
      </c>
      <c r="O15" s="95">
        <v>2</v>
      </c>
      <c r="P15" s="103">
        <v>6</v>
      </c>
    </row>
    <row r="16" spans="1:17">
      <c r="A16" s="271" t="s">
        <v>320</v>
      </c>
      <c r="B16" s="100">
        <v>1</v>
      </c>
      <c r="C16" s="95">
        <v>2</v>
      </c>
      <c r="D16" s="103">
        <v>3</v>
      </c>
      <c r="E16" s="100">
        <v>2</v>
      </c>
      <c r="F16" s="95">
        <v>1</v>
      </c>
      <c r="G16" s="103">
        <v>3</v>
      </c>
      <c r="H16" s="100">
        <v>4</v>
      </c>
      <c r="I16" s="95">
        <v>6</v>
      </c>
      <c r="J16" s="103">
        <v>10</v>
      </c>
      <c r="K16" s="100"/>
      <c r="L16" s="95"/>
      <c r="M16" s="103"/>
      <c r="N16" s="100">
        <v>7</v>
      </c>
      <c r="O16" s="95">
        <v>9</v>
      </c>
      <c r="P16" s="103">
        <v>16</v>
      </c>
    </row>
    <row r="17" spans="1:16">
      <c r="A17" s="271" t="s">
        <v>321</v>
      </c>
      <c r="B17" s="100"/>
      <c r="C17" s="95">
        <v>1</v>
      </c>
      <c r="D17" s="103">
        <v>1</v>
      </c>
      <c r="E17" s="100">
        <v>18</v>
      </c>
      <c r="F17" s="95">
        <v>16</v>
      </c>
      <c r="G17" s="103">
        <v>34</v>
      </c>
      <c r="H17" s="100">
        <v>2</v>
      </c>
      <c r="I17" s="95">
        <v>3</v>
      </c>
      <c r="J17" s="103">
        <v>5</v>
      </c>
      <c r="K17" s="100"/>
      <c r="L17" s="95"/>
      <c r="M17" s="103"/>
      <c r="N17" s="100">
        <v>20</v>
      </c>
      <c r="O17" s="95">
        <v>20</v>
      </c>
      <c r="P17" s="103">
        <v>40</v>
      </c>
    </row>
    <row r="18" spans="1:16">
      <c r="A18" s="271" t="s">
        <v>322</v>
      </c>
      <c r="B18" s="100"/>
      <c r="C18" s="95"/>
      <c r="D18" s="103"/>
      <c r="E18" s="100">
        <v>4</v>
      </c>
      <c r="F18" s="95">
        <v>2</v>
      </c>
      <c r="G18" s="103">
        <v>6</v>
      </c>
      <c r="H18" s="100"/>
      <c r="I18" s="95"/>
      <c r="J18" s="103"/>
      <c r="K18" s="100"/>
      <c r="L18" s="95"/>
      <c r="M18" s="103"/>
      <c r="N18" s="100">
        <v>4</v>
      </c>
      <c r="O18" s="95">
        <v>2</v>
      </c>
      <c r="P18" s="103">
        <v>6</v>
      </c>
    </row>
    <row r="19" spans="1:16">
      <c r="A19" s="271" t="s">
        <v>323</v>
      </c>
      <c r="B19" s="100">
        <v>2</v>
      </c>
      <c r="C19" s="95">
        <v>1</v>
      </c>
      <c r="D19" s="103">
        <v>3</v>
      </c>
      <c r="E19" s="100">
        <v>5</v>
      </c>
      <c r="F19" s="95">
        <v>1</v>
      </c>
      <c r="G19" s="103">
        <v>6</v>
      </c>
      <c r="H19" s="100"/>
      <c r="I19" s="95">
        <v>1</v>
      </c>
      <c r="J19" s="103">
        <v>1</v>
      </c>
      <c r="K19" s="100"/>
      <c r="L19" s="95"/>
      <c r="M19" s="103"/>
      <c r="N19" s="100">
        <v>7</v>
      </c>
      <c r="O19" s="95">
        <v>3</v>
      </c>
      <c r="P19" s="103">
        <v>10</v>
      </c>
    </row>
    <row r="20" spans="1:16" ht="25.5">
      <c r="A20" s="90" t="s">
        <v>324</v>
      </c>
      <c r="B20" s="100">
        <v>14</v>
      </c>
      <c r="C20" s="95">
        <v>13</v>
      </c>
      <c r="D20" s="103">
        <v>27</v>
      </c>
      <c r="E20" s="100">
        <v>13</v>
      </c>
      <c r="F20" s="95">
        <v>13</v>
      </c>
      <c r="G20" s="103">
        <v>26</v>
      </c>
      <c r="H20" s="100"/>
      <c r="I20" s="95"/>
      <c r="J20" s="103"/>
      <c r="K20" s="100"/>
      <c r="L20" s="95">
        <v>1</v>
      </c>
      <c r="M20" s="103">
        <v>1</v>
      </c>
      <c r="N20" s="100">
        <v>27</v>
      </c>
      <c r="O20" s="95">
        <v>27</v>
      </c>
      <c r="P20" s="103">
        <v>54</v>
      </c>
    </row>
    <row r="21" spans="1:16">
      <c r="A21" s="272" t="s">
        <v>325</v>
      </c>
      <c r="B21" s="274">
        <v>1</v>
      </c>
      <c r="C21" s="186">
        <v>6</v>
      </c>
      <c r="D21" s="275">
        <v>7</v>
      </c>
      <c r="E21" s="274">
        <v>5</v>
      </c>
      <c r="F21" s="186">
        <v>6</v>
      </c>
      <c r="G21" s="275">
        <v>11</v>
      </c>
      <c r="H21" s="274">
        <v>6</v>
      </c>
      <c r="I21" s="186">
        <v>21</v>
      </c>
      <c r="J21" s="275">
        <v>27</v>
      </c>
      <c r="K21" s="274"/>
      <c r="L21" s="186"/>
      <c r="M21" s="275"/>
      <c r="N21" s="274">
        <v>12</v>
      </c>
      <c r="O21" s="186">
        <v>33</v>
      </c>
      <c r="P21" s="275">
        <v>45</v>
      </c>
    </row>
    <row r="22" spans="1:16">
      <c r="A22" s="273" t="s">
        <v>315</v>
      </c>
      <c r="B22" s="64">
        <v>6</v>
      </c>
      <c r="C22" s="64">
        <v>9</v>
      </c>
      <c r="D22" s="196">
        <v>15</v>
      </c>
      <c r="E22" s="64">
        <v>75</v>
      </c>
      <c r="F22" s="64">
        <v>50</v>
      </c>
      <c r="G22" s="196">
        <v>125</v>
      </c>
      <c r="H22" s="64">
        <v>2</v>
      </c>
      <c r="I22" s="64">
        <v>10</v>
      </c>
      <c r="J22" s="196">
        <v>12</v>
      </c>
      <c r="K22" s="64"/>
      <c r="L22" s="64">
        <v>1</v>
      </c>
      <c r="M22" s="196">
        <v>1</v>
      </c>
      <c r="N22" s="196">
        <v>83</v>
      </c>
      <c r="O22" s="196">
        <v>70</v>
      </c>
      <c r="P22" s="285">
        <v>153</v>
      </c>
    </row>
    <row r="23" spans="1:16">
      <c r="A23" s="270" t="s">
        <v>326</v>
      </c>
      <c r="B23" s="99">
        <v>4</v>
      </c>
      <c r="C23" s="94">
        <v>3</v>
      </c>
      <c r="D23" s="101">
        <v>7</v>
      </c>
      <c r="E23" s="99">
        <v>57</v>
      </c>
      <c r="F23" s="94">
        <v>27</v>
      </c>
      <c r="G23" s="101">
        <v>84</v>
      </c>
      <c r="H23" s="99">
        <v>1</v>
      </c>
      <c r="I23" s="94">
        <v>5</v>
      </c>
      <c r="J23" s="101">
        <v>6</v>
      </c>
      <c r="K23" s="99"/>
      <c r="L23" s="94">
        <v>1</v>
      </c>
      <c r="M23" s="101">
        <v>1</v>
      </c>
      <c r="N23" s="99">
        <v>62</v>
      </c>
      <c r="O23" s="94">
        <v>36</v>
      </c>
      <c r="P23" s="101">
        <v>98</v>
      </c>
    </row>
    <row r="24" spans="1:16">
      <c r="A24" s="271" t="s">
        <v>327</v>
      </c>
      <c r="B24" s="100"/>
      <c r="C24" s="95"/>
      <c r="D24" s="103"/>
      <c r="E24" s="100">
        <v>11</v>
      </c>
      <c r="F24" s="95">
        <v>12</v>
      </c>
      <c r="G24" s="103">
        <v>23</v>
      </c>
      <c r="H24" s="100"/>
      <c r="I24" s="95">
        <v>3</v>
      </c>
      <c r="J24" s="103">
        <v>3</v>
      </c>
      <c r="K24" s="100"/>
      <c r="L24" s="95"/>
      <c r="M24" s="103"/>
      <c r="N24" s="100">
        <v>11</v>
      </c>
      <c r="O24" s="95">
        <v>15</v>
      </c>
      <c r="P24" s="103">
        <v>26</v>
      </c>
    </row>
    <row r="25" spans="1:16">
      <c r="A25" s="272" t="s">
        <v>328</v>
      </c>
      <c r="B25" s="274">
        <v>2</v>
      </c>
      <c r="C25" s="186">
        <v>6</v>
      </c>
      <c r="D25" s="275">
        <v>8</v>
      </c>
      <c r="E25" s="274">
        <v>7</v>
      </c>
      <c r="F25" s="186">
        <v>11</v>
      </c>
      <c r="G25" s="275">
        <v>18</v>
      </c>
      <c r="H25" s="274">
        <v>1</v>
      </c>
      <c r="I25" s="186">
        <v>2</v>
      </c>
      <c r="J25" s="275">
        <v>3</v>
      </c>
      <c r="K25" s="274"/>
      <c r="L25" s="186"/>
      <c r="M25" s="275"/>
      <c r="N25" s="274">
        <v>10</v>
      </c>
      <c r="O25" s="186">
        <v>19</v>
      </c>
      <c r="P25" s="275">
        <v>29</v>
      </c>
    </row>
    <row r="26" spans="1:16">
      <c r="A26" s="273" t="s">
        <v>308</v>
      </c>
      <c r="B26" s="64">
        <v>33</v>
      </c>
      <c r="C26" s="64">
        <v>24</v>
      </c>
      <c r="D26" s="196">
        <v>57</v>
      </c>
      <c r="E26" s="64">
        <v>37</v>
      </c>
      <c r="F26" s="64">
        <v>47</v>
      </c>
      <c r="G26" s="196">
        <v>84</v>
      </c>
      <c r="H26" s="64">
        <v>24</v>
      </c>
      <c r="I26" s="64">
        <v>39</v>
      </c>
      <c r="J26" s="196">
        <v>63</v>
      </c>
      <c r="K26" s="64">
        <v>5</v>
      </c>
      <c r="L26" s="64">
        <v>1</v>
      </c>
      <c r="M26" s="196">
        <v>6</v>
      </c>
      <c r="N26" s="196">
        <v>99</v>
      </c>
      <c r="O26" s="196">
        <v>111</v>
      </c>
      <c r="P26" s="285">
        <v>210</v>
      </c>
    </row>
    <row r="27" spans="1:16">
      <c r="A27" s="270" t="s">
        <v>305</v>
      </c>
      <c r="B27" s="99"/>
      <c r="C27" s="94"/>
      <c r="D27" s="101"/>
      <c r="E27" s="99"/>
      <c r="F27" s="94"/>
      <c r="G27" s="101"/>
      <c r="H27" s="99">
        <v>1</v>
      </c>
      <c r="I27" s="94"/>
      <c r="J27" s="101">
        <v>1</v>
      </c>
      <c r="K27" s="99"/>
      <c r="L27" s="94"/>
      <c r="M27" s="101"/>
      <c r="N27" s="99">
        <v>1</v>
      </c>
      <c r="O27" s="94"/>
      <c r="P27" s="101">
        <v>1</v>
      </c>
    </row>
    <row r="28" spans="1:16">
      <c r="A28" s="271" t="s">
        <v>306</v>
      </c>
      <c r="B28" s="100">
        <v>2</v>
      </c>
      <c r="C28" s="95">
        <v>1</v>
      </c>
      <c r="D28" s="103">
        <v>3</v>
      </c>
      <c r="E28" s="100">
        <v>4</v>
      </c>
      <c r="F28" s="95">
        <v>5</v>
      </c>
      <c r="G28" s="103">
        <v>9</v>
      </c>
      <c r="H28" s="100">
        <v>7</v>
      </c>
      <c r="I28" s="95">
        <v>8</v>
      </c>
      <c r="J28" s="103">
        <v>15</v>
      </c>
      <c r="K28" s="100">
        <v>2</v>
      </c>
      <c r="L28" s="95"/>
      <c r="M28" s="103">
        <v>2</v>
      </c>
      <c r="N28" s="100">
        <v>15</v>
      </c>
      <c r="O28" s="95">
        <v>14</v>
      </c>
      <c r="P28" s="103">
        <v>29</v>
      </c>
    </row>
    <row r="29" spans="1:16">
      <c r="A29" s="271" t="s">
        <v>331</v>
      </c>
      <c r="B29" s="100"/>
      <c r="C29" s="95">
        <v>2</v>
      </c>
      <c r="D29" s="103">
        <v>2</v>
      </c>
      <c r="E29" s="100">
        <v>1</v>
      </c>
      <c r="F29" s="95">
        <v>2</v>
      </c>
      <c r="G29" s="103">
        <v>3</v>
      </c>
      <c r="H29" s="100"/>
      <c r="I29" s="95">
        <v>1</v>
      </c>
      <c r="J29" s="103">
        <v>1</v>
      </c>
      <c r="K29" s="100"/>
      <c r="L29" s="95"/>
      <c r="M29" s="103"/>
      <c r="N29" s="100">
        <v>1</v>
      </c>
      <c r="O29" s="95">
        <v>5</v>
      </c>
      <c r="P29" s="103">
        <v>6</v>
      </c>
    </row>
    <row r="30" spans="1:16">
      <c r="A30" s="271" t="s">
        <v>330</v>
      </c>
      <c r="B30" s="100"/>
      <c r="C30" s="95"/>
      <c r="D30" s="103"/>
      <c r="E30" s="100">
        <v>1</v>
      </c>
      <c r="F30" s="95"/>
      <c r="G30" s="103">
        <v>1</v>
      </c>
      <c r="H30" s="100"/>
      <c r="I30" s="95"/>
      <c r="J30" s="103"/>
      <c r="K30" s="100">
        <v>2</v>
      </c>
      <c r="L30" s="95"/>
      <c r="M30" s="103">
        <v>2</v>
      </c>
      <c r="N30" s="100">
        <v>3</v>
      </c>
      <c r="O30" s="95"/>
      <c r="P30" s="103">
        <v>3</v>
      </c>
    </row>
    <row r="31" spans="1:16">
      <c r="A31" s="271" t="s">
        <v>307</v>
      </c>
      <c r="B31" s="100">
        <v>2</v>
      </c>
      <c r="C31" s="95">
        <v>3</v>
      </c>
      <c r="D31" s="103">
        <v>5</v>
      </c>
      <c r="E31" s="100">
        <v>3</v>
      </c>
      <c r="F31" s="95">
        <v>2</v>
      </c>
      <c r="G31" s="103">
        <v>5</v>
      </c>
      <c r="H31" s="100">
        <v>3</v>
      </c>
      <c r="I31" s="95">
        <v>5</v>
      </c>
      <c r="J31" s="103">
        <v>8</v>
      </c>
      <c r="K31" s="100">
        <v>1</v>
      </c>
      <c r="L31" s="95"/>
      <c r="M31" s="103">
        <v>1</v>
      </c>
      <c r="N31" s="100">
        <v>9</v>
      </c>
      <c r="O31" s="95">
        <v>10</v>
      </c>
      <c r="P31" s="103">
        <v>19</v>
      </c>
    </row>
    <row r="32" spans="1:16">
      <c r="A32" s="272" t="s">
        <v>329</v>
      </c>
      <c r="B32" s="274">
        <v>29</v>
      </c>
      <c r="C32" s="186">
        <v>18</v>
      </c>
      <c r="D32" s="275">
        <v>47</v>
      </c>
      <c r="E32" s="274">
        <v>28</v>
      </c>
      <c r="F32" s="186">
        <v>38</v>
      </c>
      <c r="G32" s="275">
        <v>66</v>
      </c>
      <c r="H32" s="274">
        <v>13</v>
      </c>
      <c r="I32" s="186">
        <v>25</v>
      </c>
      <c r="J32" s="275">
        <v>38</v>
      </c>
      <c r="K32" s="274"/>
      <c r="L32" s="186">
        <v>1</v>
      </c>
      <c r="M32" s="275">
        <v>1</v>
      </c>
      <c r="N32" s="274">
        <v>70</v>
      </c>
      <c r="O32" s="186">
        <v>82</v>
      </c>
      <c r="P32" s="275">
        <v>152</v>
      </c>
    </row>
    <row r="33" spans="1:16">
      <c r="A33" s="273" t="s">
        <v>316</v>
      </c>
      <c r="B33" s="64">
        <v>19</v>
      </c>
      <c r="C33" s="64">
        <v>9</v>
      </c>
      <c r="D33" s="196">
        <v>28</v>
      </c>
      <c r="E33" s="64">
        <v>12</v>
      </c>
      <c r="F33" s="64">
        <v>6</v>
      </c>
      <c r="G33" s="196">
        <v>18</v>
      </c>
      <c r="H33" s="64">
        <v>2</v>
      </c>
      <c r="I33" s="64">
        <v>7</v>
      </c>
      <c r="J33" s="196">
        <v>9</v>
      </c>
      <c r="K33" s="64">
        <v>3</v>
      </c>
      <c r="L33" s="64"/>
      <c r="M33" s="196">
        <v>3</v>
      </c>
      <c r="N33" s="196">
        <v>36</v>
      </c>
      <c r="O33" s="196">
        <v>22</v>
      </c>
      <c r="P33" s="285">
        <v>58</v>
      </c>
    </row>
    <row r="34" spans="1:16">
      <c r="A34" s="87"/>
    </row>
    <row r="35" spans="1:16">
      <c r="A35" s="305" t="s">
        <v>1</v>
      </c>
      <c r="B35" s="176">
        <v>113</v>
      </c>
      <c r="C35" s="176">
        <v>107</v>
      </c>
      <c r="D35" s="196">
        <v>220</v>
      </c>
      <c r="E35" s="176">
        <v>237</v>
      </c>
      <c r="F35" s="176">
        <v>208</v>
      </c>
      <c r="G35" s="196">
        <v>445</v>
      </c>
      <c r="H35" s="176">
        <v>120</v>
      </c>
      <c r="I35" s="176">
        <v>307</v>
      </c>
      <c r="J35" s="196">
        <v>427</v>
      </c>
      <c r="K35" s="176">
        <v>20</v>
      </c>
      <c r="L35" s="176">
        <v>17</v>
      </c>
      <c r="M35" s="196">
        <v>37</v>
      </c>
      <c r="N35" s="196">
        <v>490</v>
      </c>
      <c r="O35" s="196">
        <v>639</v>
      </c>
      <c r="P35" s="335">
        <v>1129</v>
      </c>
    </row>
    <row r="37" spans="1:16">
      <c r="A37" s="172" t="s">
        <v>573</v>
      </c>
      <c r="B37" s="175">
        <v>0.51363636363636367</v>
      </c>
      <c r="C37" s="235">
        <v>0.48636363636363639</v>
      </c>
      <c r="D37" s="8"/>
      <c r="E37" s="336">
        <v>0.53258426966292138</v>
      </c>
      <c r="F37" s="235">
        <v>0.46741573033707867</v>
      </c>
      <c r="G37" s="8"/>
      <c r="H37" s="336">
        <v>0.28103044496487117</v>
      </c>
      <c r="I37" s="235">
        <v>0.71896955503512883</v>
      </c>
      <c r="J37" s="8"/>
      <c r="K37" s="336">
        <v>0.54054054054054057</v>
      </c>
      <c r="L37" s="235">
        <v>0.45945945945945948</v>
      </c>
      <c r="M37" s="8"/>
      <c r="N37" s="337">
        <v>0.43401240035429584</v>
      </c>
      <c r="O37" s="338">
        <v>0.56598759964570411</v>
      </c>
    </row>
  </sheetData>
  <mergeCells count="7">
    <mergeCell ref="A5:P5"/>
    <mergeCell ref="A2:P2"/>
    <mergeCell ref="B7:D7"/>
    <mergeCell ref="E7:G7"/>
    <mergeCell ref="H7:J7"/>
    <mergeCell ref="K7:M7"/>
    <mergeCell ref="N7:P7"/>
  </mergeCells>
  <printOptions horizontalCentered="1"/>
  <pageMargins left="0.39370078740157483" right="0.39370078740157483" top="0.59055118110236227" bottom="0.59055118110236227" header="0.39370078740157483" footer="0.39370078740157483"/>
  <pageSetup paperSize="9" scale="89"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39.xml><?xml version="1.0" encoding="utf-8"?>
<worksheet xmlns="http://schemas.openxmlformats.org/spreadsheetml/2006/main" xmlns:r="http://schemas.openxmlformats.org/officeDocument/2006/relationships">
  <sheetPr>
    <tabColor rgb="FF92D050"/>
  </sheetPr>
  <dimension ref="B1:J802"/>
  <sheetViews>
    <sheetView showGridLines="0" showZeros="0" zoomScaleNormal="100" workbookViewId="0">
      <selection activeCell="F24" sqref="F24"/>
    </sheetView>
  </sheetViews>
  <sheetFormatPr baseColWidth="10" defaultRowHeight="12.75"/>
  <cols>
    <col min="1" max="16384" width="12" style="565"/>
  </cols>
  <sheetData>
    <row r="1" spans="2:8" ht="18" customHeight="1">
      <c r="B1" s="564"/>
      <c r="C1" s="564"/>
      <c r="D1" s="564"/>
    </row>
    <row r="2" spans="2:8">
      <c r="B2" s="566"/>
      <c r="C2" s="566"/>
      <c r="D2" s="566"/>
    </row>
    <row r="3" spans="2:8">
      <c r="B3" s="566"/>
      <c r="C3" s="566"/>
      <c r="D3" s="566"/>
    </row>
    <row r="4" spans="2:8">
      <c r="B4" s="566"/>
      <c r="C4" s="566"/>
      <c r="D4" s="566"/>
    </row>
    <row r="5" spans="2:8">
      <c r="B5" s="566"/>
      <c r="C5" s="566"/>
      <c r="D5" s="566"/>
      <c r="G5" s="566"/>
      <c r="H5" s="566"/>
    </row>
    <row r="6" spans="2:8">
      <c r="B6" s="566"/>
      <c r="C6" s="566"/>
      <c r="D6" s="566"/>
    </row>
    <row r="7" spans="2:8">
      <c r="B7" s="566"/>
      <c r="C7" s="566"/>
      <c r="D7" s="566"/>
    </row>
    <row r="8" spans="2:8">
      <c r="B8" s="566"/>
      <c r="C8" s="566"/>
      <c r="D8" s="566"/>
    </row>
    <row r="9" spans="2:8">
      <c r="B9" s="566"/>
      <c r="C9" s="566"/>
      <c r="D9" s="566"/>
    </row>
    <row r="10" spans="2:8">
      <c r="B10" s="566"/>
      <c r="C10" s="566"/>
      <c r="D10" s="566"/>
    </row>
    <row r="11" spans="2:8">
      <c r="B11" s="566"/>
      <c r="C11" s="566"/>
      <c r="D11" s="566"/>
    </row>
    <row r="12" spans="2:8">
      <c r="B12" s="566"/>
      <c r="C12" s="566"/>
      <c r="D12" s="566"/>
    </row>
    <row r="13" spans="2:8">
      <c r="B13" s="566"/>
      <c r="C13" s="566"/>
      <c r="D13" s="566"/>
    </row>
    <row r="14" spans="2:8">
      <c r="B14" s="566"/>
      <c r="C14" s="566"/>
      <c r="D14" s="566"/>
    </row>
    <row r="15" spans="2:8">
      <c r="B15" s="566"/>
      <c r="C15" s="566"/>
      <c r="D15" s="566"/>
    </row>
    <row r="16" spans="2:8">
      <c r="B16" s="566"/>
      <c r="C16" s="566"/>
      <c r="D16" s="566"/>
    </row>
    <row r="17" spans="2:9">
      <c r="B17" s="566"/>
      <c r="C17" s="566"/>
      <c r="D17" s="566"/>
    </row>
    <row r="18" spans="2:9">
      <c r="B18" s="566"/>
      <c r="C18" s="566"/>
      <c r="D18" s="566"/>
    </row>
    <row r="19" spans="2:9">
      <c r="B19" s="566"/>
      <c r="C19" s="566"/>
      <c r="D19" s="566"/>
    </row>
    <row r="20" spans="2:9">
      <c r="B20" s="566"/>
      <c r="C20" s="566"/>
      <c r="D20" s="566"/>
    </row>
    <row r="21" spans="2:9">
      <c r="B21" s="566"/>
      <c r="C21" s="566"/>
      <c r="D21" s="566"/>
    </row>
    <row r="22" spans="2:9">
      <c r="B22" s="566"/>
      <c r="C22" s="566"/>
      <c r="D22" s="566"/>
    </row>
    <row r="23" spans="2:9">
      <c r="B23" s="566"/>
      <c r="C23" s="566"/>
      <c r="D23" s="566"/>
    </row>
    <row r="24" spans="2:9">
      <c r="B24" s="566"/>
      <c r="C24" s="566"/>
      <c r="D24" s="566"/>
    </row>
    <row r="25" spans="2:9">
      <c r="B25" s="566"/>
      <c r="C25" s="566"/>
      <c r="D25" s="566"/>
    </row>
    <row r="26" spans="2:9" ht="13.5" thickBot="1">
      <c r="B26" s="566"/>
      <c r="C26" s="566"/>
      <c r="D26" s="566"/>
    </row>
    <row r="27" spans="2:9" ht="26.25" customHeight="1" thickTop="1">
      <c r="B27" s="1209"/>
      <c r="C27" s="1210"/>
      <c r="D27" s="1210"/>
      <c r="E27" s="1211"/>
      <c r="F27" s="1211"/>
      <c r="G27" s="1211"/>
      <c r="H27" s="1211"/>
      <c r="I27" s="1212"/>
    </row>
    <row r="28" spans="2:9" ht="19.5" customHeight="1">
      <c r="B28" s="567"/>
      <c r="C28" s="568" t="s">
        <v>752</v>
      </c>
      <c r="D28" s="568"/>
      <c r="E28" s="568"/>
      <c r="F28" s="568"/>
      <c r="G28" s="568"/>
      <c r="H28" s="568"/>
      <c r="I28" s="569"/>
    </row>
    <row r="29" spans="2:9" ht="19.5" customHeight="1" thickBot="1">
      <c r="B29" s="1213"/>
      <c r="C29" s="1214"/>
      <c r="D29" s="1214"/>
      <c r="E29" s="1215"/>
      <c r="F29" s="1215"/>
      <c r="G29" s="1215"/>
      <c r="H29" s="1215"/>
      <c r="I29" s="1216"/>
    </row>
    <row r="30" spans="2:9" ht="13.5" thickTop="1">
      <c r="B30" s="566"/>
      <c r="C30" s="566"/>
      <c r="D30" s="566"/>
    </row>
    <row r="31" spans="2:9">
      <c r="B31" s="566"/>
      <c r="C31" s="566"/>
      <c r="D31" s="566"/>
    </row>
    <row r="32" spans="2:9">
      <c r="B32" s="566"/>
      <c r="C32" s="566"/>
      <c r="D32" s="566"/>
    </row>
    <row r="33" spans="2:9" ht="15.75">
      <c r="B33" s="570" t="s">
        <v>851</v>
      </c>
      <c r="C33" s="571"/>
      <c r="D33" s="571"/>
      <c r="E33" s="572"/>
      <c r="F33" s="572"/>
      <c r="G33" s="572"/>
      <c r="H33" s="572"/>
      <c r="I33" s="572"/>
    </row>
    <row r="34" spans="2:9">
      <c r="B34" s="566"/>
      <c r="C34" s="566"/>
      <c r="D34" s="566"/>
    </row>
    <row r="35" spans="2:9">
      <c r="B35" s="566"/>
      <c r="C35" s="566"/>
      <c r="D35" s="566"/>
    </row>
    <row r="36" spans="2:9" ht="15.75">
      <c r="B36" s="566"/>
      <c r="C36" s="566"/>
      <c r="D36" s="566"/>
      <c r="E36" s="573"/>
    </row>
    <row r="37" spans="2:9">
      <c r="B37" s="566"/>
      <c r="C37" s="574" t="s">
        <v>845</v>
      </c>
      <c r="D37" s="566"/>
    </row>
    <row r="38" spans="2:9">
      <c r="B38" s="566"/>
      <c r="C38" s="574" t="s">
        <v>753</v>
      </c>
      <c r="D38" s="566"/>
    </row>
    <row r="39" spans="2:9">
      <c r="B39" s="566"/>
      <c r="C39" s="757" t="s">
        <v>846</v>
      </c>
      <c r="D39" s="566"/>
    </row>
    <row r="40" spans="2:9">
      <c r="B40" s="566"/>
      <c r="C40" s="757" t="s">
        <v>847</v>
      </c>
      <c r="D40" s="566"/>
    </row>
    <row r="41" spans="2:9">
      <c r="B41" s="566"/>
      <c r="C41" s="758" t="s">
        <v>754</v>
      </c>
      <c r="D41" s="566"/>
    </row>
    <row r="42" spans="2:9">
      <c r="B42" s="566"/>
      <c r="C42" s="759" t="s">
        <v>755</v>
      </c>
      <c r="D42" s="577"/>
      <c r="E42" s="578"/>
      <c r="F42" s="578"/>
      <c r="G42" s="578"/>
      <c r="H42" s="578"/>
      <c r="I42" s="578"/>
    </row>
    <row r="43" spans="2:9">
      <c r="B43" s="566"/>
      <c r="C43" s="566"/>
      <c r="D43" s="566"/>
    </row>
    <row r="44" spans="2:9">
      <c r="B44" s="566"/>
      <c r="C44" s="566"/>
      <c r="D44" s="566"/>
    </row>
    <row r="45" spans="2:9">
      <c r="B45" s="566"/>
      <c r="C45" s="566"/>
      <c r="D45" s="566"/>
    </row>
    <row r="46" spans="2:9">
      <c r="B46" s="566"/>
      <c r="C46" s="566"/>
      <c r="D46" s="566"/>
    </row>
    <row r="47" spans="2:9">
      <c r="B47" s="566"/>
      <c r="C47" s="566"/>
      <c r="D47" s="566"/>
    </row>
    <row r="48" spans="2:9">
      <c r="B48" s="566"/>
      <c r="C48" s="566"/>
      <c r="D48" s="566"/>
    </row>
    <row r="49" spans="2:10">
      <c r="B49" s="566"/>
      <c r="C49" s="566"/>
      <c r="D49" s="566"/>
    </row>
    <row r="50" spans="2:10">
      <c r="B50" s="566"/>
      <c r="C50" s="566"/>
      <c r="D50" s="566"/>
    </row>
    <row r="51" spans="2:10">
      <c r="B51" s="566"/>
      <c r="C51" s="566"/>
      <c r="D51" s="566"/>
    </row>
    <row r="52" spans="2:10">
      <c r="B52" s="566"/>
      <c r="C52" s="566"/>
      <c r="D52" s="566"/>
      <c r="F52" s="1217"/>
      <c r="G52" s="1217"/>
      <c r="H52" s="1217"/>
    </row>
    <row r="53" spans="2:10" ht="16.5" customHeight="1">
      <c r="B53" s="566"/>
      <c r="C53" s="579" t="s">
        <v>666</v>
      </c>
      <c r="D53" s="580"/>
      <c r="E53" s="571"/>
      <c r="F53" s="571"/>
      <c r="G53" s="572"/>
      <c r="H53" s="572"/>
      <c r="I53" s="580"/>
    </row>
    <row r="54" spans="2:10" ht="16.5" customHeight="1">
      <c r="B54" s="566"/>
      <c r="C54" s="580" t="s">
        <v>667</v>
      </c>
      <c r="D54" s="580"/>
      <c r="E54" s="571"/>
      <c r="F54" s="571"/>
      <c r="G54" s="572"/>
      <c r="H54" s="572"/>
      <c r="I54" s="580"/>
    </row>
    <row r="55" spans="2:10" ht="16.5" customHeight="1">
      <c r="B55" s="566"/>
      <c r="C55" s="579" t="s">
        <v>668</v>
      </c>
      <c r="D55" s="580"/>
      <c r="E55" s="571"/>
      <c r="F55" s="571"/>
      <c r="G55" s="572"/>
      <c r="H55" s="572"/>
      <c r="I55" s="580"/>
    </row>
    <row r="56" spans="2:10">
      <c r="B56" s="566"/>
      <c r="C56" s="1207" t="s">
        <v>669</v>
      </c>
      <c r="D56" s="1207"/>
      <c r="E56" s="1207"/>
      <c r="F56" s="1207"/>
      <c r="G56" s="1207"/>
      <c r="H56" s="1207"/>
      <c r="I56" s="1207"/>
      <c r="J56" s="1207"/>
    </row>
    <row r="57" spans="2:10">
      <c r="B57" s="566"/>
      <c r="C57" s="581" t="s">
        <v>670</v>
      </c>
      <c r="D57" s="580"/>
      <c r="E57" s="580"/>
      <c r="F57" s="580"/>
      <c r="G57" s="580"/>
      <c r="H57" s="580"/>
      <c r="I57" s="580"/>
    </row>
    <row r="58" spans="2:10">
      <c r="B58" s="566"/>
      <c r="C58" s="582"/>
      <c r="D58" s="582"/>
    </row>
    <row r="59" spans="2:10">
      <c r="B59" s="583" t="s">
        <v>671</v>
      </c>
      <c r="C59" s="582"/>
      <c r="D59" s="582"/>
      <c r="I59" s="760" t="str">
        <f>PG_4!$I$59</f>
        <v>Novembre 2014</v>
      </c>
    </row>
    <row r="60" spans="2:10">
      <c r="B60" s="582"/>
      <c r="C60" s="582"/>
      <c r="D60" s="582"/>
    </row>
    <row r="61" spans="2:10">
      <c r="B61" s="566"/>
      <c r="C61" s="582"/>
      <c r="D61" s="582"/>
    </row>
    <row r="62" spans="2:10">
      <c r="B62" s="582"/>
      <c r="C62" s="582"/>
      <c r="D62" s="582"/>
    </row>
    <row r="63" spans="2:10">
      <c r="B63" s="582"/>
      <c r="C63" s="582"/>
      <c r="D63" s="582"/>
    </row>
    <row r="64" spans="2:10">
      <c r="B64" s="582"/>
      <c r="C64" s="582"/>
      <c r="D64" s="582"/>
    </row>
    <row r="65" spans="2:4">
      <c r="B65" s="582"/>
      <c r="C65" s="582"/>
      <c r="D65" s="582"/>
    </row>
    <row r="66" spans="2:4">
      <c r="B66" s="582"/>
      <c r="C66" s="582"/>
      <c r="D66" s="582"/>
    </row>
    <row r="67" spans="2:4">
      <c r="B67" s="582"/>
      <c r="C67" s="582"/>
      <c r="D67" s="582"/>
    </row>
    <row r="68" spans="2:4">
      <c r="B68" s="582"/>
      <c r="C68" s="582"/>
      <c r="D68" s="582"/>
    </row>
    <row r="69" spans="2:4">
      <c r="B69" s="582"/>
      <c r="C69" s="582"/>
      <c r="D69" s="582"/>
    </row>
    <row r="70" spans="2:4">
      <c r="B70" s="582"/>
      <c r="C70" s="582"/>
      <c r="D70" s="582"/>
    </row>
    <row r="71" spans="2:4">
      <c r="B71" s="582"/>
      <c r="C71" s="582"/>
      <c r="D71" s="582"/>
    </row>
    <row r="72" spans="2:4">
      <c r="B72" s="582"/>
      <c r="C72" s="582"/>
      <c r="D72" s="582"/>
    </row>
    <row r="73" spans="2:4">
      <c r="B73" s="582"/>
      <c r="C73" s="582"/>
      <c r="D73" s="582"/>
    </row>
    <row r="74" spans="2:4">
      <c r="B74" s="582"/>
      <c r="C74" s="582"/>
      <c r="D74" s="582"/>
    </row>
    <row r="75" spans="2:4">
      <c r="B75" s="582"/>
      <c r="C75" s="582"/>
      <c r="D75" s="582"/>
    </row>
    <row r="76" spans="2:4">
      <c r="B76" s="582"/>
      <c r="C76" s="582"/>
      <c r="D76" s="582"/>
    </row>
    <row r="77" spans="2:4">
      <c r="B77" s="582"/>
      <c r="C77" s="582"/>
      <c r="D77" s="582"/>
    </row>
    <row r="78" spans="2:4">
      <c r="B78" s="582"/>
      <c r="C78" s="582"/>
      <c r="D78" s="582"/>
    </row>
    <row r="79" spans="2:4">
      <c r="B79" s="582"/>
      <c r="C79" s="582"/>
      <c r="D79" s="582"/>
    </row>
    <row r="80" spans="2:4">
      <c r="B80" s="582"/>
      <c r="C80" s="582"/>
      <c r="D80" s="582"/>
    </row>
    <row r="81" spans="2:4">
      <c r="B81" s="582"/>
      <c r="C81" s="582"/>
      <c r="D81" s="582"/>
    </row>
    <row r="82" spans="2:4">
      <c r="B82" s="582"/>
      <c r="C82" s="582"/>
      <c r="D82" s="582"/>
    </row>
    <row r="83" spans="2:4">
      <c r="B83" s="582"/>
      <c r="C83" s="582"/>
      <c r="D83" s="582"/>
    </row>
    <row r="84" spans="2:4">
      <c r="B84" s="582"/>
      <c r="C84" s="582"/>
      <c r="D84" s="582"/>
    </row>
    <row r="85" spans="2:4">
      <c r="B85" s="582"/>
      <c r="C85" s="582"/>
      <c r="D85" s="582"/>
    </row>
    <row r="86" spans="2:4">
      <c r="B86" s="582"/>
      <c r="C86" s="582"/>
      <c r="D86" s="582"/>
    </row>
    <row r="87" spans="2:4">
      <c r="B87" s="582"/>
      <c r="C87" s="582"/>
      <c r="D87" s="582"/>
    </row>
    <row r="88" spans="2:4">
      <c r="B88" s="582"/>
      <c r="C88" s="582"/>
      <c r="D88" s="582"/>
    </row>
    <row r="89" spans="2:4">
      <c r="B89" s="582"/>
      <c r="C89" s="582"/>
      <c r="D89" s="582"/>
    </row>
    <row r="90" spans="2:4">
      <c r="B90" s="582"/>
      <c r="C90" s="582"/>
      <c r="D90" s="582"/>
    </row>
    <row r="91" spans="2:4">
      <c r="B91" s="582"/>
      <c r="C91" s="582"/>
      <c r="D91" s="582"/>
    </row>
    <row r="92" spans="2:4">
      <c r="B92" s="582"/>
      <c r="C92" s="582"/>
      <c r="D92" s="582"/>
    </row>
    <row r="93" spans="2:4">
      <c r="B93" s="582"/>
      <c r="C93" s="582"/>
      <c r="D93" s="582"/>
    </row>
    <row r="94" spans="2:4">
      <c r="B94" s="582"/>
      <c r="C94" s="582"/>
      <c r="D94" s="582"/>
    </row>
    <row r="95" spans="2:4">
      <c r="B95" s="582"/>
      <c r="C95" s="582"/>
      <c r="D95" s="582"/>
    </row>
    <row r="96" spans="2:4">
      <c r="B96" s="582"/>
      <c r="C96" s="582"/>
      <c r="D96" s="582"/>
    </row>
    <row r="97" spans="2:4">
      <c r="B97" s="582"/>
      <c r="C97" s="582"/>
      <c r="D97" s="582"/>
    </row>
    <row r="98" spans="2:4">
      <c r="B98" s="582"/>
      <c r="C98" s="582"/>
      <c r="D98" s="582"/>
    </row>
    <row r="99" spans="2:4">
      <c r="B99" s="582"/>
      <c r="C99" s="582"/>
      <c r="D99" s="582"/>
    </row>
    <row r="100" spans="2:4">
      <c r="B100" s="582"/>
      <c r="C100" s="582"/>
      <c r="D100" s="582"/>
    </row>
    <row r="101" spans="2:4">
      <c r="B101" s="582"/>
      <c r="C101" s="582"/>
      <c r="D101" s="582"/>
    </row>
    <row r="102" spans="2:4">
      <c r="B102" s="582"/>
      <c r="C102" s="582"/>
      <c r="D102" s="582"/>
    </row>
    <row r="103" spans="2:4">
      <c r="B103" s="582"/>
      <c r="C103" s="582"/>
      <c r="D103" s="582"/>
    </row>
    <row r="104" spans="2:4">
      <c r="B104" s="582"/>
      <c r="C104" s="582"/>
      <c r="D104" s="582"/>
    </row>
    <row r="105" spans="2:4">
      <c r="B105" s="582"/>
      <c r="C105" s="582"/>
      <c r="D105" s="582"/>
    </row>
    <row r="106" spans="2:4">
      <c r="B106" s="582"/>
      <c r="C106" s="582"/>
      <c r="D106" s="582"/>
    </row>
    <row r="107" spans="2:4">
      <c r="B107" s="582"/>
      <c r="C107" s="582"/>
      <c r="D107" s="582"/>
    </row>
    <row r="108" spans="2:4">
      <c r="B108" s="582"/>
      <c r="C108" s="582"/>
      <c r="D108" s="582"/>
    </row>
    <row r="109" spans="2:4">
      <c r="B109" s="582"/>
      <c r="C109" s="582"/>
      <c r="D109" s="582"/>
    </row>
    <row r="110" spans="2:4">
      <c r="B110" s="582"/>
      <c r="C110" s="582"/>
      <c r="D110" s="582"/>
    </row>
    <row r="111" spans="2:4">
      <c r="B111" s="582"/>
      <c r="C111" s="582"/>
      <c r="D111" s="582"/>
    </row>
    <row r="112" spans="2:4">
      <c r="B112" s="582"/>
      <c r="C112" s="582"/>
      <c r="D112" s="582"/>
    </row>
    <row r="113" spans="2:4">
      <c r="B113" s="582"/>
      <c r="C113" s="582"/>
      <c r="D113" s="582"/>
    </row>
    <row r="114" spans="2:4">
      <c r="B114" s="582"/>
      <c r="C114" s="582"/>
      <c r="D114" s="582"/>
    </row>
    <row r="115" spans="2:4">
      <c r="B115" s="582"/>
      <c r="C115" s="582"/>
      <c r="D115" s="582"/>
    </row>
    <row r="116" spans="2:4">
      <c r="B116" s="582"/>
      <c r="C116" s="582"/>
      <c r="D116" s="582"/>
    </row>
    <row r="117" spans="2:4">
      <c r="B117" s="582"/>
      <c r="C117" s="582"/>
      <c r="D117" s="582"/>
    </row>
    <row r="118" spans="2:4">
      <c r="B118" s="582"/>
      <c r="C118" s="582"/>
      <c r="D118" s="582"/>
    </row>
    <row r="119" spans="2:4">
      <c r="B119" s="582"/>
      <c r="C119" s="582"/>
      <c r="D119" s="582"/>
    </row>
    <row r="120" spans="2:4">
      <c r="B120" s="582"/>
      <c r="C120" s="582"/>
      <c r="D120" s="582"/>
    </row>
    <row r="121" spans="2:4">
      <c r="B121" s="582"/>
      <c r="C121" s="582"/>
      <c r="D121" s="582"/>
    </row>
    <row r="122" spans="2:4">
      <c r="B122" s="582"/>
      <c r="C122" s="582"/>
      <c r="D122" s="582"/>
    </row>
    <row r="123" spans="2:4">
      <c r="B123" s="582"/>
      <c r="C123" s="582"/>
      <c r="D123" s="582"/>
    </row>
    <row r="124" spans="2:4">
      <c r="B124" s="582"/>
      <c r="C124" s="582"/>
      <c r="D124" s="582"/>
    </row>
    <row r="125" spans="2:4">
      <c r="B125" s="582"/>
      <c r="C125" s="582"/>
      <c r="D125" s="582"/>
    </row>
    <row r="126" spans="2:4">
      <c r="B126" s="582"/>
      <c r="C126" s="582"/>
      <c r="D126" s="582"/>
    </row>
    <row r="127" spans="2:4">
      <c r="B127" s="582"/>
      <c r="C127" s="582"/>
      <c r="D127" s="582"/>
    </row>
    <row r="128" spans="2:4">
      <c r="B128" s="582"/>
      <c r="C128" s="582"/>
      <c r="D128" s="582"/>
    </row>
    <row r="129" spans="2:4">
      <c r="B129" s="582"/>
      <c r="C129" s="582"/>
      <c r="D129" s="582"/>
    </row>
    <row r="130" spans="2:4">
      <c r="B130" s="582"/>
      <c r="C130" s="582"/>
      <c r="D130" s="582"/>
    </row>
    <row r="131" spans="2:4">
      <c r="B131" s="582"/>
      <c r="C131" s="582"/>
      <c r="D131" s="582"/>
    </row>
    <row r="132" spans="2:4">
      <c r="B132" s="582"/>
      <c r="C132" s="582"/>
      <c r="D132" s="582"/>
    </row>
    <row r="133" spans="2:4">
      <c r="B133" s="582"/>
      <c r="C133" s="582"/>
      <c r="D133" s="582"/>
    </row>
    <row r="134" spans="2:4">
      <c r="B134" s="582"/>
      <c r="C134" s="582"/>
      <c r="D134" s="582"/>
    </row>
    <row r="135" spans="2:4">
      <c r="B135" s="582"/>
      <c r="C135" s="582"/>
      <c r="D135" s="582"/>
    </row>
    <row r="136" spans="2:4">
      <c r="B136" s="582"/>
      <c r="C136" s="582"/>
      <c r="D136" s="582"/>
    </row>
    <row r="137" spans="2:4">
      <c r="B137" s="582"/>
      <c r="C137" s="582"/>
      <c r="D137" s="582"/>
    </row>
    <row r="138" spans="2:4">
      <c r="B138" s="582"/>
      <c r="C138" s="582"/>
      <c r="D138" s="582"/>
    </row>
    <row r="139" spans="2:4">
      <c r="B139" s="582"/>
      <c r="C139" s="582"/>
      <c r="D139" s="582"/>
    </row>
    <row r="140" spans="2:4">
      <c r="B140" s="582"/>
      <c r="C140" s="582"/>
      <c r="D140" s="582"/>
    </row>
    <row r="141" spans="2:4">
      <c r="B141" s="582"/>
      <c r="C141" s="582"/>
      <c r="D141" s="582"/>
    </row>
    <row r="142" spans="2:4">
      <c r="B142" s="582"/>
      <c r="C142" s="582"/>
      <c r="D142" s="582"/>
    </row>
    <row r="143" spans="2:4">
      <c r="B143" s="582"/>
      <c r="C143" s="582"/>
      <c r="D143" s="582"/>
    </row>
    <row r="144" spans="2:4">
      <c r="B144" s="582"/>
      <c r="C144" s="582"/>
      <c r="D144" s="582"/>
    </row>
    <row r="145" spans="2:4">
      <c r="B145" s="582"/>
      <c r="C145" s="582"/>
      <c r="D145" s="582"/>
    </row>
    <row r="146" spans="2:4">
      <c r="B146" s="582"/>
      <c r="C146" s="582"/>
      <c r="D146" s="582"/>
    </row>
    <row r="147" spans="2:4">
      <c r="B147" s="582"/>
      <c r="C147" s="582"/>
      <c r="D147" s="582"/>
    </row>
    <row r="148" spans="2:4">
      <c r="B148" s="582"/>
      <c r="C148" s="582"/>
      <c r="D148" s="582"/>
    </row>
    <row r="149" spans="2:4">
      <c r="B149" s="582"/>
      <c r="C149" s="582"/>
      <c r="D149" s="582"/>
    </row>
    <row r="150" spans="2:4">
      <c r="B150" s="582"/>
      <c r="C150" s="582"/>
      <c r="D150" s="582"/>
    </row>
    <row r="151" spans="2:4">
      <c r="B151" s="582"/>
      <c r="C151" s="582"/>
      <c r="D151" s="582"/>
    </row>
    <row r="152" spans="2:4">
      <c r="B152" s="582"/>
      <c r="C152" s="582"/>
      <c r="D152" s="582"/>
    </row>
    <row r="153" spans="2:4">
      <c r="B153" s="582"/>
      <c r="C153" s="582"/>
      <c r="D153" s="582"/>
    </row>
    <row r="154" spans="2:4">
      <c r="B154" s="582"/>
      <c r="C154" s="582"/>
      <c r="D154" s="582"/>
    </row>
    <row r="155" spans="2:4">
      <c r="B155" s="582"/>
      <c r="C155" s="582"/>
      <c r="D155" s="582"/>
    </row>
    <row r="156" spans="2:4">
      <c r="B156" s="582"/>
      <c r="C156" s="582"/>
      <c r="D156" s="582"/>
    </row>
    <row r="157" spans="2:4">
      <c r="B157" s="582"/>
      <c r="C157" s="582"/>
      <c r="D157" s="582"/>
    </row>
    <row r="158" spans="2:4">
      <c r="B158" s="582"/>
      <c r="C158" s="582"/>
      <c r="D158" s="582"/>
    </row>
    <row r="159" spans="2:4">
      <c r="B159" s="582"/>
      <c r="C159" s="582"/>
      <c r="D159" s="582"/>
    </row>
    <row r="160" spans="2:4">
      <c r="B160" s="582"/>
      <c r="C160" s="582"/>
      <c r="D160" s="582"/>
    </row>
    <row r="161" spans="2:4">
      <c r="B161" s="582"/>
      <c r="C161" s="582"/>
      <c r="D161" s="582"/>
    </row>
    <row r="162" spans="2:4">
      <c r="B162" s="582"/>
      <c r="C162" s="582"/>
      <c r="D162" s="582"/>
    </row>
    <row r="163" spans="2:4">
      <c r="B163" s="582"/>
      <c r="C163" s="582"/>
      <c r="D163" s="582"/>
    </row>
    <row r="164" spans="2:4">
      <c r="B164" s="582"/>
      <c r="C164" s="582"/>
      <c r="D164" s="582"/>
    </row>
    <row r="165" spans="2:4">
      <c r="B165" s="582"/>
      <c r="C165" s="582"/>
      <c r="D165" s="582"/>
    </row>
    <row r="166" spans="2:4">
      <c r="B166" s="582"/>
      <c r="C166" s="582"/>
      <c r="D166" s="582"/>
    </row>
    <row r="167" spans="2:4">
      <c r="B167" s="582"/>
      <c r="C167" s="582"/>
      <c r="D167" s="582"/>
    </row>
    <row r="168" spans="2:4">
      <c r="B168" s="582"/>
      <c r="C168" s="582"/>
      <c r="D168" s="582"/>
    </row>
    <row r="169" spans="2:4">
      <c r="B169" s="582"/>
      <c r="C169" s="582"/>
      <c r="D169" s="582"/>
    </row>
    <row r="170" spans="2:4">
      <c r="B170" s="582"/>
      <c r="C170" s="582"/>
      <c r="D170" s="582"/>
    </row>
    <row r="171" spans="2:4">
      <c r="B171" s="582"/>
      <c r="C171" s="582"/>
      <c r="D171" s="582"/>
    </row>
    <row r="172" spans="2:4">
      <c r="B172" s="582"/>
      <c r="C172" s="582"/>
      <c r="D172" s="582"/>
    </row>
    <row r="173" spans="2:4">
      <c r="B173" s="582"/>
      <c r="C173" s="582"/>
      <c r="D173" s="582"/>
    </row>
    <row r="174" spans="2:4">
      <c r="B174" s="582"/>
      <c r="C174" s="582"/>
      <c r="D174" s="582"/>
    </row>
    <row r="175" spans="2:4">
      <c r="B175" s="582"/>
      <c r="C175" s="582"/>
      <c r="D175" s="582"/>
    </row>
    <row r="176" spans="2:4">
      <c r="B176" s="582"/>
      <c r="C176" s="582"/>
      <c r="D176" s="582"/>
    </row>
    <row r="177" spans="2:4">
      <c r="B177" s="582"/>
      <c r="C177" s="582"/>
      <c r="D177" s="582"/>
    </row>
    <row r="178" spans="2:4">
      <c r="B178" s="582"/>
      <c r="C178" s="582"/>
      <c r="D178" s="582"/>
    </row>
    <row r="179" spans="2:4">
      <c r="B179" s="582"/>
      <c r="C179" s="582"/>
      <c r="D179" s="582"/>
    </row>
    <row r="180" spans="2:4">
      <c r="B180" s="582"/>
      <c r="C180" s="582"/>
      <c r="D180" s="582"/>
    </row>
    <row r="181" spans="2:4">
      <c r="B181" s="582"/>
      <c r="C181" s="582"/>
      <c r="D181" s="582"/>
    </row>
    <row r="182" spans="2:4">
      <c r="B182" s="582"/>
      <c r="C182" s="582"/>
      <c r="D182" s="582"/>
    </row>
    <row r="183" spans="2:4">
      <c r="B183" s="582"/>
      <c r="C183" s="582"/>
      <c r="D183" s="582"/>
    </row>
    <row r="184" spans="2:4">
      <c r="B184" s="582"/>
      <c r="C184" s="582"/>
      <c r="D184" s="582"/>
    </row>
    <row r="185" spans="2:4">
      <c r="B185" s="582"/>
      <c r="C185" s="582"/>
      <c r="D185" s="582"/>
    </row>
    <row r="186" spans="2:4">
      <c r="B186" s="582"/>
      <c r="C186" s="582"/>
      <c r="D186" s="582"/>
    </row>
    <row r="187" spans="2:4">
      <c r="B187" s="582"/>
      <c r="C187" s="582"/>
      <c r="D187" s="582"/>
    </row>
    <row r="188" spans="2:4">
      <c r="B188" s="582"/>
      <c r="C188" s="582"/>
      <c r="D188" s="582"/>
    </row>
    <row r="189" spans="2:4">
      <c r="B189" s="582"/>
      <c r="C189" s="582"/>
      <c r="D189" s="582"/>
    </row>
    <row r="190" spans="2:4">
      <c r="B190" s="582"/>
      <c r="C190" s="582"/>
      <c r="D190" s="582"/>
    </row>
    <row r="191" spans="2:4">
      <c r="B191" s="582"/>
      <c r="C191" s="582"/>
      <c r="D191" s="582"/>
    </row>
    <row r="192" spans="2:4">
      <c r="B192" s="582"/>
      <c r="C192" s="582"/>
      <c r="D192" s="582"/>
    </row>
    <row r="193" spans="2:4">
      <c r="B193" s="582"/>
      <c r="C193" s="582"/>
      <c r="D193" s="582"/>
    </row>
    <row r="194" spans="2:4">
      <c r="B194" s="582"/>
      <c r="C194" s="582"/>
      <c r="D194" s="582"/>
    </row>
    <row r="195" spans="2:4">
      <c r="B195" s="582"/>
      <c r="C195" s="582"/>
      <c r="D195" s="582"/>
    </row>
    <row r="196" spans="2:4">
      <c r="B196" s="582"/>
      <c r="C196" s="582"/>
      <c r="D196" s="582"/>
    </row>
    <row r="197" spans="2:4">
      <c r="B197" s="582"/>
      <c r="C197" s="582"/>
      <c r="D197" s="582"/>
    </row>
    <row r="198" spans="2:4">
      <c r="B198" s="582"/>
      <c r="C198" s="582"/>
      <c r="D198" s="582"/>
    </row>
    <row r="199" spans="2:4">
      <c r="B199" s="582"/>
      <c r="C199" s="582"/>
      <c r="D199" s="582"/>
    </row>
    <row r="200" spans="2:4">
      <c r="B200" s="582"/>
      <c r="C200" s="582"/>
      <c r="D200" s="582"/>
    </row>
    <row r="201" spans="2:4">
      <c r="B201" s="582"/>
      <c r="C201" s="582"/>
      <c r="D201" s="582"/>
    </row>
    <row r="202" spans="2:4">
      <c r="B202" s="582"/>
      <c r="C202" s="582"/>
      <c r="D202" s="582"/>
    </row>
    <row r="203" spans="2:4">
      <c r="B203" s="582"/>
      <c r="C203" s="582"/>
      <c r="D203" s="582"/>
    </row>
    <row r="204" spans="2:4">
      <c r="B204" s="582"/>
      <c r="C204" s="582"/>
      <c r="D204" s="582"/>
    </row>
    <row r="205" spans="2:4">
      <c r="B205" s="582"/>
      <c r="C205" s="582"/>
      <c r="D205" s="582"/>
    </row>
    <row r="206" spans="2:4">
      <c r="B206" s="582"/>
      <c r="C206" s="582"/>
      <c r="D206" s="582"/>
    </row>
    <row r="207" spans="2:4">
      <c r="B207" s="582"/>
      <c r="C207" s="582"/>
      <c r="D207" s="582"/>
    </row>
    <row r="208" spans="2:4">
      <c r="B208" s="582"/>
      <c r="C208" s="582"/>
      <c r="D208" s="582"/>
    </row>
    <row r="209" spans="2:4">
      <c r="B209" s="582"/>
      <c r="C209" s="582"/>
      <c r="D209" s="582"/>
    </row>
    <row r="210" spans="2:4">
      <c r="B210" s="582"/>
      <c r="C210" s="582"/>
      <c r="D210" s="582"/>
    </row>
    <row r="211" spans="2:4">
      <c r="B211" s="582"/>
      <c r="C211" s="582"/>
      <c r="D211" s="582"/>
    </row>
    <row r="212" spans="2:4">
      <c r="B212" s="582"/>
      <c r="C212" s="582"/>
      <c r="D212" s="582"/>
    </row>
    <row r="213" spans="2:4">
      <c r="B213" s="582"/>
      <c r="C213" s="582"/>
      <c r="D213" s="582"/>
    </row>
    <row r="214" spans="2:4">
      <c r="B214" s="582"/>
      <c r="C214" s="582"/>
      <c r="D214" s="582"/>
    </row>
    <row r="215" spans="2:4">
      <c r="B215" s="582"/>
      <c r="C215" s="582"/>
      <c r="D215" s="582"/>
    </row>
    <row r="216" spans="2:4">
      <c r="B216" s="582"/>
      <c r="C216" s="582"/>
      <c r="D216" s="582"/>
    </row>
    <row r="217" spans="2:4">
      <c r="B217" s="582"/>
      <c r="C217" s="582"/>
      <c r="D217" s="582"/>
    </row>
    <row r="218" spans="2:4">
      <c r="B218" s="582"/>
      <c r="C218" s="582"/>
      <c r="D218" s="582"/>
    </row>
    <row r="219" spans="2:4">
      <c r="B219" s="582"/>
      <c r="C219" s="582"/>
      <c r="D219" s="582"/>
    </row>
    <row r="220" spans="2:4">
      <c r="B220" s="582"/>
      <c r="C220" s="582"/>
      <c r="D220" s="582"/>
    </row>
    <row r="221" spans="2:4">
      <c r="B221" s="582"/>
      <c r="C221" s="582"/>
      <c r="D221" s="582"/>
    </row>
    <row r="222" spans="2:4">
      <c r="B222" s="582"/>
      <c r="C222" s="582"/>
      <c r="D222" s="582"/>
    </row>
    <row r="223" spans="2:4">
      <c r="B223" s="582"/>
      <c r="C223" s="582"/>
      <c r="D223" s="582"/>
    </row>
    <row r="224" spans="2:4">
      <c r="B224" s="582"/>
      <c r="C224" s="582"/>
      <c r="D224" s="582"/>
    </row>
    <row r="225" spans="2:4">
      <c r="B225" s="582"/>
      <c r="C225" s="582"/>
      <c r="D225" s="582"/>
    </row>
    <row r="226" spans="2:4">
      <c r="B226" s="582"/>
      <c r="C226" s="582"/>
      <c r="D226" s="582"/>
    </row>
    <row r="227" spans="2:4">
      <c r="B227" s="582"/>
      <c r="C227" s="582"/>
      <c r="D227" s="582"/>
    </row>
    <row r="228" spans="2:4">
      <c r="B228" s="582"/>
      <c r="C228" s="582"/>
      <c r="D228" s="582"/>
    </row>
    <row r="229" spans="2:4">
      <c r="B229" s="582"/>
      <c r="C229" s="582"/>
      <c r="D229" s="582"/>
    </row>
    <row r="230" spans="2:4">
      <c r="B230" s="582"/>
      <c r="C230" s="582"/>
      <c r="D230" s="582"/>
    </row>
    <row r="231" spans="2:4">
      <c r="B231" s="582"/>
      <c r="C231" s="582"/>
      <c r="D231" s="582"/>
    </row>
    <row r="232" spans="2:4">
      <c r="B232" s="582"/>
      <c r="C232" s="582"/>
      <c r="D232" s="582"/>
    </row>
    <row r="233" spans="2:4">
      <c r="B233" s="582"/>
      <c r="C233" s="582"/>
      <c r="D233" s="582"/>
    </row>
    <row r="234" spans="2:4">
      <c r="B234" s="582"/>
      <c r="C234" s="582"/>
      <c r="D234" s="582"/>
    </row>
    <row r="235" spans="2:4">
      <c r="B235" s="582"/>
      <c r="C235" s="582"/>
      <c r="D235" s="582"/>
    </row>
    <row r="236" spans="2:4">
      <c r="B236" s="582"/>
      <c r="C236" s="582"/>
      <c r="D236" s="582"/>
    </row>
    <row r="237" spans="2:4">
      <c r="B237" s="582"/>
      <c r="C237" s="582"/>
      <c r="D237" s="582"/>
    </row>
    <row r="238" spans="2:4">
      <c r="B238" s="582"/>
      <c r="C238" s="582"/>
      <c r="D238" s="582"/>
    </row>
    <row r="239" spans="2:4">
      <c r="B239" s="582"/>
      <c r="C239" s="582"/>
      <c r="D239" s="582"/>
    </row>
    <row r="240" spans="2:4">
      <c r="B240" s="582"/>
      <c r="C240" s="582"/>
      <c r="D240" s="582"/>
    </row>
    <row r="241" spans="2:4">
      <c r="B241" s="582"/>
      <c r="C241" s="582"/>
      <c r="D241" s="582"/>
    </row>
    <row r="242" spans="2:4">
      <c r="B242" s="582"/>
      <c r="C242" s="582"/>
      <c r="D242" s="582"/>
    </row>
    <row r="243" spans="2:4">
      <c r="B243" s="582"/>
      <c r="C243" s="582"/>
      <c r="D243" s="582"/>
    </row>
    <row r="244" spans="2:4">
      <c r="B244" s="582"/>
      <c r="C244" s="582"/>
      <c r="D244" s="582"/>
    </row>
    <row r="245" spans="2:4">
      <c r="B245" s="582"/>
      <c r="C245" s="582"/>
      <c r="D245" s="582"/>
    </row>
    <row r="246" spans="2:4">
      <c r="B246" s="582"/>
      <c r="C246" s="582"/>
      <c r="D246" s="582"/>
    </row>
    <row r="247" spans="2:4">
      <c r="B247" s="582"/>
      <c r="C247" s="582"/>
      <c r="D247" s="582"/>
    </row>
    <row r="248" spans="2:4">
      <c r="B248" s="582"/>
      <c r="C248" s="582"/>
      <c r="D248" s="582"/>
    </row>
    <row r="249" spans="2:4">
      <c r="B249" s="582"/>
      <c r="C249" s="582"/>
      <c r="D249" s="582"/>
    </row>
    <row r="250" spans="2:4">
      <c r="B250" s="582"/>
      <c r="C250" s="582"/>
      <c r="D250" s="582"/>
    </row>
    <row r="251" spans="2:4">
      <c r="B251" s="582"/>
      <c r="C251" s="582"/>
      <c r="D251" s="582"/>
    </row>
    <row r="252" spans="2:4">
      <c r="B252" s="582"/>
      <c r="C252" s="582"/>
      <c r="D252" s="582"/>
    </row>
    <row r="253" spans="2:4">
      <c r="B253" s="582"/>
      <c r="C253" s="582"/>
      <c r="D253" s="582"/>
    </row>
    <row r="254" spans="2:4">
      <c r="B254" s="582"/>
      <c r="C254" s="582"/>
      <c r="D254" s="582"/>
    </row>
    <row r="255" spans="2:4">
      <c r="B255" s="582"/>
      <c r="C255" s="582"/>
      <c r="D255" s="582"/>
    </row>
    <row r="256" spans="2:4">
      <c r="B256" s="582"/>
      <c r="C256" s="582"/>
      <c r="D256" s="582"/>
    </row>
    <row r="257" spans="2:4">
      <c r="B257" s="582"/>
      <c r="C257" s="582"/>
      <c r="D257" s="582"/>
    </row>
    <row r="258" spans="2:4">
      <c r="B258" s="582"/>
      <c r="C258" s="582"/>
      <c r="D258" s="582"/>
    </row>
    <row r="259" spans="2:4">
      <c r="B259" s="582"/>
      <c r="C259" s="582"/>
      <c r="D259" s="582"/>
    </row>
    <row r="260" spans="2:4">
      <c r="B260" s="582"/>
      <c r="C260" s="582"/>
      <c r="D260" s="582"/>
    </row>
    <row r="261" spans="2:4">
      <c r="B261" s="582"/>
      <c r="C261" s="582"/>
      <c r="D261" s="582"/>
    </row>
    <row r="262" spans="2:4">
      <c r="B262" s="582"/>
      <c r="C262" s="582"/>
      <c r="D262" s="582"/>
    </row>
    <row r="263" spans="2:4">
      <c r="B263" s="582"/>
      <c r="C263" s="582"/>
      <c r="D263" s="582"/>
    </row>
    <row r="264" spans="2:4">
      <c r="B264" s="582"/>
      <c r="C264" s="582"/>
      <c r="D264" s="582"/>
    </row>
    <row r="265" spans="2:4">
      <c r="B265" s="582"/>
      <c r="C265" s="582"/>
      <c r="D265" s="582"/>
    </row>
    <row r="266" spans="2:4">
      <c r="B266" s="582"/>
      <c r="C266" s="582"/>
      <c r="D266" s="582"/>
    </row>
    <row r="267" spans="2:4">
      <c r="B267" s="582"/>
      <c r="C267" s="582"/>
      <c r="D267" s="582"/>
    </row>
    <row r="268" spans="2:4">
      <c r="B268" s="582"/>
      <c r="C268" s="582"/>
      <c r="D268" s="582"/>
    </row>
    <row r="269" spans="2:4">
      <c r="B269" s="582"/>
      <c r="C269" s="582"/>
      <c r="D269" s="582"/>
    </row>
    <row r="270" spans="2:4">
      <c r="B270" s="582"/>
      <c r="C270" s="582"/>
      <c r="D270" s="582"/>
    </row>
    <row r="271" spans="2:4">
      <c r="B271" s="582"/>
      <c r="C271" s="582"/>
      <c r="D271" s="582"/>
    </row>
    <row r="272" spans="2:4">
      <c r="B272" s="582"/>
      <c r="C272" s="582"/>
      <c r="D272" s="582"/>
    </row>
    <row r="273" spans="2:4">
      <c r="B273" s="582"/>
      <c r="C273" s="582"/>
      <c r="D273" s="582"/>
    </row>
    <row r="274" spans="2:4">
      <c r="B274" s="582"/>
      <c r="C274" s="582"/>
      <c r="D274" s="582"/>
    </row>
    <row r="275" spans="2:4">
      <c r="B275" s="582"/>
      <c r="C275" s="582"/>
      <c r="D275" s="582"/>
    </row>
    <row r="276" spans="2:4">
      <c r="B276" s="582"/>
      <c r="C276" s="582"/>
      <c r="D276" s="582"/>
    </row>
    <row r="277" spans="2:4">
      <c r="B277" s="582"/>
      <c r="C277" s="582"/>
      <c r="D277" s="582"/>
    </row>
    <row r="278" spans="2:4">
      <c r="B278" s="582"/>
      <c r="C278" s="582"/>
      <c r="D278" s="582"/>
    </row>
    <row r="279" spans="2:4">
      <c r="B279" s="582"/>
      <c r="C279" s="582"/>
      <c r="D279" s="582"/>
    </row>
    <row r="280" spans="2:4">
      <c r="B280" s="582"/>
      <c r="C280" s="582"/>
      <c r="D280" s="582"/>
    </row>
    <row r="281" spans="2:4">
      <c r="B281" s="582"/>
      <c r="C281" s="582"/>
      <c r="D281" s="582"/>
    </row>
    <row r="282" spans="2:4">
      <c r="B282" s="582"/>
      <c r="C282" s="582"/>
      <c r="D282" s="582"/>
    </row>
    <row r="283" spans="2:4">
      <c r="B283" s="582"/>
      <c r="C283" s="582"/>
      <c r="D283" s="582"/>
    </row>
    <row r="284" spans="2:4">
      <c r="B284" s="582"/>
      <c r="C284" s="582"/>
      <c r="D284" s="582"/>
    </row>
    <row r="285" spans="2:4">
      <c r="B285" s="582"/>
      <c r="C285" s="582"/>
      <c r="D285" s="582"/>
    </row>
    <row r="286" spans="2:4">
      <c r="B286" s="582"/>
      <c r="C286" s="582"/>
      <c r="D286" s="582"/>
    </row>
    <row r="287" spans="2:4">
      <c r="B287" s="582"/>
      <c r="C287" s="582"/>
      <c r="D287" s="582"/>
    </row>
    <row r="288" spans="2:4">
      <c r="B288" s="582"/>
      <c r="C288" s="582"/>
      <c r="D288" s="582"/>
    </row>
    <row r="289" spans="2:4">
      <c r="B289" s="582"/>
      <c r="C289" s="582"/>
      <c r="D289" s="582"/>
    </row>
    <row r="290" spans="2:4">
      <c r="B290" s="582"/>
      <c r="C290" s="582"/>
      <c r="D290" s="582"/>
    </row>
    <row r="291" spans="2:4">
      <c r="B291" s="582"/>
      <c r="C291" s="582"/>
      <c r="D291" s="582"/>
    </row>
    <row r="292" spans="2:4">
      <c r="B292" s="582"/>
      <c r="C292" s="582"/>
      <c r="D292" s="582"/>
    </row>
    <row r="293" spans="2:4">
      <c r="B293" s="582"/>
      <c r="C293" s="582"/>
      <c r="D293" s="582"/>
    </row>
    <row r="294" spans="2:4">
      <c r="B294" s="582"/>
      <c r="C294" s="582"/>
      <c r="D294" s="582"/>
    </row>
    <row r="295" spans="2:4">
      <c r="B295" s="582"/>
      <c r="C295" s="582"/>
      <c r="D295" s="582"/>
    </row>
    <row r="296" spans="2:4">
      <c r="B296" s="582"/>
      <c r="C296" s="582"/>
      <c r="D296" s="582"/>
    </row>
    <row r="297" spans="2:4">
      <c r="B297" s="582"/>
      <c r="C297" s="582"/>
      <c r="D297" s="582"/>
    </row>
    <row r="298" spans="2:4">
      <c r="B298" s="582"/>
      <c r="C298" s="582"/>
      <c r="D298" s="582"/>
    </row>
    <row r="299" spans="2:4">
      <c r="B299" s="582"/>
      <c r="C299" s="582"/>
      <c r="D299" s="582"/>
    </row>
    <row r="300" spans="2:4">
      <c r="B300" s="582"/>
      <c r="C300" s="582"/>
      <c r="D300" s="582"/>
    </row>
    <row r="301" spans="2:4">
      <c r="B301" s="582"/>
      <c r="C301" s="582"/>
      <c r="D301" s="582"/>
    </row>
    <row r="302" spans="2:4">
      <c r="B302" s="582"/>
      <c r="C302" s="582"/>
      <c r="D302" s="582"/>
    </row>
    <row r="303" spans="2:4">
      <c r="B303" s="582"/>
      <c r="C303" s="582"/>
      <c r="D303" s="582"/>
    </row>
    <row r="304" spans="2:4">
      <c r="B304" s="582"/>
      <c r="C304" s="582"/>
      <c r="D304" s="582"/>
    </row>
    <row r="305" spans="2:4">
      <c r="B305" s="582"/>
      <c r="C305" s="582"/>
      <c r="D305" s="582"/>
    </row>
    <row r="306" spans="2:4">
      <c r="B306" s="582"/>
      <c r="C306" s="582"/>
      <c r="D306" s="582"/>
    </row>
    <row r="307" spans="2:4">
      <c r="B307" s="582"/>
      <c r="C307" s="582"/>
      <c r="D307" s="582"/>
    </row>
    <row r="308" spans="2:4">
      <c r="B308" s="582"/>
      <c r="C308" s="582"/>
      <c r="D308" s="582"/>
    </row>
    <row r="309" spans="2:4">
      <c r="B309" s="582"/>
      <c r="C309" s="582"/>
      <c r="D309" s="582"/>
    </row>
    <row r="310" spans="2:4">
      <c r="B310" s="582"/>
      <c r="C310" s="582"/>
      <c r="D310" s="582"/>
    </row>
    <row r="311" spans="2:4">
      <c r="B311" s="582"/>
      <c r="C311" s="582"/>
      <c r="D311" s="582"/>
    </row>
    <row r="312" spans="2:4">
      <c r="B312" s="582"/>
      <c r="C312" s="582"/>
      <c r="D312" s="582"/>
    </row>
    <row r="313" spans="2:4">
      <c r="B313" s="582"/>
      <c r="C313" s="582"/>
      <c r="D313" s="582"/>
    </row>
    <row r="314" spans="2:4">
      <c r="B314" s="582"/>
      <c r="C314" s="582"/>
      <c r="D314" s="582"/>
    </row>
    <row r="315" spans="2:4">
      <c r="B315" s="582"/>
      <c r="C315" s="582"/>
      <c r="D315" s="582"/>
    </row>
    <row r="316" spans="2:4">
      <c r="B316" s="582"/>
      <c r="C316" s="582"/>
      <c r="D316" s="582"/>
    </row>
    <row r="317" spans="2:4">
      <c r="B317" s="582"/>
      <c r="C317" s="582"/>
      <c r="D317" s="582"/>
    </row>
    <row r="318" spans="2:4">
      <c r="B318" s="582"/>
      <c r="C318" s="582"/>
      <c r="D318" s="582"/>
    </row>
    <row r="319" spans="2:4">
      <c r="B319" s="582"/>
      <c r="C319" s="582"/>
      <c r="D319" s="582"/>
    </row>
    <row r="320" spans="2:4">
      <c r="B320" s="582"/>
      <c r="C320" s="582"/>
      <c r="D320" s="582"/>
    </row>
    <row r="321" spans="2:4">
      <c r="B321" s="582"/>
      <c r="C321" s="582"/>
      <c r="D321" s="582"/>
    </row>
    <row r="322" spans="2:4">
      <c r="B322" s="582"/>
      <c r="C322" s="582"/>
      <c r="D322" s="582"/>
    </row>
    <row r="323" spans="2:4">
      <c r="B323" s="582"/>
      <c r="C323" s="582"/>
      <c r="D323" s="582"/>
    </row>
    <row r="324" spans="2:4">
      <c r="B324" s="582"/>
      <c r="C324" s="582"/>
      <c r="D324" s="582"/>
    </row>
    <row r="325" spans="2:4">
      <c r="B325" s="582"/>
      <c r="C325" s="582"/>
      <c r="D325" s="582"/>
    </row>
    <row r="326" spans="2:4">
      <c r="B326" s="582"/>
      <c r="C326" s="582"/>
      <c r="D326" s="582"/>
    </row>
    <row r="327" spans="2:4">
      <c r="B327" s="582"/>
      <c r="C327" s="582"/>
      <c r="D327" s="582"/>
    </row>
    <row r="328" spans="2:4">
      <c r="B328" s="582"/>
      <c r="C328" s="582"/>
      <c r="D328" s="582"/>
    </row>
    <row r="329" spans="2:4">
      <c r="B329" s="582"/>
      <c r="C329" s="582"/>
      <c r="D329" s="582"/>
    </row>
    <row r="330" spans="2:4">
      <c r="B330" s="582"/>
      <c r="C330" s="582"/>
      <c r="D330" s="582"/>
    </row>
    <row r="331" spans="2:4">
      <c r="B331" s="582"/>
      <c r="C331" s="582"/>
      <c r="D331" s="582"/>
    </row>
    <row r="332" spans="2:4">
      <c r="B332" s="582"/>
      <c r="C332" s="582"/>
      <c r="D332" s="582"/>
    </row>
    <row r="333" spans="2:4">
      <c r="B333" s="582"/>
      <c r="C333" s="582"/>
      <c r="D333" s="582"/>
    </row>
    <row r="334" spans="2:4">
      <c r="B334" s="582"/>
      <c r="C334" s="582"/>
      <c r="D334" s="582"/>
    </row>
    <row r="335" spans="2:4">
      <c r="B335" s="582"/>
      <c r="C335" s="582"/>
      <c r="D335" s="582"/>
    </row>
    <row r="336" spans="2:4">
      <c r="B336" s="582"/>
      <c r="C336" s="582"/>
      <c r="D336" s="582"/>
    </row>
    <row r="337" spans="2:4">
      <c r="B337" s="582"/>
      <c r="C337" s="582"/>
      <c r="D337" s="582"/>
    </row>
    <row r="338" spans="2:4">
      <c r="B338" s="582"/>
      <c r="C338" s="582"/>
      <c r="D338" s="582"/>
    </row>
    <row r="339" spans="2:4">
      <c r="B339" s="582"/>
      <c r="C339" s="582"/>
      <c r="D339" s="582"/>
    </row>
    <row r="340" spans="2:4">
      <c r="B340" s="582"/>
      <c r="C340" s="582"/>
      <c r="D340" s="582"/>
    </row>
    <row r="341" spans="2:4">
      <c r="B341" s="582"/>
      <c r="C341" s="582"/>
      <c r="D341" s="582"/>
    </row>
    <row r="342" spans="2:4">
      <c r="B342" s="582"/>
      <c r="C342" s="582"/>
      <c r="D342" s="582"/>
    </row>
    <row r="343" spans="2:4">
      <c r="B343" s="582"/>
      <c r="C343" s="582"/>
      <c r="D343" s="582"/>
    </row>
    <row r="344" spans="2:4">
      <c r="B344" s="582"/>
      <c r="C344" s="582"/>
      <c r="D344" s="582"/>
    </row>
    <row r="345" spans="2:4">
      <c r="B345" s="582"/>
      <c r="C345" s="582"/>
      <c r="D345" s="582"/>
    </row>
    <row r="346" spans="2:4">
      <c r="B346" s="582"/>
      <c r="C346" s="582"/>
      <c r="D346" s="582"/>
    </row>
    <row r="347" spans="2:4">
      <c r="B347" s="582"/>
      <c r="C347" s="582"/>
      <c r="D347" s="582"/>
    </row>
    <row r="348" spans="2:4">
      <c r="B348" s="582"/>
      <c r="C348" s="582"/>
      <c r="D348" s="582"/>
    </row>
    <row r="349" spans="2:4">
      <c r="B349" s="582"/>
      <c r="C349" s="582"/>
      <c r="D349" s="582"/>
    </row>
    <row r="350" spans="2:4">
      <c r="B350" s="582"/>
      <c r="C350" s="582"/>
      <c r="D350" s="582"/>
    </row>
    <row r="351" spans="2:4">
      <c r="B351" s="582"/>
      <c r="C351" s="582"/>
      <c r="D351" s="582"/>
    </row>
    <row r="352" spans="2:4">
      <c r="B352" s="582"/>
      <c r="C352" s="582"/>
      <c r="D352" s="582"/>
    </row>
    <row r="353" spans="2:4">
      <c r="B353" s="582"/>
      <c r="C353" s="582"/>
      <c r="D353" s="582"/>
    </row>
    <row r="354" spans="2:4">
      <c r="B354" s="582"/>
      <c r="C354" s="582"/>
      <c r="D354" s="582"/>
    </row>
    <row r="355" spans="2:4">
      <c r="B355" s="582"/>
      <c r="C355" s="582"/>
      <c r="D355" s="582"/>
    </row>
    <row r="356" spans="2:4">
      <c r="B356" s="582"/>
      <c r="C356" s="582"/>
      <c r="D356" s="582"/>
    </row>
    <row r="357" spans="2:4">
      <c r="B357" s="582"/>
      <c r="C357" s="582"/>
      <c r="D357" s="582"/>
    </row>
    <row r="358" spans="2:4">
      <c r="B358" s="582"/>
      <c r="C358" s="582"/>
      <c r="D358" s="582"/>
    </row>
    <row r="359" spans="2:4">
      <c r="B359" s="582"/>
      <c r="C359" s="582"/>
      <c r="D359" s="582"/>
    </row>
    <row r="360" spans="2:4">
      <c r="B360" s="582"/>
      <c r="C360" s="582"/>
      <c r="D360" s="582"/>
    </row>
    <row r="361" spans="2:4">
      <c r="B361" s="582"/>
      <c r="C361" s="582"/>
      <c r="D361" s="582"/>
    </row>
    <row r="362" spans="2:4">
      <c r="B362" s="582"/>
      <c r="C362" s="582"/>
      <c r="D362" s="582"/>
    </row>
    <row r="363" spans="2:4">
      <c r="B363" s="582"/>
      <c r="C363" s="582"/>
      <c r="D363" s="582"/>
    </row>
    <row r="364" spans="2:4">
      <c r="B364" s="582"/>
      <c r="C364" s="582"/>
      <c r="D364" s="582"/>
    </row>
    <row r="365" spans="2:4">
      <c r="B365" s="582"/>
      <c r="C365" s="582"/>
      <c r="D365" s="582"/>
    </row>
    <row r="366" spans="2:4">
      <c r="B366" s="582"/>
      <c r="C366" s="582"/>
      <c r="D366" s="582"/>
    </row>
    <row r="367" spans="2:4">
      <c r="B367" s="582"/>
      <c r="C367" s="582"/>
      <c r="D367" s="582"/>
    </row>
    <row r="368" spans="2:4">
      <c r="B368" s="582"/>
      <c r="C368" s="582"/>
      <c r="D368" s="582"/>
    </row>
    <row r="369" spans="2:4">
      <c r="B369" s="582"/>
      <c r="C369" s="582"/>
      <c r="D369" s="582"/>
    </row>
    <row r="370" spans="2:4">
      <c r="B370" s="582"/>
      <c r="C370" s="582"/>
      <c r="D370" s="582"/>
    </row>
    <row r="371" spans="2:4">
      <c r="B371" s="582"/>
      <c r="C371" s="582"/>
      <c r="D371" s="582"/>
    </row>
    <row r="372" spans="2:4">
      <c r="B372" s="582"/>
      <c r="C372" s="582"/>
      <c r="D372" s="582"/>
    </row>
    <row r="373" spans="2:4">
      <c r="B373" s="582"/>
      <c r="C373" s="582"/>
      <c r="D373" s="582"/>
    </row>
    <row r="374" spans="2:4">
      <c r="B374" s="582"/>
      <c r="C374" s="582"/>
      <c r="D374" s="582"/>
    </row>
    <row r="375" spans="2:4">
      <c r="B375" s="582"/>
      <c r="C375" s="582"/>
      <c r="D375" s="582"/>
    </row>
    <row r="376" spans="2:4">
      <c r="B376" s="582"/>
      <c r="C376" s="582"/>
      <c r="D376" s="582"/>
    </row>
    <row r="377" spans="2:4">
      <c r="B377" s="582"/>
      <c r="C377" s="582"/>
      <c r="D377" s="582"/>
    </row>
    <row r="378" spans="2:4">
      <c r="B378" s="582"/>
      <c r="C378" s="582"/>
      <c r="D378" s="582"/>
    </row>
    <row r="379" spans="2:4">
      <c r="B379" s="582"/>
      <c r="C379" s="582"/>
      <c r="D379" s="582"/>
    </row>
    <row r="380" spans="2:4">
      <c r="B380" s="582"/>
      <c r="C380" s="582"/>
      <c r="D380" s="582"/>
    </row>
    <row r="381" spans="2:4">
      <c r="B381" s="582"/>
      <c r="C381" s="582"/>
      <c r="D381" s="582"/>
    </row>
    <row r="382" spans="2:4">
      <c r="B382" s="582"/>
      <c r="C382" s="582"/>
      <c r="D382" s="582"/>
    </row>
    <row r="383" spans="2:4">
      <c r="B383" s="582"/>
      <c r="C383" s="582"/>
      <c r="D383" s="582"/>
    </row>
    <row r="384" spans="2:4">
      <c r="B384" s="582"/>
      <c r="C384" s="582"/>
      <c r="D384" s="582"/>
    </row>
    <row r="385" spans="2:4">
      <c r="B385" s="582"/>
      <c r="C385" s="582"/>
      <c r="D385" s="582"/>
    </row>
    <row r="386" spans="2:4">
      <c r="B386" s="582"/>
      <c r="C386" s="582"/>
      <c r="D386" s="582"/>
    </row>
    <row r="387" spans="2:4">
      <c r="B387" s="582"/>
      <c r="C387" s="582"/>
      <c r="D387" s="582"/>
    </row>
    <row r="388" spans="2:4">
      <c r="B388" s="582"/>
      <c r="C388" s="582"/>
      <c r="D388" s="582"/>
    </row>
    <row r="389" spans="2:4">
      <c r="B389" s="582"/>
      <c r="C389" s="582"/>
      <c r="D389" s="582"/>
    </row>
    <row r="390" spans="2:4">
      <c r="B390" s="582"/>
      <c r="C390" s="582"/>
      <c r="D390" s="582"/>
    </row>
    <row r="391" spans="2:4">
      <c r="B391" s="582"/>
      <c r="C391" s="582"/>
      <c r="D391" s="582"/>
    </row>
    <row r="392" spans="2:4">
      <c r="B392" s="582"/>
      <c r="C392" s="582"/>
      <c r="D392" s="582"/>
    </row>
    <row r="393" spans="2:4">
      <c r="B393" s="582"/>
      <c r="C393" s="582"/>
      <c r="D393" s="582"/>
    </row>
    <row r="394" spans="2:4">
      <c r="B394" s="582"/>
      <c r="C394" s="582"/>
      <c r="D394" s="582"/>
    </row>
    <row r="395" spans="2:4">
      <c r="B395" s="582"/>
      <c r="C395" s="582"/>
      <c r="D395" s="582"/>
    </row>
    <row r="396" spans="2:4">
      <c r="B396" s="582"/>
      <c r="C396" s="582"/>
      <c r="D396" s="582"/>
    </row>
    <row r="397" spans="2:4">
      <c r="B397" s="582"/>
      <c r="C397" s="582"/>
      <c r="D397" s="582"/>
    </row>
    <row r="398" spans="2:4">
      <c r="B398" s="582"/>
      <c r="C398" s="582"/>
      <c r="D398" s="582"/>
    </row>
    <row r="399" spans="2:4">
      <c r="B399" s="582"/>
      <c r="C399" s="582"/>
      <c r="D399" s="582"/>
    </row>
    <row r="400" spans="2:4">
      <c r="B400" s="582"/>
      <c r="C400" s="582"/>
      <c r="D400" s="582"/>
    </row>
    <row r="401" spans="2:4">
      <c r="B401" s="582"/>
      <c r="C401" s="582"/>
      <c r="D401" s="582"/>
    </row>
    <row r="402" spans="2:4">
      <c r="B402" s="582"/>
      <c r="C402" s="582"/>
      <c r="D402" s="582"/>
    </row>
    <row r="403" spans="2:4">
      <c r="B403" s="582"/>
      <c r="C403" s="582"/>
      <c r="D403" s="582"/>
    </row>
    <row r="404" spans="2:4">
      <c r="B404" s="582"/>
      <c r="C404" s="582"/>
      <c r="D404" s="582"/>
    </row>
    <row r="405" spans="2:4">
      <c r="B405" s="582"/>
      <c r="C405" s="582"/>
      <c r="D405" s="582"/>
    </row>
    <row r="406" spans="2:4">
      <c r="B406" s="582"/>
      <c r="C406" s="582"/>
      <c r="D406" s="582"/>
    </row>
    <row r="407" spans="2:4">
      <c r="B407" s="582"/>
      <c r="C407" s="582"/>
      <c r="D407" s="582"/>
    </row>
    <row r="408" spans="2:4">
      <c r="B408" s="582"/>
      <c r="C408" s="582"/>
      <c r="D408" s="582"/>
    </row>
    <row r="409" spans="2:4">
      <c r="B409" s="582"/>
      <c r="C409" s="582"/>
      <c r="D409" s="582"/>
    </row>
    <row r="410" spans="2:4">
      <c r="B410" s="582"/>
      <c r="C410" s="582"/>
      <c r="D410" s="582"/>
    </row>
    <row r="411" spans="2:4">
      <c r="B411" s="582"/>
      <c r="C411" s="582"/>
      <c r="D411" s="582"/>
    </row>
    <row r="412" spans="2:4">
      <c r="B412" s="582"/>
      <c r="C412" s="582"/>
      <c r="D412" s="582"/>
    </row>
    <row r="413" spans="2:4">
      <c r="B413" s="582"/>
      <c r="C413" s="582"/>
      <c r="D413" s="582"/>
    </row>
    <row r="414" spans="2:4">
      <c r="B414" s="582"/>
      <c r="C414" s="582"/>
      <c r="D414" s="582"/>
    </row>
    <row r="415" spans="2:4">
      <c r="B415" s="582"/>
      <c r="C415" s="582"/>
      <c r="D415" s="582"/>
    </row>
    <row r="416" spans="2:4">
      <c r="B416" s="582"/>
      <c r="C416" s="582"/>
      <c r="D416" s="582"/>
    </row>
    <row r="417" spans="2:4">
      <c r="B417" s="582"/>
      <c r="C417" s="582"/>
      <c r="D417" s="582"/>
    </row>
    <row r="418" spans="2:4">
      <c r="B418" s="582"/>
      <c r="C418" s="582"/>
      <c r="D418" s="582"/>
    </row>
    <row r="419" spans="2:4">
      <c r="B419" s="582"/>
      <c r="C419" s="582"/>
      <c r="D419" s="582"/>
    </row>
    <row r="420" spans="2:4">
      <c r="B420" s="582"/>
      <c r="C420" s="582"/>
      <c r="D420" s="582"/>
    </row>
    <row r="421" spans="2:4">
      <c r="B421" s="582"/>
      <c r="C421" s="582"/>
      <c r="D421" s="582"/>
    </row>
    <row r="422" spans="2:4">
      <c r="B422" s="582"/>
      <c r="C422" s="582"/>
      <c r="D422" s="582"/>
    </row>
    <row r="423" spans="2:4">
      <c r="B423" s="582"/>
      <c r="C423" s="582"/>
      <c r="D423" s="582"/>
    </row>
    <row r="424" spans="2:4">
      <c r="B424" s="582"/>
      <c r="C424" s="582"/>
      <c r="D424" s="582"/>
    </row>
    <row r="425" spans="2:4">
      <c r="B425" s="582"/>
      <c r="C425" s="582"/>
      <c r="D425" s="582"/>
    </row>
    <row r="426" spans="2:4">
      <c r="B426" s="582"/>
      <c r="C426" s="582"/>
      <c r="D426" s="582"/>
    </row>
    <row r="427" spans="2:4">
      <c r="B427" s="582"/>
      <c r="C427" s="582"/>
      <c r="D427" s="582"/>
    </row>
    <row r="428" spans="2:4">
      <c r="B428" s="582"/>
      <c r="C428" s="582"/>
      <c r="D428" s="582"/>
    </row>
    <row r="429" spans="2:4">
      <c r="B429" s="582"/>
      <c r="C429" s="582"/>
      <c r="D429" s="582"/>
    </row>
    <row r="430" spans="2:4">
      <c r="B430" s="582"/>
      <c r="C430" s="582"/>
      <c r="D430" s="582"/>
    </row>
    <row r="431" spans="2:4">
      <c r="B431" s="582"/>
      <c r="C431" s="582"/>
      <c r="D431" s="582"/>
    </row>
    <row r="432" spans="2:4">
      <c r="B432" s="582"/>
      <c r="C432" s="582"/>
      <c r="D432" s="582"/>
    </row>
    <row r="433" spans="2:4">
      <c r="B433" s="582"/>
      <c r="C433" s="582"/>
      <c r="D433" s="582"/>
    </row>
    <row r="434" spans="2:4">
      <c r="B434" s="582"/>
      <c r="C434" s="582"/>
      <c r="D434" s="582"/>
    </row>
    <row r="435" spans="2:4">
      <c r="B435" s="582"/>
      <c r="C435" s="582"/>
      <c r="D435" s="582"/>
    </row>
    <row r="436" spans="2:4">
      <c r="B436" s="582"/>
      <c r="C436" s="582"/>
      <c r="D436" s="582"/>
    </row>
    <row r="437" spans="2:4">
      <c r="B437" s="582"/>
      <c r="C437" s="582"/>
      <c r="D437" s="582"/>
    </row>
    <row r="438" spans="2:4">
      <c r="B438" s="582"/>
      <c r="C438" s="582"/>
      <c r="D438" s="582"/>
    </row>
    <row r="439" spans="2:4">
      <c r="B439" s="582"/>
      <c r="C439" s="582"/>
      <c r="D439" s="582"/>
    </row>
    <row r="440" spans="2:4">
      <c r="B440" s="582"/>
      <c r="C440" s="582"/>
      <c r="D440" s="582"/>
    </row>
    <row r="441" spans="2:4">
      <c r="B441" s="582"/>
      <c r="C441" s="582"/>
      <c r="D441" s="582"/>
    </row>
    <row r="442" spans="2:4">
      <c r="B442" s="582"/>
      <c r="C442" s="582"/>
      <c r="D442" s="582"/>
    </row>
    <row r="443" spans="2:4">
      <c r="B443" s="582"/>
      <c r="C443" s="582"/>
      <c r="D443" s="582"/>
    </row>
    <row r="444" spans="2:4">
      <c r="B444" s="582"/>
      <c r="C444" s="582"/>
      <c r="D444" s="582"/>
    </row>
    <row r="445" spans="2:4">
      <c r="B445" s="582"/>
      <c r="C445" s="582"/>
      <c r="D445" s="582"/>
    </row>
    <row r="446" spans="2:4">
      <c r="B446" s="582"/>
      <c r="C446" s="582"/>
      <c r="D446" s="582"/>
    </row>
    <row r="447" spans="2:4">
      <c r="B447" s="582"/>
      <c r="C447" s="582"/>
      <c r="D447" s="582"/>
    </row>
    <row r="448" spans="2:4">
      <c r="B448" s="582"/>
      <c r="C448" s="582"/>
      <c r="D448" s="582"/>
    </row>
    <row r="449" spans="2:4">
      <c r="B449" s="582"/>
      <c r="C449" s="582"/>
      <c r="D449" s="582"/>
    </row>
    <row r="450" spans="2:4">
      <c r="B450" s="582"/>
      <c r="C450" s="582"/>
      <c r="D450" s="582"/>
    </row>
    <row r="451" spans="2:4">
      <c r="B451" s="582"/>
      <c r="C451" s="582"/>
      <c r="D451" s="582"/>
    </row>
    <row r="452" spans="2:4">
      <c r="B452" s="582"/>
      <c r="C452" s="582"/>
      <c r="D452" s="582"/>
    </row>
    <row r="453" spans="2:4">
      <c r="B453" s="582"/>
      <c r="C453" s="582"/>
      <c r="D453" s="582"/>
    </row>
    <row r="454" spans="2:4">
      <c r="B454" s="582"/>
      <c r="C454" s="582"/>
      <c r="D454" s="582"/>
    </row>
    <row r="455" spans="2:4">
      <c r="B455" s="582"/>
      <c r="C455" s="582"/>
      <c r="D455" s="582"/>
    </row>
    <row r="456" spans="2:4">
      <c r="B456" s="582"/>
      <c r="C456" s="582"/>
      <c r="D456" s="582"/>
    </row>
    <row r="457" spans="2:4">
      <c r="B457" s="582"/>
      <c r="C457" s="582"/>
      <c r="D457" s="582"/>
    </row>
    <row r="458" spans="2:4">
      <c r="B458" s="582"/>
      <c r="C458" s="582"/>
      <c r="D458" s="582"/>
    </row>
    <row r="459" spans="2:4">
      <c r="B459" s="582"/>
      <c r="C459" s="582"/>
      <c r="D459" s="582"/>
    </row>
    <row r="460" spans="2:4">
      <c r="B460" s="582"/>
      <c r="C460" s="582"/>
      <c r="D460" s="582"/>
    </row>
    <row r="461" spans="2:4">
      <c r="B461" s="582"/>
      <c r="C461" s="582"/>
      <c r="D461" s="582"/>
    </row>
    <row r="462" spans="2:4">
      <c r="B462" s="582"/>
      <c r="C462" s="582"/>
      <c r="D462" s="582"/>
    </row>
    <row r="463" spans="2:4">
      <c r="B463" s="582"/>
      <c r="C463" s="582"/>
      <c r="D463" s="582"/>
    </row>
    <row r="464" spans="2:4">
      <c r="B464" s="582"/>
      <c r="C464" s="582"/>
      <c r="D464" s="582"/>
    </row>
    <row r="465" spans="2:4">
      <c r="B465" s="582"/>
      <c r="C465" s="582"/>
      <c r="D465" s="582"/>
    </row>
    <row r="466" spans="2:4">
      <c r="B466" s="582"/>
      <c r="C466" s="582"/>
      <c r="D466" s="582"/>
    </row>
    <row r="467" spans="2:4">
      <c r="B467" s="582"/>
      <c r="C467" s="582"/>
      <c r="D467" s="582"/>
    </row>
    <row r="468" spans="2:4">
      <c r="B468" s="582"/>
      <c r="C468" s="582"/>
      <c r="D468" s="582"/>
    </row>
    <row r="469" spans="2:4">
      <c r="B469" s="582"/>
      <c r="C469" s="582"/>
      <c r="D469" s="582"/>
    </row>
    <row r="470" spans="2:4">
      <c r="B470" s="582"/>
      <c r="C470" s="582"/>
      <c r="D470" s="582"/>
    </row>
    <row r="471" spans="2:4">
      <c r="B471" s="582"/>
      <c r="C471" s="582"/>
      <c r="D471" s="582"/>
    </row>
    <row r="472" spans="2:4">
      <c r="B472" s="582"/>
      <c r="C472" s="582"/>
      <c r="D472" s="582"/>
    </row>
    <row r="473" spans="2:4">
      <c r="B473" s="582"/>
      <c r="C473" s="582"/>
      <c r="D473" s="582"/>
    </row>
    <row r="474" spans="2:4">
      <c r="B474" s="582"/>
      <c r="C474" s="582"/>
      <c r="D474" s="582"/>
    </row>
    <row r="475" spans="2:4">
      <c r="B475" s="582"/>
      <c r="C475" s="582"/>
      <c r="D475" s="582"/>
    </row>
    <row r="476" spans="2:4">
      <c r="B476" s="582"/>
      <c r="C476" s="582"/>
      <c r="D476" s="582"/>
    </row>
    <row r="477" spans="2:4">
      <c r="B477" s="582"/>
      <c r="C477" s="582"/>
      <c r="D477" s="582"/>
    </row>
    <row r="478" spans="2:4">
      <c r="B478" s="582"/>
      <c r="C478" s="582"/>
      <c r="D478" s="582"/>
    </row>
    <row r="479" spans="2:4">
      <c r="B479" s="582"/>
      <c r="C479" s="582"/>
      <c r="D479" s="582"/>
    </row>
    <row r="480" spans="2:4">
      <c r="B480" s="582"/>
      <c r="C480" s="582"/>
      <c r="D480" s="582"/>
    </row>
    <row r="481" spans="2:4">
      <c r="B481" s="582"/>
      <c r="C481" s="582"/>
      <c r="D481" s="582"/>
    </row>
    <row r="482" spans="2:4">
      <c r="B482" s="582"/>
      <c r="C482" s="582"/>
      <c r="D482" s="582"/>
    </row>
    <row r="483" spans="2:4">
      <c r="B483" s="582"/>
      <c r="C483" s="582"/>
      <c r="D483" s="582"/>
    </row>
    <row r="484" spans="2:4">
      <c r="B484" s="582"/>
      <c r="C484" s="582"/>
      <c r="D484" s="582"/>
    </row>
    <row r="485" spans="2:4">
      <c r="B485" s="582"/>
      <c r="C485" s="582"/>
      <c r="D485" s="582"/>
    </row>
    <row r="486" spans="2:4">
      <c r="B486" s="582"/>
      <c r="C486" s="582"/>
      <c r="D486" s="582"/>
    </row>
    <row r="487" spans="2:4">
      <c r="B487" s="582"/>
      <c r="C487" s="582"/>
      <c r="D487" s="582"/>
    </row>
    <row r="488" spans="2:4">
      <c r="B488" s="582"/>
      <c r="C488" s="582"/>
      <c r="D488" s="582"/>
    </row>
    <row r="489" spans="2:4">
      <c r="B489" s="582"/>
      <c r="C489" s="582"/>
      <c r="D489" s="582"/>
    </row>
    <row r="490" spans="2:4">
      <c r="B490" s="582"/>
      <c r="C490" s="582"/>
      <c r="D490" s="582"/>
    </row>
    <row r="491" spans="2:4">
      <c r="B491" s="582"/>
      <c r="C491" s="582"/>
      <c r="D491" s="582"/>
    </row>
    <row r="492" spans="2:4">
      <c r="B492" s="582"/>
      <c r="C492" s="582"/>
      <c r="D492" s="582"/>
    </row>
    <row r="493" spans="2:4">
      <c r="B493" s="582"/>
      <c r="C493" s="582"/>
      <c r="D493" s="582"/>
    </row>
    <row r="494" spans="2:4">
      <c r="B494" s="582"/>
      <c r="C494" s="582"/>
      <c r="D494" s="582"/>
    </row>
    <row r="495" spans="2:4">
      <c r="B495" s="582"/>
      <c r="C495" s="582"/>
      <c r="D495" s="582"/>
    </row>
    <row r="496" spans="2:4">
      <c r="B496" s="582"/>
      <c r="C496" s="582"/>
      <c r="D496" s="582"/>
    </row>
    <row r="497" spans="2:4">
      <c r="B497" s="582"/>
      <c r="C497" s="582"/>
      <c r="D497" s="582"/>
    </row>
    <row r="498" spans="2:4">
      <c r="B498" s="582"/>
      <c r="C498" s="582"/>
      <c r="D498" s="582"/>
    </row>
    <row r="499" spans="2:4">
      <c r="B499" s="582"/>
      <c r="C499" s="582"/>
      <c r="D499" s="582"/>
    </row>
    <row r="500" spans="2:4">
      <c r="B500" s="582"/>
      <c r="C500" s="582"/>
      <c r="D500" s="582"/>
    </row>
    <row r="501" spans="2:4">
      <c r="B501" s="582"/>
      <c r="C501" s="582"/>
      <c r="D501" s="582"/>
    </row>
    <row r="502" spans="2:4">
      <c r="B502" s="582"/>
      <c r="C502" s="582"/>
      <c r="D502" s="582"/>
    </row>
    <row r="503" spans="2:4">
      <c r="B503" s="582"/>
      <c r="C503" s="582"/>
      <c r="D503" s="582"/>
    </row>
    <row r="504" spans="2:4">
      <c r="B504" s="582"/>
      <c r="C504" s="582"/>
      <c r="D504" s="582"/>
    </row>
    <row r="505" spans="2:4">
      <c r="B505" s="582"/>
      <c r="C505" s="582"/>
      <c r="D505" s="582"/>
    </row>
    <row r="506" spans="2:4">
      <c r="B506" s="582"/>
      <c r="C506" s="582"/>
      <c r="D506" s="582"/>
    </row>
    <row r="507" spans="2:4">
      <c r="B507" s="582"/>
      <c r="C507" s="582"/>
      <c r="D507" s="582"/>
    </row>
    <row r="508" spans="2:4">
      <c r="B508" s="582"/>
      <c r="C508" s="582"/>
      <c r="D508" s="582"/>
    </row>
    <row r="509" spans="2:4">
      <c r="B509" s="582"/>
      <c r="C509" s="582"/>
      <c r="D509" s="582"/>
    </row>
    <row r="510" spans="2:4">
      <c r="B510" s="582"/>
      <c r="C510" s="582"/>
      <c r="D510" s="582"/>
    </row>
    <row r="511" spans="2:4">
      <c r="B511" s="582"/>
      <c r="C511" s="582"/>
      <c r="D511" s="582"/>
    </row>
    <row r="512" spans="2:4">
      <c r="B512" s="582"/>
      <c r="C512" s="582"/>
      <c r="D512" s="582"/>
    </row>
    <row r="513" spans="2:4">
      <c r="B513" s="582"/>
      <c r="C513" s="582"/>
      <c r="D513" s="582"/>
    </row>
    <row r="514" spans="2:4">
      <c r="B514" s="582"/>
      <c r="C514" s="582"/>
      <c r="D514" s="582"/>
    </row>
    <row r="515" spans="2:4">
      <c r="B515" s="582"/>
      <c r="C515" s="582"/>
      <c r="D515" s="582"/>
    </row>
    <row r="516" spans="2:4">
      <c r="B516" s="582"/>
      <c r="C516" s="582"/>
      <c r="D516" s="582"/>
    </row>
    <row r="517" spans="2:4">
      <c r="B517" s="582"/>
      <c r="C517" s="582"/>
      <c r="D517" s="582"/>
    </row>
    <row r="518" spans="2:4">
      <c r="B518" s="582"/>
      <c r="C518" s="582"/>
      <c r="D518" s="582"/>
    </row>
    <row r="519" spans="2:4">
      <c r="B519" s="582"/>
      <c r="C519" s="582"/>
      <c r="D519" s="582"/>
    </row>
    <row r="520" spans="2:4">
      <c r="B520" s="582"/>
      <c r="C520" s="582"/>
      <c r="D520" s="582"/>
    </row>
    <row r="521" spans="2:4">
      <c r="B521" s="582"/>
      <c r="C521" s="582"/>
      <c r="D521" s="582"/>
    </row>
    <row r="522" spans="2:4">
      <c r="B522" s="582"/>
      <c r="C522" s="582"/>
      <c r="D522" s="582"/>
    </row>
    <row r="523" spans="2:4">
      <c r="B523" s="582"/>
      <c r="C523" s="582"/>
      <c r="D523" s="582"/>
    </row>
    <row r="524" spans="2:4">
      <c r="B524" s="582"/>
      <c r="C524" s="582"/>
      <c r="D524" s="582"/>
    </row>
    <row r="525" spans="2:4">
      <c r="B525" s="582"/>
      <c r="C525" s="582"/>
      <c r="D525" s="582"/>
    </row>
    <row r="526" spans="2:4">
      <c r="B526" s="582"/>
      <c r="C526" s="582"/>
      <c r="D526" s="582"/>
    </row>
    <row r="527" spans="2:4">
      <c r="B527" s="582"/>
      <c r="C527" s="582"/>
      <c r="D527" s="582"/>
    </row>
    <row r="528" spans="2:4">
      <c r="B528" s="582"/>
      <c r="C528" s="582"/>
      <c r="D528" s="582"/>
    </row>
    <row r="529" spans="2:4">
      <c r="B529" s="582"/>
      <c r="C529" s="582"/>
      <c r="D529" s="582"/>
    </row>
    <row r="530" spans="2:4">
      <c r="B530" s="582"/>
      <c r="C530" s="582"/>
      <c r="D530" s="582"/>
    </row>
    <row r="531" spans="2:4">
      <c r="B531" s="582"/>
      <c r="C531" s="582"/>
      <c r="D531" s="582"/>
    </row>
    <row r="532" spans="2:4">
      <c r="B532" s="582"/>
      <c r="C532" s="582"/>
      <c r="D532" s="582"/>
    </row>
    <row r="533" spans="2:4">
      <c r="B533" s="582"/>
      <c r="C533" s="582"/>
      <c r="D533" s="582"/>
    </row>
    <row r="534" spans="2:4">
      <c r="B534" s="582"/>
      <c r="C534" s="582"/>
      <c r="D534" s="582"/>
    </row>
    <row r="535" spans="2:4">
      <c r="B535" s="582"/>
      <c r="C535" s="582"/>
      <c r="D535" s="582"/>
    </row>
    <row r="536" spans="2:4">
      <c r="B536" s="582"/>
      <c r="C536" s="582"/>
      <c r="D536" s="582"/>
    </row>
    <row r="537" spans="2:4">
      <c r="B537" s="582"/>
      <c r="C537" s="582"/>
      <c r="D537" s="582"/>
    </row>
    <row r="538" spans="2:4">
      <c r="B538" s="582"/>
      <c r="C538" s="582"/>
      <c r="D538" s="582"/>
    </row>
    <row r="539" spans="2:4">
      <c r="B539" s="582"/>
      <c r="C539" s="582"/>
      <c r="D539" s="582"/>
    </row>
    <row r="540" spans="2:4">
      <c r="B540" s="582"/>
      <c r="C540" s="582"/>
      <c r="D540" s="582"/>
    </row>
    <row r="541" spans="2:4">
      <c r="B541" s="582"/>
      <c r="C541" s="582"/>
      <c r="D541" s="582"/>
    </row>
    <row r="542" spans="2:4">
      <c r="B542" s="582"/>
      <c r="C542" s="582"/>
      <c r="D542" s="582"/>
    </row>
    <row r="543" spans="2:4">
      <c r="B543" s="582"/>
      <c r="C543" s="582"/>
      <c r="D543" s="582"/>
    </row>
    <row r="544" spans="2:4">
      <c r="B544" s="582"/>
      <c r="C544" s="582"/>
      <c r="D544" s="582"/>
    </row>
    <row r="545" spans="2:4">
      <c r="B545" s="582"/>
      <c r="C545" s="582"/>
      <c r="D545" s="582"/>
    </row>
    <row r="546" spans="2:4">
      <c r="B546" s="582"/>
      <c r="C546" s="582"/>
      <c r="D546" s="582"/>
    </row>
    <row r="547" spans="2:4">
      <c r="B547" s="582"/>
      <c r="C547" s="582"/>
      <c r="D547" s="582"/>
    </row>
    <row r="548" spans="2:4">
      <c r="B548" s="582"/>
      <c r="C548" s="582"/>
      <c r="D548" s="582"/>
    </row>
    <row r="549" spans="2:4">
      <c r="B549" s="582"/>
      <c r="C549" s="582"/>
      <c r="D549" s="582"/>
    </row>
    <row r="550" spans="2:4">
      <c r="B550" s="582"/>
      <c r="C550" s="582"/>
      <c r="D550" s="582"/>
    </row>
    <row r="551" spans="2:4">
      <c r="B551" s="582"/>
      <c r="C551" s="582"/>
      <c r="D551" s="582"/>
    </row>
    <row r="552" spans="2:4">
      <c r="B552" s="582"/>
      <c r="C552" s="582"/>
      <c r="D552" s="582"/>
    </row>
    <row r="553" spans="2:4">
      <c r="B553" s="582"/>
      <c r="C553" s="582"/>
      <c r="D553" s="582"/>
    </row>
    <row r="554" spans="2:4">
      <c r="B554" s="582"/>
      <c r="C554" s="582"/>
      <c r="D554" s="582"/>
    </row>
    <row r="555" spans="2:4">
      <c r="B555" s="582"/>
      <c r="C555" s="582"/>
      <c r="D555" s="582"/>
    </row>
    <row r="556" spans="2:4">
      <c r="B556" s="582"/>
      <c r="C556" s="582"/>
      <c r="D556" s="582"/>
    </row>
    <row r="557" spans="2:4">
      <c r="B557" s="582"/>
      <c r="C557" s="582"/>
      <c r="D557" s="582"/>
    </row>
    <row r="558" spans="2:4">
      <c r="B558" s="582"/>
      <c r="C558" s="582"/>
      <c r="D558" s="582"/>
    </row>
    <row r="559" spans="2:4">
      <c r="B559" s="582"/>
      <c r="C559" s="582"/>
      <c r="D559" s="582"/>
    </row>
    <row r="560" spans="2:4">
      <c r="B560" s="582"/>
      <c r="C560" s="582"/>
      <c r="D560" s="582"/>
    </row>
    <row r="561" spans="2:4">
      <c r="B561" s="582"/>
      <c r="C561" s="582"/>
      <c r="D561" s="582"/>
    </row>
    <row r="562" spans="2:4">
      <c r="B562" s="582"/>
      <c r="C562" s="582"/>
      <c r="D562" s="582"/>
    </row>
    <row r="563" spans="2:4">
      <c r="B563" s="582"/>
      <c r="C563" s="582"/>
      <c r="D563" s="582"/>
    </row>
    <row r="564" spans="2:4">
      <c r="B564" s="582"/>
      <c r="C564" s="582"/>
      <c r="D564" s="582"/>
    </row>
    <row r="565" spans="2:4">
      <c r="B565" s="582"/>
      <c r="C565" s="582"/>
      <c r="D565" s="582"/>
    </row>
    <row r="566" spans="2:4">
      <c r="B566" s="582"/>
      <c r="C566" s="582"/>
      <c r="D566" s="582"/>
    </row>
    <row r="567" spans="2:4">
      <c r="B567" s="582"/>
      <c r="C567" s="582"/>
      <c r="D567" s="582"/>
    </row>
    <row r="568" spans="2:4">
      <c r="B568" s="582"/>
      <c r="C568" s="582"/>
      <c r="D568" s="582"/>
    </row>
    <row r="569" spans="2:4">
      <c r="B569" s="582"/>
      <c r="C569" s="582"/>
      <c r="D569" s="582"/>
    </row>
    <row r="570" spans="2:4">
      <c r="B570" s="582"/>
      <c r="C570" s="582"/>
      <c r="D570" s="582"/>
    </row>
    <row r="571" spans="2:4">
      <c r="B571" s="582"/>
      <c r="C571" s="582"/>
      <c r="D571" s="582"/>
    </row>
    <row r="572" spans="2:4">
      <c r="B572" s="582"/>
      <c r="C572" s="582"/>
      <c r="D572" s="582"/>
    </row>
    <row r="573" spans="2:4">
      <c r="B573" s="582"/>
      <c r="C573" s="582"/>
      <c r="D573" s="582"/>
    </row>
    <row r="574" spans="2:4">
      <c r="B574" s="582"/>
      <c r="C574" s="582"/>
      <c r="D574" s="582"/>
    </row>
    <row r="575" spans="2:4">
      <c r="B575" s="582"/>
      <c r="C575" s="582"/>
      <c r="D575" s="582"/>
    </row>
    <row r="576" spans="2:4">
      <c r="B576" s="582"/>
      <c r="C576" s="582"/>
      <c r="D576" s="582"/>
    </row>
    <row r="577" spans="2:4">
      <c r="B577" s="582"/>
      <c r="C577" s="582"/>
      <c r="D577" s="582"/>
    </row>
    <row r="578" spans="2:4">
      <c r="B578" s="582"/>
      <c r="C578" s="582"/>
      <c r="D578" s="582"/>
    </row>
    <row r="579" spans="2:4">
      <c r="B579" s="582"/>
      <c r="C579" s="582"/>
      <c r="D579" s="582"/>
    </row>
    <row r="580" spans="2:4">
      <c r="B580" s="582"/>
      <c r="C580" s="582"/>
      <c r="D580" s="582"/>
    </row>
    <row r="581" spans="2:4">
      <c r="B581" s="582"/>
      <c r="C581" s="582"/>
      <c r="D581" s="582"/>
    </row>
    <row r="582" spans="2:4">
      <c r="B582" s="582"/>
      <c r="C582" s="582"/>
      <c r="D582" s="582"/>
    </row>
    <row r="583" spans="2:4">
      <c r="B583" s="582"/>
      <c r="C583" s="582"/>
      <c r="D583" s="582"/>
    </row>
    <row r="584" spans="2:4">
      <c r="B584" s="582"/>
      <c r="C584" s="582"/>
      <c r="D584" s="582"/>
    </row>
    <row r="585" spans="2:4">
      <c r="B585" s="582"/>
      <c r="C585" s="582"/>
      <c r="D585" s="582"/>
    </row>
    <row r="586" spans="2:4">
      <c r="B586" s="582"/>
      <c r="C586" s="582"/>
      <c r="D586" s="582"/>
    </row>
    <row r="587" spans="2:4">
      <c r="B587" s="582"/>
      <c r="C587" s="582"/>
      <c r="D587" s="582"/>
    </row>
    <row r="588" spans="2:4">
      <c r="B588" s="582"/>
      <c r="C588" s="582"/>
      <c r="D588" s="582"/>
    </row>
    <row r="589" spans="2:4">
      <c r="B589" s="582"/>
      <c r="C589" s="582"/>
      <c r="D589" s="582"/>
    </row>
    <row r="590" spans="2:4">
      <c r="B590" s="582"/>
      <c r="C590" s="582"/>
      <c r="D590" s="582"/>
    </row>
    <row r="591" spans="2:4">
      <c r="B591" s="582"/>
      <c r="C591" s="582"/>
      <c r="D591" s="582"/>
    </row>
    <row r="592" spans="2:4">
      <c r="B592" s="582"/>
      <c r="C592" s="582"/>
      <c r="D592" s="582"/>
    </row>
    <row r="593" spans="2:4">
      <c r="B593" s="582"/>
      <c r="C593" s="582"/>
      <c r="D593" s="582"/>
    </row>
    <row r="594" spans="2:4">
      <c r="B594" s="582"/>
      <c r="C594" s="582"/>
      <c r="D594" s="582"/>
    </row>
    <row r="595" spans="2:4">
      <c r="B595" s="582"/>
      <c r="C595" s="582"/>
      <c r="D595" s="582"/>
    </row>
    <row r="596" spans="2:4">
      <c r="B596" s="582"/>
      <c r="C596" s="582"/>
      <c r="D596" s="582"/>
    </row>
    <row r="597" spans="2:4">
      <c r="B597" s="582"/>
      <c r="C597" s="582"/>
      <c r="D597" s="582"/>
    </row>
    <row r="598" spans="2:4">
      <c r="B598" s="582"/>
      <c r="C598" s="582"/>
      <c r="D598" s="582"/>
    </row>
    <row r="599" spans="2:4">
      <c r="B599" s="582"/>
      <c r="C599" s="582"/>
      <c r="D599" s="582"/>
    </row>
    <row r="600" spans="2:4">
      <c r="B600" s="582"/>
      <c r="C600" s="582"/>
      <c r="D600" s="582"/>
    </row>
    <row r="601" spans="2:4">
      <c r="B601" s="582"/>
      <c r="C601" s="582"/>
      <c r="D601" s="582"/>
    </row>
    <row r="602" spans="2:4">
      <c r="B602" s="582"/>
      <c r="C602" s="582"/>
      <c r="D602" s="582"/>
    </row>
    <row r="603" spans="2:4">
      <c r="B603" s="582"/>
      <c r="C603" s="582"/>
      <c r="D603" s="582"/>
    </row>
    <row r="604" spans="2:4">
      <c r="B604" s="582"/>
      <c r="C604" s="582"/>
      <c r="D604" s="582"/>
    </row>
    <row r="605" spans="2:4">
      <c r="B605" s="582"/>
      <c r="C605" s="582"/>
      <c r="D605" s="582"/>
    </row>
    <row r="606" spans="2:4">
      <c r="B606" s="582"/>
      <c r="C606" s="582"/>
      <c r="D606" s="582"/>
    </row>
    <row r="607" spans="2:4">
      <c r="B607" s="582"/>
      <c r="C607" s="582"/>
      <c r="D607" s="582"/>
    </row>
    <row r="608" spans="2:4">
      <c r="B608" s="582"/>
      <c r="C608" s="582"/>
      <c r="D608" s="582"/>
    </row>
    <row r="609" spans="2:4">
      <c r="B609" s="582"/>
      <c r="C609" s="582"/>
      <c r="D609" s="582"/>
    </row>
    <row r="610" spans="2:4">
      <c r="B610" s="582"/>
      <c r="C610" s="582"/>
      <c r="D610" s="582"/>
    </row>
    <row r="611" spans="2:4">
      <c r="B611" s="582"/>
      <c r="C611" s="582"/>
      <c r="D611" s="582"/>
    </row>
    <row r="612" spans="2:4">
      <c r="B612" s="582"/>
      <c r="C612" s="582"/>
      <c r="D612" s="582"/>
    </row>
    <row r="613" spans="2:4">
      <c r="B613" s="582"/>
      <c r="C613" s="582"/>
      <c r="D613" s="582"/>
    </row>
    <row r="614" spans="2:4">
      <c r="B614" s="582"/>
      <c r="C614" s="582"/>
      <c r="D614" s="582"/>
    </row>
    <row r="615" spans="2:4">
      <c r="B615" s="582"/>
      <c r="C615" s="582"/>
      <c r="D615" s="582"/>
    </row>
    <row r="616" spans="2:4">
      <c r="B616" s="582"/>
      <c r="C616" s="582"/>
      <c r="D616" s="582"/>
    </row>
    <row r="617" spans="2:4">
      <c r="B617" s="582"/>
      <c r="C617" s="582"/>
      <c r="D617" s="582"/>
    </row>
    <row r="618" spans="2:4">
      <c r="B618" s="582"/>
      <c r="C618" s="582"/>
      <c r="D618" s="582"/>
    </row>
    <row r="619" spans="2:4">
      <c r="B619" s="582"/>
      <c r="C619" s="582"/>
      <c r="D619" s="582"/>
    </row>
    <row r="620" spans="2:4">
      <c r="B620" s="582"/>
      <c r="C620" s="582"/>
      <c r="D620" s="582"/>
    </row>
    <row r="621" spans="2:4">
      <c r="B621" s="582"/>
      <c r="C621" s="582"/>
      <c r="D621" s="582"/>
    </row>
    <row r="622" spans="2:4">
      <c r="B622" s="582"/>
      <c r="C622" s="582"/>
      <c r="D622" s="582"/>
    </row>
    <row r="623" spans="2:4">
      <c r="B623" s="582"/>
      <c r="C623" s="582"/>
      <c r="D623" s="582"/>
    </row>
    <row r="624" spans="2:4">
      <c r="B624" s="582"/>
      <c r="C624" s="582"/>
      <c r="D624" s="582"/>
    </row>
    <row r="625" spans="2:4">
      <c r="B625" s="582"/>
      <c r="C625" s="582"/>
      <c r="D625" s="582"/>
    </row>
    <row r="626" spans="2:4">
      <c r="B626" s="582"/>
      <c r="C626" s="582"/>
      <c r="D626" s="582"/>
    </row>
    <row r="627" spans="2:4">
      <c r="B627" s="582"/>
      <c r="C627" s="582"/>
      <c r="D627" s="582"/>
    </row>
    <row r="628" spans="2:4">
      <c r="B628" s="582"/>
      <c r="C628" s="582"/>
      <c r="D628" s="582"/>
    </row>
    <row r="629" spans="2:4">
      <c r="B629" s="582"/>
      <c r="C629" s="582"/>
      <c r="D629" s="582"/>
    </row>
    <row r="630" spans="2:4">
      <c r="B630" s="582"/>
      <c r="C630" s="582"/>
      <c r="D630" s="582"/>
    </row>
    <row r="631" spans="2:4">
      <c r="B631" s="582"/>
      <c r="C631" s="582"/>
      <c r="D631" s="582"/>
    </row>
    <row r="632" spans="2:4">
      <c r="B632" s="582"/>
      <c r="C632" s="582"/>
      <c r="D632" s="582"/>
    </row>
    <row r="633" spans="2:4">
      <c r="B633" s="582"/>
      <c r="C633" s="582"/>
      <c r="D633" s="582"/>
    </row>
    <row r="634" spans="2:4">
      <c r="B634" s="582"/>
      <c r="C634" s="582"/>
      <c r="D634" s="582"/>
    </row>
    <row r="635" spans="2:4">
      <c r="B635" s="582"/>
      <c r="C635" s="582"/>
      <c r="D635" s="582"/>
    </row>
    <row r="636" spans="2:4">
      <c r="B636" s="582"/>
      <c r="C636" s="582"/>
      <c r="D636" s="582"/>
    </row>
    <row r="637" spans="2:4">
      <c r="B637" s="582"/>
      <c r="C637" s="582"/>
      <c r="D637" s="582"/>
    </row>
    <row r="638" spans="2:4">
      <c r="B638" s="582"/>
      <c r="C638" s="582"/>
      <c r="D638" s="582"/>
    </row>
    <row r="639" spans="2:4">
      <c r="B639" s="582"/>
      <c r="C639" s="582"/>
      <c r="D639" s="582"/>
    </row>
    <row r="640" spans="2:4">
      <c r="B640" s="582"/>
      <c r="C640" s="582"/>
      <c r="D640" s="582"/>
    </row>
    <row r="641" spans="2:4">
      <c r="B641" s="582"/>
      <c r="C641" s="582"/>
      <c r="D641" s="582"/>
    </row>
    <row r="642" spans="2:4">
      <c r="B642" s="582"/>
      <c r="C642" s="582"/>
      <c r="D642" s="582"/>
    </row>
    <row r="643" spans="2:4">
      <c r="B643" s="582"/>
      <c r="C643" s="582"/>
      <c r="D643" s="582"/>
    </row>
    <row r="644" spans="2:4">
      <c r="B644" s="582"/>
      <c r="C644" s="582"/>
      <c r="D644" s="582"/>
    </row>
    <row r="645" spans="2:4">
      <c r="B645" s="582"/>
      <c r="C645" s="582"/>
      <c r="D645" s="582"/>
    </row>
    <row r="646" spans="2:4">
      <c r="B646" s="582"/>
      <c r="C646" s="582"/>
      <c r="D646" s="582"/>
    </row>
    <row r="647" spans="2:4">
      <c r="B647" s="582"/>
      <c r="C647" s="582"/>
      <c r="D647" s="582"/>
    </row>
    <row r="648" spans="2:4">
      <c r="B648" s="582"/>
      <c r="C648" s="582"/>
      <c r="D648" s="582"/>
    </row>
    <row r="649" spans="2:4">
      <c r="B649" s="582"/>
      <c r="C649" s="582"/>
      <c r="D649" s="582"/>
    </row>
    <row r="650" spans="2:4">
      <c r="B650" s="582"/>
      <c r="C650" s="582"/>
      <c r="D650" s="582"/>
    </row>
    <row r="651" spans="2:4">
      <c r="B651" s="582"/>
      <c r="C651" s="582"/>
      <c r="D651" s="582"/>
    </row>
    <row r="652" spans="2:4">
      <c r="B652" s="582"/>
      <c r="C652" s="582"/>
      <c r="D652" s="582"/>
    </row>
    <row r="653" spans="2:4">
      <c r="B653" s="582"/>
      <c r="C653" s="582"/>
      <c r="D653" s="582"/>
    </row>
    <row r="654" spans="2:4">
      <c r="B654" s="582"/>
      <c r="C654" s="582"/>
      <c r="D654" s="582"/>
    </row>
    <row r="655" spans="2:4">
      <c r="B655" s="582"/>
      <c r="C655" s="582"/>
      <c r="D655" s="582"/>
    </row>
    <row r="656" spans="2:4">
      <c r="B656" s="582"/>
      <c r="C656" s="582"/>
      <c r="D656" s="582"/>
    </row>
    <row r="657" spans="2:4">
      <c r="B657" s="582"/>
      <c r="C657" s="582"/>
      <c r="D657" s="582"/>
    </row>
    <row r="658" spans="2:4">
      <c r="B658" s="582"/>
      <c r="C658" s="582"/>
      <c r="D658" s="582"/>
    </row>
    <row r="659" spans="2:4">
      <c r="B659" s="582"/>
      <c r="C659" s="582"/>
      <c r="D659" s="582"/>
    </row>
    <row r="660" spans="2:4">
      <c r="B660" s="582"/>
      <c r="C660" s="582"/>
      <c r="D660" s="582"/>
    </row>
    <row r="661" spans="2:4">
      <c r="B661" s="582"/>
      <c r="C661" s="582"/>
      <c r="D661" s="582"/>
    </row>
    <row r="662" spans="2:4">
      <c r="B662" s="582"/>
      <c r="C662" s="582"/>
      <c r="D662" s="582"/>
    </row>
    <row r="663" spans="2:4">
      <c r="B663" s="582"/>
      <c r="C663" s="582"/>
      <c r="D663" s="582"/>
    </row>
    <row r="664" spans="2:4">
      <c r="B664" s="582"/>
      <c r="C664" s="582"/>
      <c r="D664" s="582"/>
    </row>
    <row r="665" spans="2:4">
      <c r="B665" s="582"/>
      <c r="C665" s="582"/>
      <c r="D665" s="582"/>
    </row>
    <row r="666" spans="2:4">
      <c r="B666" s="582"/>
      <c r="C666" s="582"/>
      <c r="D666" s="582"/>
    </row>
    <row r="667" spans="2:4">
      <c r="B667" s="582"/>
      <c r="C667" s="582"/>
      <c r="D667" s="582"/>
    </row>
    <row r="668" spans="2:4">
      <c r="B668" s="582"/>
      <c r="C668" s="582"/>
      <c r="D668" s="582"/>
    </row>
    <row r="669" spans="2:4">
      <c r="B669" s="582"/>
      <c r="C669" s="582"/>
      <c r="D669" s="582"/>
    </row>
    <row r="670" spans="2:4">
      <c r="B670" s="582"/>
      <c r="C670" s="582"/>
      <c r="D670" s="582"/>
    </row>
    <row r="671" spans="2:4">
      <c r="B671" s="582"/>
      <c r="C671" s="582"/>
      <c r="D671" s="582"/>
    </row>
    <row r="672" spans="2:4">
      <c r="B672" s="582"/>
      <c r="C672" s="582"/>
      <c r="D672" s="582"/>
    </row>
    <row r="673" spans="2:4">
      <c r="B673" s="582"/>
      <c r="C673" s="582"/>
      <c r="D673" s="582"/>
    </row>
    <row r="674" spans="2:4">
      <c r="B674" s="582"/>
      <c r="C674" s="582"/>
      <c r="D674" s="582"/>
    </row>
    <row r="675" spans="2:4">
      <c r="B675" s="582"/>
      <c r="C675" s="582"/>
      <c r="D675" s="582"/>
    </row>
    <row r="676" spans="2:4">
      <c r="B676" s="582"/>
      <c r="C676" s="582"/>
      <c r="D676" s="582"/>
    </row>
    <row r="677" spans="2:4">
      <c r="B677" s="582"/>
      <c r="C677" s="582"/>
      <c r="D677" s="582"/>
    </row>
    <row r="678" spans="2:4">
      <c r="B678" s="582"/>
      <c r="C678" s="582"/>
      <c r="D678" s="582"/>
    </row>
    <row r="679" spans="2:4">
      <c r="B679" s="582"/>
      <c r="C679" s="582"/>
      <c r="D679" s="582"/>
    </row>
    <row r="680" spans="2:4">
      <c r="B680" s="582"/>
      <c r="C680" s="582"/>
      <c r="D680" s="582"/>
    </row>
    <row r="681" spans="2:4">
      <c r="B681" s="582"/>
      <c r="C681" s="582"/>
      <c r="D681" s="582"/>
    </row>
    <row r="682" spans="2:4">
      <c r="B682" s="582"/>
      <c r="C682" s="582"/>
      <c r="D682" s="582"/>
    </row>
    <row r="683" spans="2:4">
      <c r="B683" s="582"/>
      <c r="C683" s="582"/>
      <c r="D683" s="582"/>
    </row>
    <row r="684" spans="2:4">
      <c r="B684" s="582"/>
      <c r="C684" s="582"/>
      <c r="D684" s="582"/>
    </row>
    <row r="685" spans="2:4">
      <c r="B685" s="582"/>
      <c r="C685" s="582"/>
      <c r="D685" s="582"/>
    </row>
    <row r="686" spans="2:4">
      <c r="B686" s="582"/>
      <c r="C686" s="582"/>
      <c r="D686" s="582"/>
    </row>
    <row r="687" spans="2:4">
      <c r="B687" s="582"/>
      <c r="C687" s="582"/>
      <c r="D687" s="582"/>
    </row>
    <row r="688" spans="2:4">
      <c r="B688" s="582"/>
      <c r="C688" s="582"/>
      <c r="D688" s="582"/>
    </row>
    <row r="689" spans="2:4">
      <c r="B689" s="582"/>
      <c r="C689" s="582"/>
      <c r="D689" s="582"/>
    </row>
    <row r="690" spans="2:4">
      <c r="B690" s="582"/>
      <c r="C690" s="582"/>
      <c r="D690" s="582"/>
    </row>
    <row r="691" spans="2:4">
      <c r="B691" s="582"/>
      <c r="C691" s="582"/>
      <c r="D691" s="582"/>
    </row>
    <row r="692" spans="2:4">
      <c r="B692" s="582"/>
      <c r="C692" s="582"/>
      <c r="D692" s="582"/>
    </row>
    <row r="693" spans="2:4">
      <c r="B693" s="582"/>
      <c r="C693" s="582"/>
      <c r="D693" s="582"/>
    </row>
    <row r="694" spans="2:4">
      <c r="B694" s="582"/>
      <c r="C694" s="582"/>
      <c r="D694" s="582"/>
    </row>
    <row r="695" spans="2:4">
      <c r="B695" s="582"/>
      <c r="C695" s="582"/>
      <c r="D695" s="582"/>
    </row>
    <row r="696" spans="2:4">
      <c r="B696" s="582"/>
      <c r="C696" s="582"/>
      <c r="D696" s="582"/>
    </row>
    <row r="697" spans="2:4">
      <c r="B697" s="582"/>
      <c r="C697" s="582"/>
      <c r="D697" s="582"/>
    </row>
    <row r="698" spans="2:4">
      <c r="B698" s="582"/>
      <c r="C698" s="582"/>
      <c r="D698" s="582"/>
    </row>
    <row r="699" spans="2:4">
      <c r="B699" s="582"/>
      <c r="C699" s="582"/>
      <c r="D699" s="582"/>
    </row>
    <row r="700" spans="2:4">
      <c r="B700" s="582"/>
      <c r="C700" s="582"/>
      <c r="D700" s="582"/>
    </row>
    <row r="701" spans="2:4">
      <c r="B701" s="582"/>
      <c r="C701" s="582"/>
      <c r="D701" s="582"/>
    </row>
    <row r="702" spans="2:4">
      <c r="B702" s="582"/>
      <c r="C702" s="582"/>
      <c r="D702" s="582"/>
    </row>
    <row r="703" spans="2:4">
      <c r="B703" s="582"/>
      <c r="C703" s="582"/>
      <c r="D703" s="582"/>
    </row>
    <row r="704" spans="2:4">
      <c r="B704" s="582"/>
      <c r="C704" s="582"/>
      <c r="D704" s="582"/>
    </row>
    <row r="705" spans="2:4">
      <c r="B705" s="582"/>
      <c r="C705" s="582"/>
      <c r="D705" s="582"/>
    </row>
    <row r="706" spans="2:4">
      <c r="B706" s="582"/>
      <c r="C706" s="582"/>
      <c r="D706" s="582"/>
    </row>
    <row r="707" spans="2:4">
      <c r="B707" s="582"/>
      <c r="C707" s="582"/>
      <c r="D707" s="582"/>
    </row>
    <row r="708" spans="2:4">
      <c r="B708" s="582"/>
      <c r="C708" s="582"/>
      <c r="D708" s="582"/>
    </row>
    <row r="709" spans="2:4">
      <c r="B709" s="582"/>
      <c r="C709" s="582"/>
      <c r="D709" s="582"/>
    </row>
    <row r="710" spans="2:4">
      <c r="B710" s="582"/>
      <c r="C710" s="582"/>
      <c r="D710" s="582"/>
    </row>
    <row r="711" spans="2:4">
      <c r="B711" s="582"/>
      <c r="C711" s="582"/>
      <c r="D711" s="582"/>
    </row>
    <row r="712" spans="2:4">
      <c r="B712" s="582"/>
      <c r="C712" s="582"/>
      <c r="D712" s="582"/>
    </row>
    <row r="713" spans="2:4">
      <c r="B713" s="582"/>
      <c r="C713" s="582"/>
      <c r="D713" s="582"/>
    </row>
    <row r="714" spans="2:4">
      <c r="B714" s="582"/>
      <c r="C714" s="582"/>
      <c r="D714" s="582"/>
    </row>
    <row r="715" spans="2:4">
      <c r="B715" s="582"/>
      <c r="C715" s="582"/>
      <c r="D715" s="582"/>
    </row>
    <row r="716" spans="2:4">
      <c r="B716" s="582"/>
      <c r="C716" s="582"/>
      <c r="D716" s="582"/>
    </row>
    <row r="717" spans="2:4">
      <c r="B717" s="582"/>
      <c r="C717" s="582"/>
      <c r="D717" s="582"/>
    </row>
    <row r="718" spans="2:4">
      <c r="B718" s="582"/>
      <c r="C718" s="582"/>
      <c r="D718" s="582"/>
    </row>
    <row r="719" spans="2:4">
      <c r="B719" s="582"/>
      <c r="C719" s="582"/>
      <c r="D719" s="582"/>
    </row>
    <row r="720" spans="2:4">
      <c r="B720" s="582"/>
      <c r="C720" s="582"/>
      <c r="D720" s="582"/>
    </row>
    <row r="721" spans="2:4">
      <c r="B721" s="582"/>
      <c r="C721" s="582"/>
      <c r="D721" s="582"/>
    </row>
    <row r="722" spans="2:4">
      <c r="B722" s="582"/>
      <c r="C722" s="582"/>
      <c r="D722" s="582"/>
    </row>
    <row r="723" spans="2:4">
      <c r="B723" s="582"/>
      <c r="C723" s="582"/>
      <c r="D723" s="582"/>
    </row>
    <row r="724" spans="2:4">
      <c r="B724" s="582"/>
      <c r="C724" s="582"/>
      <c r="D724" s="582"/>
    </row>
    <row r="725" spans="2:4">
      <c r="B725" s="582"/>
      <c r="C725" s="582"/>
      <c r="D725" s="582"/>
    </row>
    <row r="726" spans="2:4">
      <c r="B726" s="582"/>
      <c r="C726" s="582"/>
      <c r="D726" s="582"/>
    </row>
    <row r="727" spans="2:4">
      <c r="B727" s="582"/>
      <c r="C727" s="582"/>
      <c r="D727" s="582"/>
    </row>
    <row r="728" spans="2:4">
      <c r="B728" s="582"/>
      <c r="C728" s="582"/>
      <c r="D728" s="582"/>
    </row>
    <row r="729" spans="2:4">
      <c r="B729" s="582"/>
      <c r="C729" s="582"/>
      <c r="D729" s="582"/>
    </row>
    <row r="730" spans="2:4">
      <c r="B730" s="582"/>
      <c r="C730" s="582"/>
      <c r="D730" s="582"/>
    </row>
    <row r="731" spans="2:4">
      <c r="B731" s="582"/>
      <c r="C731" s="582"/>
      <c r="D731" s="582"/>
    </row>
    <row r="732" spans="2:4">
      <c r="B732" s="582"/>
      <c r="C732" s="582"/>
      <c r="D732" s="582"/>
    </row>
    <row r="733" spans="2:4">
      <c r="B733" s="582"/>
      <c r="C733" s="582"/>
      <c r="D733" s="582"/>
    </row>
    <row r="734" spans="2:4">
      <c r="B734" s="582"/>
      <c r="C734" s="582"/>
      <c r="D734" s="582"/>
    </row>
    <row r="735" spans="2:4">
      <c r="B735" s="582"/>
      <c r="C735" s="582"/>
      <c r="D735" s="582"/>
    </row>
    <row r="736" spans="2:4">
      <c r="B736" s="582"/>
      <c r="C736" s="582"/>
      <c r="D736" s="582"/>
    </row>
    <row r="737" spans="2:4">
      <c r="B737" s="582"/>
      <c r="C737" s="582"/>
      <c r="D737" s="582"/>
    </row>
    <row r="738" spans="2:4">
      <c r="B738" s="582"/>
      <c r="C738" s="582"/>
      <c r="D738" s="582"/>
    </row>
    <row r="739" spans="2:4">
      <c r="B739" s="582"/>
      <c r="C739" s="582"/>
      <c r="D739" s="582"/>
    </row>
    <row r="740" spans="2:4">
      <c r="B740" s="582"/>
      <c r="C740" s="582"/>
      <c r="D740" s="582"/>
    </row>
    <row r="741" spans="2:4">
      <c r="B741" s="582"/>
      <c r="C741" s="582"/>
      <c r="D741" s="582"/>
    </row>
    <row r="742" spans="2:4">
      <c r="B742" s="582"/>
      <c r="C742" s="582"/>
      <c r="D742" s="582"/>
    </row>
    <row r="743" spans="2:4">
      <c r="B743" s="582"/>
      <c r="C743" s="582"/>
      <c r="D743" s="582"/>
    </row>
    <row r="744" spans="2:4">
      <c r="B744" s="582"/>
      <c r="C744" s="582"/>
      <c r="D744" s="582"/>
    </row>
    <row r="745" spans="2:4">
      <c r="B745" s="582"/>
      <c r="C745" s="582"/>
      <c r="D745" s="582"/>
    </row>
    <row r="746" spans="2:4">
      <c r="B746" s="582"/>
      <c r="C746" s="582"/>
      <c r="D746" s="582"/>
    </row>
    <row r="747" spans="2:4">
      <c r="B747" s="582"/>
      <c r="C747" s="582"/>
      <c r="D747" s="582"/>
    </row>
    <row r="748" spans="2:4">
      <c r="B748" s="582"/>
      <c r="C748" s="582"/>
      <c r="D748" s="582"/>
    </row>
    <row r="749" spans="2:4">
      <c r="B749" s="582"/>
      <c r="C749" s="582"/>
      <c r="D749" s="582"/>
    </row>
    <row r="750" spans="2:4">
      <c r="B750" s="582"/>
      <c r="C750" s="582"/>
      <c r="D750" s="582"/>
    </row>
    <row r="751" spans="2:4">
      <c r="B751" s="582"/>
      <c r="C751" s="582"/>
      <c r="D751" s="582"/>
    </row>
    <row r="752" spans="2:4">
      <c r="B752" s="582"/>
      <c r="C752" s="582"/>
      <c r="D752" s="582"/>
    </row>
    <row r="753" spans="2:4">
      <c r="B753" s="582"/>
      <c r="C753" s="582"/>
      <c r="D753" s="582"/>
    </row>
    <row r="754" spans="2:4">
      <c r="B754" s="582"/>
      <c r="C754" s="582"/>
      <c r="D754" s="582"/>
    </row>
    <row r="755" spans="2:4">
      <c r="B755" s="582"/>
      <c r="C755" s="582"/>
      <c r="D755" s="582"/>
    </row>
    <row r="756" spans="2:4">
      <c r="B756" s="582"/>
      <c r="C756" s="582"/>
      <c r="D756" s="582"/>
    </row>
    <row r="757" spans="2:4">
      <c r="B757" s="582"/>
      <c r="C757" s="582"/>
      <c r="D757" s="582"/>
    </row>
    <row r="758" spans="2:4">
      <c r="B758" s="582"/>
      <c r="C758" s="582"/>
      <c r="D758" s="582"/>
    </row>
    <row r="759" spans="2:4">
      <c r="B759" s="582"/>
      <c r="C759" s="582"/>
      <c r="D759" s="582"/>
    </row>
    <row r="760" spans="2:4">
      <c r="B760" s="582"/>
      <c r="C760" s="582"/>
      <c r="D760" s="582"/>
    </row>
    <row r="761" spans="2:4">
      <c r="B761" s="582"/>
      <c r="C761" s="582"/>
      <c r="D761" s="582"/>
    </row>
    <row r="762" spans="2:4">
      <c r="B762" s="582"/>
      <c r="C762" s="582"/>
      <c r="D762" s="582"/>
    </row>
    <row r="763" spans="2:4">
      <c r="B763" s="582"/>
      <c r="C763" s="582"/>
      <c r="D763" s="582"/>
    </row>
    <row r="764" spans="2:4">
      <c r="B764" s="582"/>
      <c r="C764" s="582"/>
      <c r="D764" s="582"/>
    </row>
    <row r="765" spans="2:4">
      <c r="B765" s="582"/>
      <c r="C765" s="582"/>
      <c r="D765" s="582"/>
    </row>
    <row r="766" spans="2:4">
      <c r="B766" s="582"/>
      <c r="C766" s="582"/>
      <c r="D766" s="582"/>
    </row>
    <row r="767" spans="2:4">
      <c r="B767" s="582"/>
      <c r="C767" s="582"/>
      <c r="D767" s="582"/>
    </row>
    <row r="768" spans="2:4">
      <c r="B768" s="582"/>
      <c r="C768" s="582"/>
      <c r="D768" s="582"/>
    </row>
    <row r="769" spans="2:4">
      <c r="B769" s="582"/>
      <c r="C769" s="582"/>
      <c r="D769" s="582"/>
    </row>
    <row r="770" spans="2:4">
      <c r="B770" s="582"/>
      <c r="C770" s="582"/>
      <c r="D770" s="582"/>
    </row>
    <row r="771" spans="2:4">
      <c r="B771" s="582"/>
      <c r="C771" s="582"/>
      <c r="D771" s="582"/>
    </row>
    <row r="772" spans="2:4">
      <c r="B772" s="582"/>
      <c r="C772" s="582"/>
      <c r="D772" s="582"/>
    </row>
    <row r="773" spans="2:4">
      <c r="B773" s="582"/>
      <c r="C773" s="582"/>
      <c r="D773" s="582"/>
    </row>
    <row r="774" spans="2:4">
      <c r="B774" s="582"/>
      <c r="C774" s="582"/>
      <c r="D774" s="582"/>
    </row>
    <row r="775" spans="2:4">
      <c r="B775" s="582"/>
      <c r="C775" s="582"/>
      <c r="D775" s="582"/>
    </row>
    <row r="776" spans="2:4">
      <c r="B776" s="582"/>
      <c r="C776" s="582"/>
      <c r="D776" s="582"/>
    </row>
    <row r="777" spans="2:4">
      <c r="B777" s="582"/>
      <c r="C777" s="582"/>
      <c r="D777" s="582"/>
    </row>
    <row r="778" spans="2:4">
      <c r="B778" s="582"/>
      <c r="C778" s="582"/>
      <c r="D778" s="582"/>
    </row>
    <row r="779" spans="2:4">
      <c r="B779" s="582"/>
      <c r="C779" s="582"/>
      <c r="D779" s="582"/>
    </row>
    <row r="780" spans="2:4">
      <c r="B780" s="582"/>
      <c r="C780" s="582"/>
      <c r="D780" s="582"/>
    </row>
    <row r="781" spans="2:4">
      <c r="B781" s="582"/>
      <c r="C781" s="582"/>
      <c r="D781" s="582"/>
    </row>
    <row r="782" spans="2:4">
      <c r="B782" s="582"/>
      <c r="C782" s="582"/>
      <c r="D782" s="582"/>
    </row>
    <row r="783" spans="2:4">
      <c r="B783" s="582"/>
      <c r="C783" s="582"/>
      <c r="D783" s="582"/>
    </row>
    <row r="784" spans="2:4">
      <c r="B784" s="582"/>
      <c r="C784" s="582"/>
      <c r="D784" s="582"/>
    </row>
    <row r="785" spans="2:4">
      <c r="B785" s="582"/>
      <c r="C785" s="582"/>
      <c r="D785" s="582"/>
    </row>
    <row r="786" spans="2:4">
      <c r="B786" s="582"/>
      <c r="C786" s="582"/>
      <c r="D786" s="582"/>
    </row>
    <row r="787" spans="2:4">
      <c r="B787" s="582"/>
      <c r="C787" s="582"/>
      <c r="D787" s="582"/>
    </row>
    <row r="788" spans="2:4">
      <c r="B788" s="582"/>
      <c r="C788" s="582"/>
      <c r="D788" s="582"/>
    </row>
    <row r="789" spans="2:4">
      <c r="B789" s="582"/>
      <c r="C789" s="582"/>
      <c r="D789" s="582"/>
    </row>
    <row r="790" spans="2:4">
      <c r="B790" s="582"/>
      <c r="C790" s="582"/>
      <c r="D790" s="582"/>
    </row>
    <row r="791" spans="2:4">
      <c r="B791" s="582"/>
      <c r="C791" s="582"/>
      <c r="D791" s="582"/>
    </row>
    <row r="792" spans="2:4">
      <c r="B792" s="582"/>
      <c r="C792" s="582"/>
      <c r="D792" s="582"/>
    </row>
    <row r="793" spans="2:4">
      <c r="B793" s="582"/>
      <c r="C793" s="582"/>
      <c r="D793" s="582"/>
    </row>
    <row r="794" spans="2:4">
      <c r="B794" s="582"/>
      <c r="C794" s="582"/>
      <c r="D794" s="582"/>
    </row>
    <row r="795" spans="2:4">
      <c r="B795" s="582"/>
      <c r="C795" s="582"/>
      <c r="D795" s="582"/>
    </row>
    <row r="796" spans="2:4">
      <c r="B796" s="582"/>
      <c r="C796" s="582"/>
      <c r="D796" s="582"/>
    </row>
    <row r="797" spans="2:4">
      <c r="B797" s="582"/>
      <c r="C797" s="582"/>
      <c r="D797" s="582"/>
    </row>
    <row r="798" spans="2:4">
      <c r="B798" s="582"/>
      <c r="C798" s="582"/>
      <c r="D798" s="582"/>
    </row>
    <row r="799" spans="2:4">
      <c r="B799" s="582"/>
      <c r="C799" s="582"/>
      <c r="D799" s="582"/>
    </row>
    <row r="800" spans="2:4">
      <c r="B800" s="582"/>
      <c r="C800" s="582"/>
      <c r="D800" s="582"/>
    </row>
    <row r="801" spans="2:4">
      <c r="B801" s="582"/>
      <c r="C801" s="582"/>
      <c r="D801" s="582"/>
    </row>
    <row r="802" spans="2:4">
      <c r="B802" s="582"/>
      <c r="C802" s="582"/>
      <c r="D802" s="582"/>
    </row>
  </sheetData>
  <mergeCells count="4">
    <mergeCell ref="B27:I27"/>
    <mergeCell ref="B29:I29"/>
    <mergeCell ref="F52:H52"/>
    <mergeCell ref="C56:J56"/>
  </mergeCells>
  <pageMargins left="0.39370078740157483" right="0" top="0.39370078740157483" bottom="0.59055118110236227" header="0.51181102362204722" footer="0.51181102362204722"/>
  <pageSetup paperSize="9" scale="95" orientation="portrait" r:id="rId1"/>
  <headerFooter alignWithMargins="0">
    <oddHeader>&amp;L&amp;8Etudes des origines des enseignants-chercheurs recrutés
- Campagne 2014, session synchronisée -&amp;RDGRH A1-1 / Novembre 2014</oddHeader>
    <oddFooter>Page &amp;P de &amp;N</oddFooter>
  </headerFooter>
  <drawing r:id="rId2"/>
</worksheet>
</file>

<file path=xl/worksheets/sheet4.xml><?xml version="1.0" encoding="utf-8"?>
<worksheet xmlns="http://schemas.openxmlformats.org/spreadsheetml/2006/main" xmlns:r="http://schemas.openxmlformats.org/officeDocument/2006/relationships">
  <sheetPr>
    <tabColor rgb="FF92D050"/>
    <pageSetUpPr fitToPage="1"/>
  </sheetPr>
  <dimension ref="A1:M55"/>
  <sheetViews>
    <sheetView showGridLines="0" showZeros="0" topLeftCell="A10" zoomScaleNormal="100" workbookViewId="0">
      <selection activeCell="A42" sqref="A42"/>
    </sheetView>
  </sheetViews>
  <sheetFormatPr baseColWidth="10" defaultRowHeight="12.75"/>
  <cols>
    <col min="1" max="1" width="51.6640625" style="535" customWidth="1"/>
    <col min="2" max="3" width="7.6640625" style="535" bestFit="1" customWidth="1"/>
    <col min="4" max="4" width="7.6640625" style="535" customWidth="1"/>
    <col min="5" max="5" width="9" style="535" customWidth="1"/>
    <col min="6" max="11" width="7.6640625" style="535" customWidth="1"/>
    <col min="12" max="12" width="10" style="535" customWidth="1"/>
    <col min="13" max="16384" width="12" style="535"/>
  </cols>
  <sheetData>
    <row r="1" spans="1:12" ht="15">
      <c r="A1" s="534"/>
      <c r="E1" s="536"/>
      <c r="F1" s="536"/>
      <c r="G1" s="536"/>
      <c r="H1" s="537"/>
      <c r="I1" s="537"/>
      <c r="J1" s="537"/>
      <c r="K1" s="1204"/>
      <c r="L1" s="1204"/>
    </row>
    <row r="2" spans="1:12" ht="36" customHeight="1">
      <c r="A2" s="1219" t="s">
        <v>853</v>
      </c>
      <c r="B2" s="1219"/>
      <c r="C2" s="1219"/>
      <c r="D2" s="1219"/>
      <c r="E2" s="1219"/>
      <c r="F2" s="1219"/>
      <c r="G2" s="1219"/>
      <c r="H2" s="1219"/>
      <c r="I2" s="1219"/>
      <c r="J2" s="1219"/>
    </row>
    <row r="3" spans="1:12">
      <c r="B3" s="538"/>
      <c r="C3" s="538"/>
      <c r="D3" s="538"/>
      <c r="E3" s="538"/>
      <c r="F3" s="538"/>
      <c r="G3" s="538"/>
    </row>
    <row r="4" spans="1:12" ht="15.75">
      <c r="A4" s="1223"/>
      <c r="B4" s="1223"/>
      <c r="C4" s="1223"/>
      <c r="D4" s="1223"/>
      <c r="E4" s="1223"/>
      <c r="F4" s="1223"/>
      <c r="G4" s="1223"/>
      <c r="H4" s="1223"/>
      <c r="I4" s="1223"/>
      <c r="J4" s="1223"/>
      <c r="K4" s="589"/>
      <c r="L4" s="589"/>
    </row>
    <row r="5" spans="1:12" ht="19.5" customHeight="1">
      <c r="A5" s="1218" t="s">
        <v>673</v>
      </c>
      <c r="B5" s="1218"/>
      <c r="C5" s="1218"/>
      <c r="D5" s="1218"/>
      <c r="E5" s="1218"/>
      <c r="F5" s="1218"/>
      <c r="G5" s="1218"/>
      <c r="H5" s="1218"/>
      <c r="I5" s="1218"/>
      <c r="J5" s="1218"/>
      <c r="K5" s="1218"/>
    </row>
    <row r="6" spans="1:12">
      <c r="A6" s="538"/>
      <c r="B6" s="538"/>
      <c r="C6" s="538"/>
      <c r="D6" s="538"/>
      <c r="E6" s="538"/>
      <c r="F6" s="538"/>
      <c r="G6" s="538"/>
    </row>
    <row r="7" spans="1:12">
      <c r="A7" s="538"/>
      <c r="B7" s="538"/>
      <c r="C7" s="538"/>
      <c r="D7" s="538"/>
      <c r="E7" s="538"/>
      <c r="F7" s="538"/>
      <c r="G7" s="538"/>
    </row>
    <row r="9" spans="1:12">
      <c r="A9" s="1222" t="s">
        <v>647</v>
      </c>
      <c r="B9" s="1222"/>
      <c r="C9" s="1222"/>
      <c r="D9" s="1222"/>
      <c r="E9" s="1222"/>
      <c r="F9" s="1222"/>
      <c r="G9" s="1222"/>
      <c r="H9" s="1222"/>
      <c r="I9" s="1222"/>
      <c r="J9" s="1222"/>
      <c r="K9" s="539"/>
      <c r="L9" s="540"/>
    </row>
    <row r="10" spans="1:12" ht="15.95" customHeight="1">
      <c r="A10" s="533"/>
      <c r="D10" s="541"/>
      <c r="E10" s="541"/>
      <c r="F10" s="541"/>
      <c r="G10" s="541"/>
      <c r="H10" s="541"/>
      <c r="I10" s="541"/>
      <c r="J10" s="541"/>
      <c r="K10" s="541"/>
      <c r="L10" s="541"/>
    </row>
    <row r="11" spans="1:12" s="541" customFormat="1" ht="25.5">
      <c r="A11" s="773" t="s">
        <v>992</v>
      </c>
      <c r="B11" s="542">
        <v>2005</v>
      </c>
      <c r="C11" s="542">
        <v>2006</v>
      </c>
      <c r="D11" s="542">
        <v>2007</v>
      </c>
      <c r="E11" s="542">
        <v>2008</v>
      </c>
      <c r="F11" s="542">
        <v>2009</v>
      </c>
      <c r="G11" s="542">
        <v>2010</v>
      </c>
      <c r="H11" s="542">
        <v>2011</v>
      </c>
      <c r="I11" s="542">
        <v>2012</v>
      </c>
      <c r="J11" s="543">
        <v>2013</v>
      </c>
      <c r="K11" s="543">
        <v>2014</v>
      </c>
    </row>
    <row r="12" spans="1:12" s="541" customFormat="1" ht="15.95" customHeight="1">
      <c r="A12" s="544" t="s">
        <v>326</v>
      </c>
      <c r="B12" s="545">
        <v>121</v>
      </c>
      <c r="C12" s="545">
        <v>143</v>
      </c>
      <c r="D12" s="545">
        <v>132</v>
      </c>
      <c r="E12" s="545">
        <v>136</v>
      </c>
      <c r="F12" s="545">
        <v>130</v>
      </c>
      <c r="G12" s="545">
        <v>98</v>
      </c>
      <c r="H12" s="545">
        <v>98</v>
      </c>
      <c r="I12" s="546">
        <v>88</v>
      </c>
      <c r="J12" s="544">
        <v>84</v>
      </c>
      <c r="K12" s="544">
        <v>84</v>
      </c>
    </row>
    <row r="13" spans="1:12" s="541" customFormat="1" ht="15.95" customHeight="1">
      <c r="A13" s="547" t="s">
        <v>327</v>
      </c>
      <c r="B13" s="548">
        <v>32</v>
      </c>
      <c r="C13" s="548">
        <v>41</v>
      </c>
      <c r="D13" s="548">
        <v>37</v>
      </c>
      <c r="E13" s="548">
        <v>43</v>
      </c>
      <c r="F13" s="548">
        <v>42</v>
      </c>
      <c r="G13" s="548">
        <v>30</v>
      </c>
      <c r="H13" s="548">
        <v>26</v>
      </c>
      <c r="I13" s="549">
        <v>26</v>
      </c>
      <c r="J13" s="547">
        <v>27</v>
      </c>
      <c r="K13" s="547">
        <v>23</v>
      </c>
    </row>
    <row r="14" spans="1:12" s="541" customFormat="1" ht="15.95" customHeight="1">
      <c r="A14" s="547" t="s">
        <v>648</v>
      </c>
      <c r="B14" s="548">
        <v>80</v>
      </c>
      <c r="C14" s="548">
        <v>69</v>
      </c>
      <c r="D14" s="548">
        <v>80</v>
      </c>
      <c r="E14" s="548">
        <v>64</v>
      </c>
      <c r="F14" s="548">
        <v>61</v>
      </c>
      <c r="G14" s="548">
        <v>44</v>
      </c>
      <c r="H14" s="548">
        <v>32</v>
      </c>
      <c r="I14" s="549">
        <v>43</v>
      </c>
      <c r="J14" s="547">
        <v>46</v>
      </c>
      <c r="K14" s="547">
        <v>34</v>
      </c>
    </row>
    <row r="15" spans="1:12" s="541" customFormat="1" ht="15.95" customHeight="1">
      <c r="A15" s="550" t="s">
        <v>649</v>
      </c>
      <c r="B15" s="551">
        <v>11</v>
      </c>
      <c r="C15" s="551">
        <v>6</v>
      </c>
      <c r="D15" s="551">
        <v>5</v>
      </c>
      <c r="E15" s="551">
        <v>7</v>
      </c>
      <c r="F15" s="551">
        <v>13</v>
      </c>
      <c r="G15" s="551">
        <v>6</v>
      </c>
      <c r="H15" s="551">
        <v>11</v>
      </c>
      <c r="I15" s="552">
        <v>11</v>
      </c>
      <c r="J15" s="550">
        <v>10</v>
      </c>
      <c r="K15" s="550">
        <v>6</v>
      </c>
    </row>
    <row r="16" spans="1:12" s="541" customFormat="1" ht="15.95" customHeight="1">
      <c r="A16" s="553" t="s">
        <v>657</v>
      </c>
      <c r="B16" s="554">
        <v>244</v>
      </c>
      <c r="C16" s="554">
        <v>259</v>
      </c>
      <c r="D16" s="554">
        <v>254</v>
      </c>
      <c r="E16" s="554">
        <v>250</v>
      </c>
      <c r="F16" s="554">
        <v>246</v>
      </c>
      <c r="G16" s="554">
        <v>178</v>
      </c>
      <c r="H16" s="554">
        <v>167</v>
      </c>
      <c r="I16" s="554">
        <v>168</v>
      </c>
      <c r="J16" s="543">
        <v>167</v>
      </c>
      <c r="K16" s="543">
        <f>K15+K14+K13+K12</f>
        <v>147</v>
      </c>
    </row>
    <row r="17" spans="1:11" s="541" customFormat="1" ht="15.95" customHeight="1">
      <c r="A17" s="544" t="s">
        <v>650</v>
      </c>
      <c r="B17" s="545">
        <v>571</v>
      </c>
      <c r="C17" s="545">
        <v>594</v>
      </c>
      <c r="D17" s="545">
        <v>572</v>
      </c>
      <c r="E17" s="545">
        <v>547</v>
      </c>
      <c r="F17" s="545">
        <v>567</v>
      </c>
      <c r="G17" s="545">
        <v>511</v>
      </c>
      <c r="H17" s="545">
        <v>505</v>
      </c>
      <c r="I17" s="546">
        <v>502</v>
      </c>
      <c r="J17" s="544">
        <v>502</v>
      </c>
      <c r="K17" s="544">
        <v>445</v>
      </c>
    </row>
    <row r="18" spans="1:11" s="541" customFormat="1" ht="15.95" customHeight="1">
      <c r="A18" s="555" t="s">
        <v>651</v>
      </c>
      <c r="B18" s="556">
        <v>0.35201401050788089</v>
      </c>
      <c r="C18" s="556">
        <v>0.3383838383838384</v>
      </c>
      <c r="D18" s="556">
        <v>0.37062937062937062</v>
      </c>
      <c r="E18" s="556">
        <v>0.38756855575868371</v>
      </c>
      <c r="F18" s="556">
        <v>0.37389770723104054</v>
      </c>
      <c r="G18" s="556">
        <v>0.41487279843444225</v>
      </c>
      <c r="H18" s="556">
        <v>0.39603960396039606</v>
      </c>
      <c r="I18" s="556">
        <v>0.26095617529880477</v>
      </c>
      <c r="J18" s="556">
        <v>0.25896414342629481</v>
      </c>
      <c r="K18" s="556">
        <f>(K12+K14)/K17</f>
        <v>0.26516853932584272</v>
      </c>
    </row>
    <row r="19" spans="1:11" s="541" customFormat="1" ht="15.95" customHeight="1">
      <c r="A19" s="555" t="s">
        <v>652</v>
      </c>
      <c r="B19" s="556">
        <v>7.5306479859894915E-2</v>
      </c>
      <c r="C19" s="556">
        <v>7.2390572390572394E-2</v>
      </c>
      <c r="D19" s="556">
        <v>8.2167832167832161E-2</v>
      </c>
      <c r="E19" s="556">
        <v>8.5923217550274225E-2</v>
      </c>
      <c r="F19" s="556">
        <v>7.407407407407407E-2</v>
      </c>
      <c r="G19" s="556">
        <v>8.2191780821917804E-2</v>
      </c>
      <c r="H19" s="556">
        <v>9.9009900990099015E-2</v>
      </c>
      <c r="I19" s="556">
        <v>7.370517928286853E-2</v>
      </c>
      <c r="J19" s="556">
        <v>7.370517928286853E-2</v>
      </c>
      <c r="K19" s="556">
        <f>(K13+K15)/K17</f>
        <v>6.5168539325842698E-2</v>
      </c>
    </row>
    <row r="20" spans="1:11" s="541" customFormat="1" ht="15.95" customHeight="1">
      <c r="A20" s="555" t="s">
        <v>653</v>
      </c>
      <c r="B20" s="556">
        <v>0.42732049036777581</v>
      </c>
      <c r="C20" s="556">
        <v>0.43602693602693604</v>
      </c>
      <c r="D20" s="556">
        <v>0.44405594405594406</v>
      </c>
      <c r="E20" s="556">
        <v>0.45703839122486289</v>
      </c>
      <c r="F20" s="556">
        <v>0.43386243386243384</v>
      </c>
      <c r="G20" s="556">
        <v>0.34833659491193736</v>
      </c>
      <c r="H20" s="556">
        <v>0.33069306930693071</v>
      </c>
      <c r="I20" s="556">
        <v>0.33466135458167329</v>
      </c>
      <c r="J20" s="556">
        <v>0.33266932270916333</v>
      </c>
      <c r="K20" s="556">
        <f>K16/K17</f>
        <v>0.33033707865168538</v>
      </c>
    </row>
    <row r="21" spans="1:11" s="541" customFormat="1" ht="15.95" customHeight="1">
      <c r="A21" s="531"/>
      <c r="D21" s="532"/>
      <c r="E21" s="532"/>
      <c r="F21" s="532"/>
      <c r="G21" s="532"/>
      <c r="H21" s="532"/>
    </row>
    <row r="22" spans="1:11" s="541" customFormat="1" ht="15.95" customHeight="1">
      <c r="A22" s="531"/>
      <c r="D22" s="532"/>
      <c r="E22" s="532"/>
      <c r="F22" s="532"/>
      <c r="G22" s="532"/>
    </row>
    <row r="23" spans="1:11" s="541" customFormat="1" ht="15.95" customHeight="1">
      <c r="A23" s="531"/>
      <c r="D23" s="532"/>
      <c r="E23" s="532"/>
      <c r="F23" s="532"/>
      <c r="G23" s="532"/>
    </row>
    <row r="24" spans="1:11" s="541" customFormat="1" ht="15.95" customHeight="1">
      <c r="A24" s="1222" t="s">
        <v>654</v>
      </c>
      <c r="B24" s="1222"/>
      <c r="C24" s="1222"/>
      <c r="D24" s="1222"/>
      <c r="E24" s="1222"/>
      <c r="F24" s="1222"/>
      <c r="G24" s="1222"/>
      <c r="H24" s="1222"/>
      <c r="I24" s="1222"/>
      <c r="J24" s="1222"/>
    </row>
    <row r="25" spans="1:11" s="541" customFormat="1" ht="15.95" customHeight="1">
      <c r="A25" s="531"/>
    </row>
    <row r="26" spans="1:11" s="541" customFormat="1" ht="25.5">
      <c r="A26" s="773" t="s">
        <v>992</v>
      </c>
      <c r="B26" s="542">
        <v>2005</v>
      </c>
      <c r="C26" s="542">
        <v>2006</v>
      </c>
      <c r="D26" s="542">
        <v>2007</v>
      </c>
      <c r="E26" s="542">
        <v>2008</v>
      </c>
      <c r="F26" s="542">
        <v>2009</v>
      </c>
      <c r="G26" s="542">
        <v>2010</v>
      </c>
      <c r="H26" s="542">
        <v>2011</v>
      </c>
      <c r="I26" s="542">
        <v>2012</v>
      </c>
      <c r="J26" s="543">
        <v>2013</v>
      </c>
      <c r="K26" s="543">
        <v>2014</v>
      </c>
    </row>
    <row r="27" spans="1:11" s="541" customFormat="1" ht="15.95" customHeight="1">
      <c r="A27" s="544" t="s">
        <v>326</v>
      </c>
      <c r="B27" s="545">
        <v>25</v>
      </c>
      <c r="C27" s="545">
        <v>41</v>
      </c>
      <c r="D27" s="545">
        <v>38</v>
      </c>
      <c r="E27" s="545">
        <v>17</v>
      </c>
      <c r="F27" s="545">
        <v>22</v>
      </c>
      <c r="G27" s="545">
        <v>13</v>
      </c>
      <c r="H27" s="545">
        <v>16</v>
      </c>
      <c r="I27" s="546">
        <v>14</v>
      </c>
      <c r="J27" s="544">
        <v>8</v>
      </c>
      <c r="K27" s="544">
        <v>6</v>
      </c>
    </row>
    <row r="28" spans="1:11" s="541" customFormat="1" ht="15.95" customHeight="1">
      <c r="A28" s="547" t="s">
        <v>327</v>
      </c>
      <c r="B28" s="548">
        <v>2</v>
      </c>
      <c r="C28" s="548">
        <v>5</v>
      </c>
      <c r="D28" s="548">
        <v>5</v>
      </c>
      <c r="E28" s="548">
        <v>3</v>
      </c>
      <c r="F28" s="548">
        <v>2</v>
      </c>
      <c r="G28" s="548">
        <v>1</v>
      </c>
      <c r="H28" s="548">
        <v>5</v>
      </c>
      <c r="I28" s="549">
        <v>2</v>
      </c>
      <c r="J28" s="547">
        <v>4</v>
      </c>
      <c r="K28" s="547">
        <v>3</v>
      </c>
    </row>
    <row r="29" spans="1:11" s="541" customFormat="1" ht="15.95" customHeight="1">
      <c r="A29" s="547" t="s">
        <v>648</v>
      </c>
      <c r="B29" s="548">
        <v>49</v>
      </c>
      <c r="C29" s="548">
        <v>54</v>
      </c>
      <c r="D29" s="548">
        <v>30</v>
      </c>
      <c r="E29" s="548">
        <v>20</v>
      </c>
      <c r="F29" s="548">
        <v>22</v>
      </c>
      <c r="G29" s="548">
        <v>25</v>
      </c>
      <c r="H29" s="548">
        <v>21</v>
      </c>
      <c r="I29" s="549">
        <v>12</v>
      </c>
      <c r="J29" s="547">
        <v>5</v>
      </c>
      <c r="K29" s="547">
        <v>5</v>
      </c>
    </row>
    <row r="30" spans="1:11" s="541" customFormat="1" ht="15.95" customHeight="1">
      <c r="A30" s="550" t="s">
        <v>649</v>
      </c>
      <c r="B30" s="551">
        <v>3</v>
      </c>
      <c r="C30" s="551">
        <v>6</v>
      </c>
      <c r="D30" s="551">
        <v>1</v>
      </c>
      <c r="E30" s="551">
        <v>3</v>
      </c>
      <c r="F30" s="551">
        <v>1</v>
      </c>
      <c r="G30" s="551">
        <v>2</v>
      </c>
      <c r="H30" s="551">
        <v>0</v>
      </c>
      <c r="I30" s="552">
        <v>3</v>
      </c>
      <c r="J30" s="550">
        <v>1</v>
      </c>
      <c r="K30" s="550"/>
    </row>
    <row r="31" spans="1:11" s="541" customFormat="1" ht="15.95" customHeight="1">
      <c r="A31" s="553" t="s">
        <v>657</v>
      </c>
      <c r="B31" s="554">
        <v>79</v>
      </c>
      <c r="C31" s="554">
        <v>106</v>
      </c>
      <c r="D31" s="554">
        <v>74</v>
      </c>
      <c r="E31" s="554">
        <v>43</v>
      </c>
      <c r="F31" s="554">
        <v>47</v>
      </c>
      <c r="G31" s="554">
        <v>41</v>
      </c>
      <c r="H31" s="554">
        <v>42</v>
      </c>
      <c r="I31" s="554">
        <v>31</v>
      </c>
      <c r="J31" s="543">
        <v>18</v>
      </c>
      <c r="K31" s="543">
        <f>K30+K29+K28+K27</f>
        <v>14</v>
      </c>
    </row>
    <row r="32" spans="1:11" s="541" customFormat="1" ht="15.95" customHeight="1">
      <c r="A32" s="544" t="s">
        <v>650</v>
      </c>
      <c r="B32" s="545">
        <v>852</v>
      </c>
      <c r="C32" s="545">
        <v>1054</v>
      </c>
      <c r="D32" s="545">
        <v>919</v>
      </c>
      <c r="E32" s="545">
        <v>862</v>
      </c>
      <c r="F32" s="545">
        <v>816</v>
      </c>
      <c r="G32" s="545">
        <v>715</v>
      </c>
      <c r="H32" s="545">
        <v>709</v>
      </c>
      <c r="I32" s="546">
        <v>671</v>
      </c>
      <c r="J32" s="544">
        <v>529</v>
      </c>
      <c r="K32" s="544">
        <v>427</v>
      </c>
    </row>
    <row r="33" spans="1:13" s="541" customFormat="1" ht="15.95" customHeight="1">
      <c r="A33" s="555" t="s">
        <v>651</v>
      </c>
      <c r="B33" s="556">
        <v>8.6854460093896718E-2</v>
      </c>
      <c r="C33" s="556">
        <v>9.0132827324478179E-2</v>
      </c>
      <c r="D33" s="556">
        <v>7.399347116430903E-2</v>
      </c>
      <c r="E33" s="556">
        <v>4.2923433874709975E-2</v>
      </c>
      <c r="F33" s="556">
        <v>5.3921568627450983E-2</v>
      </c>
      <c r="G33" s="556">
        <v>5.3146853146853149E-2</v>
      </c>
      <c r="H33" s="556">
        <v>5.2186177715091681E-2</v>
      </c>
      <c r="I33" s="556">
        <v>3.8748137108792845E-2</v>
      </c>
      <c r="J33" s="556">
        <v>2.4574669187145556E-2</v>
      </c>
      <c r="K33" s="556">
        <f>(K27+K29)/K32</f>
        <v>2.576112412177986E-2</v>
      </c>
      <c r="M33" s="1139"/>
    </row>
    <row r="34" spans="1:13" s="541" customFormat="1" ht="15.95" customHeight="1">
      <c r="A34" s="555" t="s">
        <v>652</v>
      </c>
      <c r="B34" s="556">
        <v>7.0422535211267607E-3</v>
      </c>
      <c r="C34" s="556">
        <v>4.7438330170777986E-3</v>
      </c>
      <c r="D34" s="556">
        <v>1.1969532100108813E-2</v>
      </c>
      <c r="E34" s="556">
        <v>1.2761020881670533E-2</v>
      </c>
      <c r="F34" s="556">
        <v>7.3529411764705881E-3</v>
      </c>
      <c r="G34" s="556">
        <v>8.3916083916083916E-3</v>
      </c>
      <c r="H34" s="556">
        <v>8.4626234132581107E-3</v>
      </c>
      <c r="I34" s="556">
        <v>7.4515648286140089E-3</v>
      </c>
      <c r="J34" s="556">
        <v>9.4517958412098299E-3</v>
      </c>
      <c r="K34" s="556">
        <f>(K28+K30)/K32</f>
        <v>7.0257611241217799E-3</v>
      </c>
    </row>
    <row r="35" spans="1:13" s="541" customFormat="1" ht="15.95" customHeight="1">
      <c r="A35" s="555" t="s">
        <v>653</v>
      </c>
      <c r="B35" s="556">
        <v>9.2723004694835687E-2</v>
      </c>
      <c r="C35" s="556">
        <v>0.10056925996204934</v>
      </c>
      <c r="D35" s="556">
        <v>8.0522306855277476E-2</v>
      </c>
      <c r="E35" s="556">
        <v>4.9883990719257539E-2</v>
      </c>
      <c r="F35" s="556">
        <v>5.7598039215686271E-2</v>
      </c>
      <c r="G35" s="556">
        <v>5.7342657342657345E-2</v>
      </c>
      <c r="H35" s="556">
        <v>5.9238363892806768E-2</v>
      </c>
      <c r="I35" s="556">
        <v>4.6199701937406856E-2</v>
      </c>
      <c r="J35" s="556">
        <v>3.4026465028355386E-2</v>
      </c>
      <c r="K35" s="556">
        <f>K31/K32</f>
        <v>3.2786885245901641E-2</v>
      </c>
    </row>
    <row r="36" spans="1:13" s="541" customFormat="1" ht="15.95" customHeight="1"/>
    <row r="37" spans="1:13" s="541" customFormat="1" ht="15.95" customHeight="1"/>
    <row r="38" spans="1:13" s="541" customFormat="1" ht="15.95" customHeight="1"/>
    <row r="39" spans="1:13" s="541" customFormat="1" ht="15.95" customHeight="1">
      <c r="A39" s="1222" t="s">
        <v>655</v>
      </c>
      <c r="B39" s="1222"/>
      <c r="C39" s="1222"/>
      <c r="D39" s="1222"/>
      <c r="E39" s="1222"/>
      <c r="F39" s="1222"/>
      <c r="G39" s="1222"/>
      <c r="H39" s="1222"/>
      <c r="I39" s="1222"/>
      <c r="J39" s="1222"/>
    </row>
    <row r="40" spans="1:13" s="541" customFormat="1" ht="15.95" customHeight="1">
      <c r="A40" s="531"/>
    </row>
    <row r="41" spans="1:13" s="541" customFormat="1" ht="25.5">
      <c r="A41" s="773" t="s">
        <v>992</v>
      </c>
      <c r="B41" s="542">
        <v>2005</v>
      </c>
      <c r="C41" s="542">
        <v>2006</v>
      </c>
      <c r="D41" s="542">
        <v>2007</v>
      </c>
      <c r="E41" s="542">
        <v>2008</v>
      </c>
      <c r="F41" s="542">
        <v>2009</v>
      </c>
      <c r="G41" s="542">
        <v>2010</v>
      </c>
      <c r="H41" s="542">
        <v>2011</v>
      </c>
      <c r="I41" s="542">
        <v>2012</v>
      </c>
      <c r="J41" s="543">
        <v>2013</v>
      </c>
      <c r="K41" s="543">
        <v>2014</v>
      </c>
    </row>
    <row r="42" spans="1:13" s="541" customFormat="1" ht="15.95" customHeight="1">
      <c r="A42" s="544" t="s">
        <v>326</v>
      </c>
      <c r="B42" s="545">
        <v>158</v>
      </c>
      <c r="C42" s="545">
        <v>200</v>
      </c>
      <c r="D42" s="545">
        <v>182</v>
      </c>
      <c r="E42" s="545">
        <v>163</v>
      </c>
      <c r="F42" s="545">
        <v>159</v>
      </c>
      <c r="G42" s="545">
        <v>129</v>
      </c>
      <c r="H42" s="545">
        <v>121</v>
      </c>
      <c r="I42" s="546">
        <v>112</v>
      </c>
      <c r="J42" s="544">
        <v>102</v>
      </c>
      <c r="K42" s="544">
        <v>98</v>
      </c>
    </row>
    <row r="43" spans="1:13" s="541" customFormat="1" ht="15.95" customHeight="1">
      <c r="A43" s="547" t="s">
        <v>327</v>
      </c>
      <c r="B43" s="548">
        <v>37</v>
      </c>
      <c r="C43" s="548">
        <v>49</v>
      </c>
      <c r="D43" s="548">
        <v>45</v>
      </c>
      <c r="E43" s="548">
        <v>48</v>
      </c>
      <c r="F43" s="548">
        <v>46</v>
      </c>
      <c r="G43" s="548">
        <v>35</v>
      </c>
      <c r="H43" s="548">
        <v>32</v>
      </c>
      <c r="I43" s="549">
        <v>30</v>
      </c>
      <c r="J43" s="547">
        <v>32</v>
      </c>
      <c r="K43" s="547">
        <v>26</v>
      </c>
    </row>
    <row r="44" spans="1:13" s="541" customFormat="1" ht="15.95" customHeight="1">
      <c r="A44" s="547" t="s">
        <v>648</v>
      </c>
      <c r="B44" s="548">
        <v>142</v>
      </c>
      <c r="C44" s="548">
        <v>138</v>
      </c>
      <c r="D44" s="548">
        <v>125</v>
      </c>
      <c r="E44" s="548">
        <v>93</v>
      </c>
      <c r="F44" s="548">
        <v>91</v>
      </c>
      <c r="G44" s="548">
        <v>74</v>
      </c>
      <c r="H44" s="548">
        <v>56</v>
      </c>
      <c r="I44" s="549">
        <v>61</v>
      </c>
      <c r="J44" s="547">
        <v>54</v>
      </c>
      <c r="K44" s="547">
        <v>40</v>
      </c>
    </row>
    <row r="45" spans="1:13" s="541" customFormat="1" ht="15.95" customHeight="1">
      <c r="A45" s="550" t="s">
        <v>649</v>
      </c>
      <c r="B45" s="551">
        <v>15</v>
      </c>
      <c r="C45" s="551">
        <v>12</v>
      </c>
      <c r="D45" s="551">
        <v>7</v>
      </c>
      <c r="E45" s="551">
        <v>12</v>
      </c>
      <c r="F45" s="551">
        <v>14</v>
      </c>
      <c r="G45" s="551">
        <v>9</v>
      </c>
      <c r="H45" s="551">
        <v>12</v>
      </c>
      <c r="I45" s="552">
        <v>14</v>
      </c>
      <c r="J45" s="550">
        <v>11</v>
      </c>
      <c r="K45" s="550">
        <v>6</v>
      </c>
    </row>
    <row r="46" spans="1:13" s="541" customFormat="1" ht="15.95" customHeight="1">
      <c r="A46" s="553" t="s">
        <v>657</v>
      </c>
      <c r="B46" s="554">
        <v>352</v>
      </c>
      <c r="C46" s="554">
        <v>399</v>
      </c>
      <c r="D46" s="554">
        <v>359</v>
      </c>
      <c r="E46" s="554">
        <v>316</v>
      </c>
      <c r="F46" s="554">
        <v>310</v>
      </c>
      <c r="G46" s="554">
        <v>247</v>
      </c>
      <c r="H46" s="554">
        <v>221</v>
      </c>
      <c r="I46" s="554">
        <v>217</v>
      </c>
      <c r="J46" s="543">
        <v>199</v>
      </c>
      <c r="K46" s="543">
        <v>170</v>
      </c>
    </row>
    <row r="47" spans="1:13" s="541" customFormat="1" ht="15.95" customHeight="1">
      <c r="A47" s="544" t="s">
        <v>656</v>
      </c>
      <c r="B47" s="545">
        <v>1681</v>
      </c>
      <c r="C47" s="545">
        <v>1984</v>
      </c>
      <c r="D47" s="545">
        <v>1826</v>
      </c>
      <c r="E47" s="545">
        <v>1726</v>
      </c>
      <c r="F47" s="545">
        <v>1683</v>
      </c>
      <c r="G47" s="545">
        <v>1522</v>
      </c>
      <c r="H47" s="545">
        <v>1484</v>
      </c>
      <c r="I47" s="546">
        <v>1488</v>
      </c>
      <c r="J47" s="782">
        <v>1294</v>
      </c>
      <c r="K47" s="782">
        <v>1129</v>
      </c>
    </row>
    <row r="48" spans="1:13" s="541" customFormat="1" ht="15.95" customHeight="1">
      <c r="A48" s="555" t="s">
        <v>651</v>
      </c>
      <c r="B48" s="556">
        <v>0.17846519928613921</v>
      </c>
      <c r="C48" s="556">
        <v>0.17036290322580644</v>
      </c>
      <c r="D48" s="556">
        <v>0.16812705366922234</v>
      </c>
      <c r="E48" s="556">
        <v>0.14831981460023175</v>
      </c>
      <c r="F48" s="556">
        <v>0.14854426619132502</v>
      </c>
      <c r="G48" s="556">
        <v>0.13337713534822601</v>
      </c>
      <c r="H48" s="556">
        <v>0.1192722371967655</v>
      </c>
      <c r="I48" s="556">
        <v>0.11626344086021505</v>
      </c>
      <c r="J48" s="556">
        <v>0.12055641421947449</v>
      </c>
      <c r="K48" s="556">
        <f>(K42+K44)/K47</f>
        <v>0.12223206377325066</v>
      </c>
    </row>
    <row r="49" spans="1:11" s="541" customFormat="1" ht="15.95" customHeight="1">
      <c r="A49" s="555" t="s">
        <v>652</v>
      </c>
      <c r="B49" s="556">
        <v>3.0933967876264127E-2</v>
      </c>
      <c r="C49" s="556">
        <v>3.0745967741935484E-2</v>
      </c>
      <c r="D49" s="556">
        <v>2.8477546549835708E-2</v>
      </c>
      <c r="E49" s="556">
        <v>3.4762456546929318E-2</v>
      </c>
      <c r="F49" s="556">
        <v>3.5650623885918005E-2</v>
      </c>
      <c r="G49" s="556">
        <v>2.8909329829172142E-2</v>
      </c>
      <c r="H49" s="556">
        <v>2.9649595687331536E-2</v>
      </c>
      <c r="I49" s="556">
        <v>2.9569892473118281E-2</v>
      </c>
      <c r="J49" s="556">
        <v>3.3230293663060281E-2</v>
      </c>
      <c r="K49" s="556">
        <f>(K43+K45)/K47</f>
        <v>2.8343666961913198E-2</v>
      </c>
    </row>
    <row r="50" spans="1:11" s="541" customFormat="1" ht="15.95" customHeight="1">
      <c r="A50" s="555" t="s">
        <v>653</v>
      </c>
      <c r="B50" s="556">
        <v>0.20939916716240334</v>
      </c>
      <c r="C50" s="556">
        <v>0.20110887096774194</v>
      </c>
      <c r="D50" s="556">
        <v>0.19660460021905804</v>
      </c>
      <c r="E50" s="556">
        <v>0.18308227114716108</v>
      </c>
      <c r="F50" s="556">
        <v>0.18419489007724302</v>
      </c>
      <c r="G50" s="556">
        <v>0.16228646517739817</v>
      </c>
      <c r="H50" s="556">
        <v>0.14892183288409702</v>
      </c>
      <c r="I50" s="556">
        <v>0.14583333333333331</v>
      </c>
      <c r="J50" s="556">
        <v>0.15378670788253479</v>
      </c>
      <c r="K50" s="556">
        <f>K46/K47</f>
        <v>0.15057573073516387</v>
      </c>
    </row>
    <row r="51" spans="1:11" ht="15.95" customHeight="1"/>
    <row r="52" spans="1:11" ht="14.1" customHeight="1"/>
    <row r="53" spans="1:11" ht="14.1" customHeight="1">
      <c r="A53" s="533"/>
    </row>
    <row r="54" spans="1:11" ht="14.1" customHeight="1">
      <c r="A54" s="533"/>
    </row>
    <row r="55" spans="1:11" ht="14.1" customHeight="1"/>
  </sheetData>
  <mergeCells count="6">
    <mergeCell ref="A24:J24"/>
    <mergeCell ref="A39:J39"/>
    <mergeCell ref="A2:J2"/>
    <mergeCell ref="A4:J4"/>
    <mergeCell ref="A9:J9"/>
    <mergeCell ref="A5:K5"/>
  </mergeCells>
  <printOptions horizontalCentered="1"/>
  <pageMargins left="0.39370078740157483" right="0.39370078740157483" top="0.59055118110236227" bottom="0.59055118110236227" header="0.39370078740157483" footer="0.39370078740157483"/>
  <pageSetup paperSize="9" scale="82" orientation="portrait" r:id="rId1"/>
  <headerFooter alignWithMargins="0">
    <oddHeader>&amp;L&amp;8Etude des origines des enseignants-chercheurs recrutés
- Campagne 2014, session synchronisée -&amp;R&amp;8DGRH A1-1 / Novembre 2014</oddHeader>
    <oddFooter>Page &amp;P de &amp;N</oddFooter>
  </headerFooter>
</worksheet>
</file>

<file path=xl/worksheets/sheet40.xml><?xml version="1.0" encoding="utf-8"?>
<worksheet xmlns="http://schemas.openxmlformats.org/spreadsheetml/2006/main" xmlns:r="http://schemas.openxmlformats.org/officeDocument/2006/relationships">
  <sheetPr>
    <tabColor rgb="FF92D050"/>
    <pageSetUpPr fitToPage="1"/>
  </sheetPr>
  <dimension ref="A2:K55"/>
  <sheetViews>
    <sheetView showGridLines="0" workbookViewId="0">
      <selection activeCell="A42" sqref="A42:K42"/>
    </sheetView>
  </sheetViews>
  <sheetFormatPr baseColWidth="10" defaultRowHeight="12.75"/>
  <cols>
    <col min="1" max="1" width="15.5" bestFit="1" customWidth="1"/>
    <col min="2" max="8" width="15.83203125" bestFit="1" customWidth="1"/>
    <col min="9" max="9" width="17.1640625" bestFit="1" customWidth="1"/>
    <col min="10" max="11" width="15.83203125" bestFit="1" customWidth="1"/>
    <col min="14" max="31" width="11.83203125" customWidth="1"/>
    <col min="32" max="32" width="7.5" customWidth="1"/>
    <col min="33" max="39" width="11.83203125" customWidth="1"/>
    <col min="40" max="40" width="7.5" customWidth="1"/>
    <col min="41" max="64" width="11.83203125" customWidth="1"/>
    <col min="65" max="65" width="7.5" customWidth="1"/>
    <col min="66" max="66" width="13.33203125" bestFit="1" customWidth="1"/>
  </cols>
  <sheetData>
    <row r="2" spans="1:11" ht="15.75">
      <c r="A2" s="1324" t="s">
        <v>756</v>
      </c>
      <c r="B2" s="1324"/>
      <c r="C2" s="1324"/>
      <c r="D2" s="1324"/>
      <c r="E2" s="1324"/>
      <c r="F2" s="1324"/>
      <c r="G2" s="1324"/>
      <c r="H2" s="1324"/>
      <c r="I2" s="1324"/>
      <c r="J2" s="1324"/>
      <c r="K2" s="1324"/>
    </row>
    <row r="4" spans="1:11" ht="27.75" customHeight="1">
      <c r="A4" s="1242" t="s">
        <v>909</v>
      </c>
      <c r="B4" s="1242"/>
      <c r="C4" s="1242"/>
      <c r="D4" s="1242"/>
      <c r="E4" s="1242"/>
    </row>
    <row r="6" spans="1:11" ht="40.5" customHeight="1">
      <c r="A6" s="964" t="s">
        <v>642</v>
      </c>
      <c r="B6" s="920" t="s">
        <v>405</v>
      </c>
      <c r="C6" s="262" t="s">
        <v>913</v>
      </c>
      <c r="D6" s="262" t="s">
        <v>646</v>
      </c>
      <c r="E6" s="284" t="s">
        <v>133</v>
      </c>
    </row>
    <row r="7" spans="1:11">
      <c r="A7" s="92"/>
      <c r="B7" s="29"/>
      <c r="C7" s="29"/>
      <c r="D7" s="29"/>
      <c r="E7" s="91"/>
    </row>
    <row r="8" spans="1:11">
      <c r="A8" s="61" t="s">
        <v>458</v>
      </c>
      <c r="B8" s="51">
        <v>9</v>
      </c>
      <c r="C8" s="51">
        <v>1</v>
      </c>
      <c r="D8" s="99">
        <v>4</v>
      </c>
      <c r="E8" s="11">
        <v>14</v>
      </c>
    </row>
    <row r="9" spans="1:11">
      <c r="A9" s="718" t="s">
        <v>460</v>
      </c>
      <c r="B9" s="827">
        <v>21</v>
      </c>
      <c r="C9" s="827">
        <v>6</v>
      </c>
      <c r="D9" s="828">
        <v>11</v>
      </c>
      <c r="E9" s="672">
        <v>38</v>
      </c>
    </row>
    <row r="11" spans="1:11">
      <c r="A11" s="339" t="s">
        <v>133</v>
      </c>
      <c r="B11" s="176">
        <f>B9+B8</f>
        <v>30</v>
      </c>
      <c r="C11" s="176">
        <f t="shared" ref="C11:E11" si="0">C9+C8</f>
        <v>7</v>
      </c>
      <c r="D11" s="176">
        <f t="shared" si="0"/>
        <v>15</v>
      </c>
      <c r="E11" s="285">
        <f t="shared" si="0"/>
        <v>52</v>
      </c>
    </row>
    <row r="13" spans="1:11">
      <c r="A13" s="339" t="s">
        <v>643</v>
      </c>
      <c r="B13" s="175">
        <f>B8/B11</f>
        <v>0.3</v>
      </c>
      <c r="C13" s="175">
        <f t="shared" ref="C13:E13" si="1">C8/C11</f>
        <v>0.14285714285714285</v>
      </c>
      <c r="D13" s="175">
        <f t="shared" si="1"/>
        <v>0.26666666666666666</v>
      </c>
      <c r="E13" s="963">
        <f t="shared" si="1"/>
        <v>0.26923076923076922</v>
      </c>
    </row>
    <row r="14" spans="1:11" s="4" customFormat="1">
      <c r="A14" s="1"/>
      <c r="B14" s="761"/>
      <c r="C14" s="761"/>
      <c r="D14" s="761"/>
      <c r="E14" s="761"/>
    </row>
    <row r="16" spans="1:11">
      <c r="A16" s="1253" t="s">
        <v>910</v>
      </c>
      <c r="B16" s="1253"/>
      <c r="C16" s="1253"/>
      <c r="D16" s="1253"/>
      <c r="E16" s="1253"/>
      <c r="F16" s="1253"/>
      <c r="G16" s="1253"/>
      <c r="H16" s="1253"/>
      <c r="I16" s="1253"/>
      <c r="J16" s="1253"/>
      <c r="K16" s="1253"/>
    </row>
    <row r="18" spans="1:11">
      <c r="B18" s="1321" t="s">
        <v>405</v>
      </c>
      <c r="C18" s="1321"/>
      <c r="D18" s="1321"/>
      <c r="E18" s="1322" t="s">
        <v>406</v>
      </c>
      <c r="F18" s="1323"/>
      <c r="G18" s="1321"/>
      <c r="H18" s="1322" t="s">
        <v>646</v>
      </c>
      <c r="I18" s="1323"/>
      <c r="J18" s="1321"/>
      <c r="K18" s="1231" t="s">
        <v>1</v>
      </c>
    </row>
    <row r="19" spans="1:11" ht="15.75" customHeight="1">
      <c r="A19" s="777" t="s">
        <v>778</v>
      </c>
      <c r="B19" s="269" t="s">
        <v>458</v>
      </c>
      <c r="C19" s="269" t="s">
        <v>460</v>
      </c>
      <c r="D19" s="921" t="s">
        <v>133</v>
      </c>
      <c r="E19" s="269" t="s">
        <v>458</v>
      </c>
      <c r="F19" s="269" t="s">
        <v>460</v>
      </c>
      <c r="G19" s="921" t="s">
        <v>133</v>
      </c>
      <c r="H19" s="269" t="s">
        <v>458</v>
      </c>
      <c r="I19" s="269" t="s">
        <v>460</v>
      </c>
      <c r="J19" s="921" t="s">
        <v>133</v>
      </c>
      <c r="K19" s="1306"/>
    </row>
    <row r="21" spans="1:11">
      <c r="A21" s="160" t="s">
        <v>160</v>
      </c>
      <c r="B21" s="99"/>
      <c r="C21" s="94"/>
      <c r="D21" s="105"/>
      <c r="E21" s="99">
        <v>1</v>
      </c>
      <c r="F21" s="94"/>
      <c r="G21" s="105">
        <v>1</v>
      </c>
      <c r="H21" s="99"/>
      <c r="I21" s="94"/>
      <c r="J21" s="105"/>
      <c r="K21" s="11">
        <v>1</v>
      </c>
    </row>
    <row r="22" spans="1:11">
      <c r="A22" s="161" t="s">
        <v>162</v>
      </c>
      <c r="B22" s="100">
        <v>1</v>
      </c>
      <c r="C22" s="95">
        <v>2</v>
      </c>
      <c r="D22" s="106">
        <v>3</v>
      </c>
      <c r="E22" s="100"/>
      <c r="F22" s="95"/>
      <c r="G22" s="106"/>
      <c r="H22" s="100"/>
      <c r="I22" s="95"/>
      <c r="J22" s="106"/>
      <c r="K22" s="12">
        <v>3</v>
      </c>
    </row>
    <row r="23" spans="1:11">
      <c r="A23" s="161" t="s">
        <v>163</v>
      </c>
      <c r="B23" s="100">
        <v>2</v>
      </c>
      <c r="C23" s="95">
        <v>1</v>
      </c>
      <c r="D23" s="106">
        <v>3</v>
      </c>
      <c r="E23" s="100">
        <v>2</v>
      </c>
      <c r="F23" s="95"/>
      <c r="G23" s="106">
        <v>2</v>
      </c>
      <c r="H23" s="100"/>
      <c r="I23" s="95"/>
      <c r="J23" s="106"/>
      <c r="K23" s="12">
        <v>5</v>
      </c>
    </row>
    <row r="24" spans="1:11">
      <c r="A24" s="161" t="s">
        <v>164</v>
      </c>
      <c r="B24" s="100">
        <v>1</v>
      </c>
      <c r="C24" s="95">
        <v>1</v>
      </c>
      <c r="D24" s="106">
        <v>2</v>
      </c>
      <c r="E24" s="100">
        <v>1</v>
      </c>
      <c r="F24" s="95"/>
      <c r="G24" s="106">
        <v>1</v>
      </c>
      <c r="H24" s="100">
        <v>2</v>
      </c>
      <c r="I24" s="95"/>
      <c r="J24" s="106">
        <v>2</v>
      </c>
      <c r="K24" s="12">
        <v>5</v>
      </c>
    </row>
    <row r="25" spans="1:11">
      <c r="A25" s="161" t="s">
        <v>165</v>
      </c>
      <c r="B25" s="100">
        <v>5</v>
      </c>
      <c r="C25" s="95">
        <v>2</v>
      </c>
      <c r="D25" s="106">
        <v>7</v>
      </c>
      <c r="E25" s="100"/>
      <c r="F25" s="95"/>
      <c r="G25" s="106"/>
      <c r="H25" s="100"/>
      <c r="I25" s="95"/>
      <c r="J25" s="106"/>
      <c r="K25" s="12">
        <v>7</v>
      </c>
    </row>
    <row r="26" spans="1:11">
      <c r="A26" s="161" t="s">
        <v>200</v>
      </c>
      <c r="B26" s="100">
        <v>4</v>
      </c>
      <c r="C26" s="95"/>
      <c r="D26" s="106">
        <v>4</v>
      </c>
      <c r="E26" s="100"/>
      <c r="F26" s="95"/>
      <c r="G26" s="106"/>
      <c r="H26" s="100">
        <v>1</v>
      </c>
      <c r="I26" s="95"/>
      <c r="J26" s="106">
        <v>1</v>
      </c>
      <c r="K26" s="12">
        <v>5</v>
      </c>
    </row>
    <row r="27" spans="1:11">
      <c r="A27" s="161" t="s">
        <v>166</v>
      </c>
      <c r="B27" s="100">
        <v>2</v>
      </c>
      <c r="C27" s="95">
        <v>1</v>
      </c>
      <c r="D27" s="106">
        <v>3</v>
      </c>
      <c r="E27" s="100">
        <v>1</v>
      </c>
      <c r="F27" s="95"/>
      <c r="G27" s="106">
        <v>1</v>
      </c>
      <c r="H27" s="100"/>
      <c r="I27" s="95">
        <v>2</v>
      </c>
      <c r="J27" s="106">
        <v>2</v>
      </c>
      <c r="K27" s="12">
        <v>6</v>
      </c>
    </row>
    <row r="28" spans="1:11">
      <c r="A28" s="161" t="s">
        <v>167</v>
      </c>
      <c r="B28" s="100">
        <v>4</v>
      </c>
      <c r="C28" s="95"/>
      <c r="D28" s="106">
        <v>4</v>
      </c>
      <c r="E28" s="100"/>
      <c r="F28" s="95">
        <v>1</v>
      </c>
      <c r="G28" s="106">
        <v>1</v>
      </c>
      <c r="H28" s="100">
        <v>2</v>
      </c>
      <c r="I28" s="95"/>
      <c r="J28" s="106">
        <v>2</v>
      </c>
      <c r="K28" s="12">
        <v>7</v>
      </c>
    </row>
    <row r="29" spans="1:11">
      <c r="A29" s="161" t="s">
        <v>168</v>
      </c>
      <c r="B29" s="100">
        <v>1</v>
      </c>
      <c r="C29" s="95"/>
      <c r="D29" s="106">
        <v>1</v>
      </c>
      <c r="E29" s="100">
        <v>1</v>
      </c>
      <c r="F29" s="95"/>
      <c r="G29" s="106">
        <v>1</v>
      </c>
      <c r="H29" s="100">
        <v>1</v>
      </c>
      <c r="I29" s="95">
        <v>1</v>
      </c>
      <c r="J29" s="106">
        <v>2</v>
      </c>
      <c r="K29" s="12">
        <v>4</v>
      </c>
    </row>
    <row r="30" spans="1:11">
      <c r="A30" s="161" t="s">
        <v>914</v>
      </c>
      <c r="B30" s="100"/>
      <c r="C30" s="95"/>
      <c r="D30" s="106"/>
      <c r="E30" s="100"/>
      <c r="F30" s="95"/>
      <c r="G30" s="106"/>
      <c r="H30" s="100">
        <v>1</v>
      </c>
      <c r="I30" s="95"/>
      <c r="J30" s="106">
        <v>1</v>
      </c>
      <c r="K30" s="12">
        <v>1</v>
      </c>
    </row>
    <row r="31" spans="1:11">
      <c r="A31" s="161" t="s">
        <v>915</v>
      </c>
      <c r="B31" s="100"/>
      <c r="C31" s="95"/>
      <c r="D31" s="106"/>
      <c r="E31" s="100"/>
      <c r="F31" s="95"/>
      <c r="G31" s="106"/>
      <c r="H31" s="100">
        <v>1</v>
      </c>
      <c r="I31" s="95"/>
      <c r="J31" s="106">
        <v>1</v>
      </c>
      <c r="K31" s="12">
        <v>1</v>
      </c>
    </row>
    <row r="32" spans="1:11">
      <c r="A32" s="161" t="s">
        <v>916</v>
      </c>
      <c r="B32" s="100"/>
      <c r="C32" s="95">
        <v>1</v>
      </c>
      <c r="D32" s="106">
        <v>1</v>
      </c>
      <c r="E32" s="100"/>
      <c r="F32" s="95"/>
      <c r="G32" s="106"/>
      <c r="H32" s="100">
        <v>2</v>
      </c>
      <c r="I32" s="95">
        <v>1</v>
      </c>
      <c r="J32" s="106">
        <v>3</v>
      </c>
      <c r="K32" s="12">
        <v>4</v>
      </c>
    </row>
    <row r="33" spans="1:11">
      <c r="A33" s="161" t="s">
        <v>917</v>
      </c>
      <c r="B33" s="100"/>
      <c r="C33" s="95"/>
      <c r="D33" s="106"/>
      <c r="E33" s="100"/>
      <c r="F33" s="95"/>
      <c r="G33" s="106"/>
      <c r="H33" s="100">
        <v>1</v>
      </c>
      <c r="I33" s="95"/>
      <c r="J33" s="106">
        <v>1</v>
      </c>
      <c r="K33" s="12">
        <v>1</v>
      </c>
    </row>
    <row r="34" spans="1:11">
      <c r="A34" s="161" t="s">
        <v>918</v>
      </c>
      <c r="B34" s="100">
        <v>1</v>
      </c>
      <c r="C34" s="95"/>
      <c r="D34" s="106">
        <v>1</v>
      </c>
      <c r="E34" s="100"/>
      <c r="F34" s="95"/>
      <c r="G34" s="106"/>
      <c r="H34" s="100"/>
      <c r="I34" s="95"/>
      <c r="J34" s="106"/>
      <c r="K34" s="12">
        <v>1</v>
      </c>
    </row>
    <row r="35" spans="1:11">
      <c r="A35" s="829" t="s">
        <v>919</v>
      </c>
      <c r="B35" s="828"/>
      <c r="C35" s="327">
        <v>1</v>
      </c>
      <c r="D35" s="831">
        <v>1</v>
      </c>
      <c r="E35" s="828"/>
      <c r="F35" s="327"/>
      <c r="G35" s="831"/>
      <c r="H35" s="828"/>
      <c r="I35" s="327"/>
      <c r="J35" s="831"/>
      <c r="K35" s="672">
        <v>1</v>
      </c>
    </row>
    <row r="36" spans="1:11">
      <c r="G36" s="2"/>
    </row>
    <row r="37" spans="1:11">
      <c r="A37" s="339" t="s">
        <v>1</v>
      </c>
      <c r="B37" s="176">
        <v>21</v>
      </c>
      <c r="C37" s="176">
        <v>9</v>
      </c>
      <c r="D37" s="196">
        <v>30</v>
      </c>
      <c r="E37" s="176">
        <v>6</v>
      </c>
      <c r="F37" s="176">
        <v>1</v>
      </c>
      <c r="G37" s="196">
        <v>7</v>
      </c>
      <c r="H37" s="176">
        <v>11</v>
      </c>
      <c r="I37" s="176">
        <v>4</v>
      </c>
      <c r="J37" s="196">
        <v>15</v>
      </c>
      <c r="K37" s="285">
        <v>52</v>
      </c>
    </row>
    <row r="39" spans="1:11">
      <c r="A39" s="530" t="s">
        <v>271</v>
      </c>
      <c r="B39" s="264" t="s">
        <v>920</v>
      </c>
      <c r="C39" s="264" t="s">
        <v>920</v>
      </c>
      <c r="D39" s="923" t="s">
        <v>920</v>
      </c>
      <c r="E39" s="264" t="s">
        <v>921</v>
      </c>
      <c r="F39" s="264" t="s">
        <v>922</v>
      </c>
      <c r="G39" s="923" t="s">
        <v>923</v>
      </c>
      <c r="H39" s="264" t="s">
        <v>471</v>
      </c>
      <c r="I39" s="264" t="s">
        <v>471</v>
      </c>
      <c r="J39" s="923" t="s">
        <v>924</v>
      </c>
      <c r="K39" s="924" t="s">
        <v>925</v>
      </c>
    </row>
    <row r="42" spans="1:11">
      <c r="A42" s="1253" t="s">
        <v>911</v>
      </c>
      <c r="B42" s="1253"/>
      <c r="C42" s="1253"/>
      <c r="D42" s="1253"/>
      <c r="E42" s="1253"/>
      <c r="F42" s="1253"/>
      <c r="G42" s="1253"/>
      <c r="H42" s="1253"/>
      <c r="I42" s="1253"/>
      <c r="J42" s="1253"/>
      <c r="K42" s="1253"/>
    </row>
    <row r="44" spans="1:11">
      <c r="B44" s="1321" t="s">
        <v>405</v>
      </c>
      <c r="C44" s="1321"/>
      <c r="D44" s="1321"/>
      <c r="E44" s="1322" t="s">
        <v>406</v>
      </c>
      <c r="F44" s="1323"/>
      <c r="G44" s="1321"/>
      <c r="H44" s="1322" t="s">
        <v>646</v>
      </c>
      <c r="I44" s="1323"/>
      <c r="J44" s="1321"/>
      <c r="K44" s="1306" t="s">
        <v>929</v>
      </c>
    </row>
    <row r="45" spans="1:11">
      <c r="A45" s="777" t="s">
        <v>779</v>
      </c>
      <c r="B45" s="269" t="s">
        <v>458</v>
      </c>
      <c r="C45" s="269" t="s">
        <v>460</v>
      </c>
      <c r="D45" s="921" t="s">
        <v>133</v>
      </c>
      <c r="E45" s="269" t="s">
        <v>458</v>
      </c>
      <c r="F45" s="269" t="s">
        <v>460</v>
      </c>
      <c r="G45" s="921" t="s">
        <v>133</v>
      </c>
      <c r="H45" s="269" t="s">
        <v>458</v>
      </c>
      <c r="I45" s="269" t="s">
        <v>460</v>
      </c>
      <c r="J45" s="921" t="s">
        <v>133</v>
      </c>
      <c r="K45" s="1306"/>
    </row>
    <row r="47" spans="1:11">
      <c r="A47" s="61" t="s">
        <v>926</v>
      </c>
      <c r="B47" s="99">
        <v>16</v>
      </c>
      <c r="C47" s="94">
        <v>8</v>
      </c>
      <c r="D47" s="101">
        <v>24</v>
      </c>
      <c r="E47" s="99">
        <v>3</v>
      </c>
      <c r="F47" s="94">
        <v>1</v>
      </c>
      <c r="G47" s="101">
        <v>4</v>
      </c>
      <c r="H47" s="99">
        <v>10</v>
      </c>
      <c r="I47" s="94">
        <v>3</v>
      </c>
      <c r="J47" s="101">
        <v>13</v>
      </c>
      <c r="K47" s="11">
        <v>41</v>
      </c>
    </row>
    <row r="48" spans="1:11">
      <c r="A48" s="62" t="s">
        <v>927</v>
      </c>
      <c r="B48" s="100">
        <v>5</v>
      </c>
      <c r="C48" s="95">
        <v>1</v>
      </c>
      <c r="D48" s="103">
        <v>6</v>
      </c>
      <c r="E48" s="100">
        <v>2</v>
      </c>
      <c r="F48" s="95"/>
      <c r="G48" s="103">
        <v>2</v>
      </c>
      <c r="H48" s="100"/>
      <c r="I48" s="95">
        <v>1</v>
      </c>
      <c r="J48" s="103">
        <v>1</v>
      </c>
      <c r="K48" s="12">
        <v>9</v>
      </c>
    </row>
    <row r="49" spans="1:11">
      <c r="A49" s="718" t="s">
        <v>275</v>
      </c>
      <c r="B49" s="828"/>
      <c r="C49" s="327"/>
      <c r="D49" s="830">
        <v>0</v>
      </c>
      <c r="E49" s="828">
        <v>1</v>
      </c>
      <c r="F49" s="327"/>
      <c r="G49" s="830">
        <v>1</v>
      </c>
      <c r="H49" s="828">
        <v>1</v>
      </c>
      <c r="I49" s="327"/>
      <c r="J49" s="830">
        <v>1</v>
      </c>
      <c r="K49" s="672">
        <v>2</v>
      </c>
    </row>
    <row r="51" spans="1:11">
      <c r="A51" s="172" t="s">
        <v>1</v>
      </c>
      <c r="B51" s="339">
        <f>B47+B48+B49</f>
        <v>21</v>
      </c>
      <c r="C51" s="176">
        <f t="shared" ref="C51:K51" si="2">C47+C48+C49</f>
        <v>9</v>
      </c>
      <c r="D51" s="196">
        <f t="shared" si="2"/>
        <v>30</v>
      </c>
      <c r="E51" s="176">
        <f t="shared" si="2"/>
        <v>6</v>
      </c>
      <c r="F51" s="176">
        <f t="shared" si="2"/>
        <v>1</v>
      </c>
      <c r="G51" s="196">
        <f t="shared" si="2"/>
        <v>7</v>
      </c>
      <c r="H51" s="176">
        <f t="shared" si="2"/>
        <v>11</v>
      </c>
      <c r="I51" s="176">
        <f t="shared" si="2"/>
        <v>4</v>
      </c>
      <c r="J51" s="196">
        <f t="shared" si="2"/>
        <v>15</v>
      </c>
      <c r="K51" s="285">
        <f t="shared" si="2"/>
        <v>52</v>
      </c>
    </row>
    <row r="53" spans="1:11">
      <c r="A53" s="965" t="s">
        <v>928</v>
      </c>
    </row>
    <row r="54" spans="1:11">
      <c r="A54" s="848" t="s">
        <v>912</v>
      </c>
    </row>
    <row r="55" spans="1:11">
      <c r="A55" s="762"/>
    </row>
  </sheetData>
  <mergeCells count="12">
    <mergeCell ref="B44:D44"/>
    <mergeCell ref="E44:G44"/>
    <mergeCell ref="H44:J44"/>
    <mergeCell ref="K44:K45"/>
    <mergeCell ref="A2:K2"/>
    <mergeCell ref="A4:E4"/>
    <mergeCell ref="A16:K16"/>
    <mergeCell ref="A42:K42"/>
    <mergeCell ref="B18:D18"/>
    <mergeCell ref="E18:G18"/>
    <mergeCell ref="H18:J18"/>
    <mergeCell ref="K18:K19"/>
  </mergeCells>
  <printOptions horizontalCentered="1"/>
  <pageMargins left="0.39370078740157483" right="0.39370078740157483" top="0.59055118110236227" bottom="0.59055118110236227" header="0.39370078740157483" footer="0.39370078740157483"/>
  <pageSetup paperSize="9" scale="60"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41.xml><?xml version="1.0" encoding="utf-8"?>
<worksheet xmlns="http://schemas.openxmlformats.org/spreadsheetml/2006/main" xmlns:r="http://schemas.openxmlformats.org/officeDocument/2006/relationships">
  <sheetPr>
    <tabColor rgb="FF92D050"/>
    <pageSetUpPr fitToPage="1"/>
  </sheetPr>
  <dimension ref="A2:K47"/>
  <sheetViews>
    <sheetView showGridLines="0" workbookViewId="0">
      <selection activeCell="G32" sqref="G32"/>
    </sheetView>
  </sheetViews>
  <sheetFormatPr baseColWidth="10" defaultRowHeight="12.75"/>
  <cols>
    <col min="1" max="1" width="15.5" bestFit="1" customWidth="1"/>
    <col min="2" max="2" width="11" bestFit="1" customWidth="1"/>
    <col min="3" max="3" width="15.83203125" bestFit="1" customWidth="1"/>
    <col min="4" max="4" width="11.1640625" bestFit="1" customWidth="1"/>
    <col min="5" max="5" width="15.83203125" bestFit="1" customWidth="1"/>
    <col min="6" max="6" width="17.1640625" bestFit="1" customWidth="1"/>
    <col min="7" max="8" width="15.83203125" bestFit="1" customWidth="1"/>
    <col min="9" max="9" width="17.1640625" bestFit="1" customWidth="1"/>
    <col min="10" max="11" width="15.83203125" bestFit="1" customWidth="1"/>
  </cols>
  <sheetData>
    <row r="2" spans="1:11" ht="15.75">
      <c r="A2" s="1324" t="s">
        <v>757</v>
      </c>
      <c r="B2" s="1324"/>
      <c r="C2" s="1324"/>
      <c r="D2" s="1324"/>
      <c r="E2" s="1324"/>
      <c r="F2" s="1324"/>
      <c r="G2" s="1324"/>
      <c r="H2" s="1324"/>
      <c r="I2" s="764"/>
      <c r="J2" s="764"/>
      <c r="K2" s="764"/>
    </row>
    <row r="4" spans="1:11" ht="28.5" customHeight="1">
      <c r="A4" s="1242" t="s">
        <v>930</v>
      </c>
      <c r="B4" s="1242"/>
      <c r="C4" s="1242"/>
      <c r="D4" s="1242"/>
      <c r="E4" s="308"/>
    </row>
    <row r="6" spans="1:11" ht="25.5">
      <c r="A6" s="964" t="s">
        <v>642</v>
      </c>
      <c r="B6" s="920" t="s">
        <v>405</v>
      </c>
      <c r="C6" s="262" t="s">
        <v>409</v>
      </c>
      <c r="D6" s="284" t="s">
        <v>133</v>
      </c>
    </row>
    <row r="7" spans="1:11">
      <c r="A7" s="92"/>
      <c r="B7" s="29"/>
      <c r="C7" s="29"/>
      <c r="D7" s="91"/>
    </row>
    <row r="8" spans="1:11">
      <c r="A8" s="61" t="s">
        <v>458</v>
      </c>
      <c r="B8" s="51">
        <v>2</v>
      </c>
      <c r="C8" s="99">
        <v>5</v>
      </c>
      <c r="D8" s="11">
        <v>7</v>
      </c>
    </row>
    <row r="9" spans="1:11">
      <c r="A9" s="718" t="s">
        <v>460</v>
      </c>
      <c r="B9" s="827">
        <v>4</v>
      </c>
      <c r="C9" s="828">
        <v>6</v>
      </c>
      <c r="D9" s="672">
        <v>10</v>
      </c>
    </row>
    <row r="11" spans="1:11">
      <c r="A11" s="339" t="s">
        <v>133</v>
      </c>
      <c r="B11" s="176">
        <v>6</v>
      </c>
      <c r="C11" s="176">
        <v>11</v>
      </c>
      <c r="D11" s="285">
        <v>17</v>
      </c>
    </row>
    <row r="13" spans="1:11">
      <c r="A13" s="339" t="s">
        <v>643</v>
      </c>
      <c r="B13" s="175">
        <f>B8/B11</f>
        <v>0.33333333333333331</v>
      </c>
      <c r="C13" s="175">
        <f t="shared" ref="C13:D13" si="0">C8/C11</f>
        <v>0.45454545454545453</v>
      </c>
      <c r="D13" s="963">
        <f t="shared" si="0"/>
        <v>0.41176470588235292</v>
      </c>
    </row>
    <row r="16" spans="1:11">
      <c r="A16" s="1253" t="s">
        <v>931</v>
      </c>
      <c r="B16" s="1253"/>
      <c r="C16" s="1253"/>
      <c r="D16" s="1253"/>
      <c r="E16" s="1253"/>
      <c r="F16" s="1253"/>
      <c r="G16" s="1253"/>
      <c r="H16" s="1253"/>
      <c r="I16" s="763"/>
      <c r="J16" s="763"/>
      <c r="K16" s="763"/>
    </row>
    <row r="18" spans="1:8">
      <c r="B18" s="1321" t="s">
        <v>405</v>
      </c>
      <c r="C18" s="1321"/>
      <c r="D18" s="1321"/>
      <c r="E18" s="1322" t="s">
        <v>409</v>
      </c>
      <c r="F18" s="1323"/>
      <c r="G18" s="1321"/>
      <c r="H18" s="1306" t="s">
        <v>1</v>
      </c>
    </row>
    <row r="19" spans="1:8">
      <c r="A19" s="777" t="s">
        <v>778</v>
      </c>
      <c r="B19" s="269" t="s">
        <v>458</v>
      </c>
      <c r="C19" s="269" t="s">
        <v>460</v>
      </c>
      <c r="D19" s="921" t="s">
        <v>133</v>
      </c>
      <c r="E19" s="269" t="s">
        <v>458</v>
      </c>
      <c r="F19" s="269" t="s">
        <v>460</v>
      </c>
      <c r="G19" s="921" t="s">
        <v>133</v>
      </c>
      <c r="H19" s="1306"/>
    </row>
    <row r="21" spans="1:8">
      <c r="A21" s="160" t="s">
        <v>918</v>
      </c>
      <c r="B21" s="99"/>
      <c r="C21" s="94"/>
      <c r="D21" s="105">
        <v>1</v>
      </c>
      <c r="E21" s="99">
        <v>1</v>
      </c>
      <c r="F21" s="94">
        <v>1</v>
      </c>
      <c r="G21" s="105">
        <v>3</v>
      </c>
      <c r="H21" s="61">
        <f>G21+D21</f>
        <v>4</v>
      </c>
    </row>
    <row r="22" spans="1:8">
      <c r="A22" s="161" t="s">
        <v>933</v>
      </c>
      <c r="B22" s="100"/>
      <c r="C22" s="95">
        <v>1</v>
      </c>
      <c r="D22" s="106">
        <v>5</v>
      </c>
      <c r="E22" s="100">
        <v>3</v>
      </c>
      <c r="F22" s="95">
        <v>1</v>
      </c>
      <c r="G22" s="106">
        <v>4</v>
      </c>
      <c r="H22" s="62">
        <f t="shared" ref="H22:H31" si="1">G22+D22</f>
        <v>9</v>
      </c>
    </row>
    <row r="23" spans="1:8">
      <c r="A23" s="161" t="s">
        <v>919</v>
      </c>
      <c r="B23" s="100">
        <v>1</v>
      </c>
      <c r="C23" s="95"/>
      <c r="D23" s="106"/>
      <c r="E23" s="100"/>
      <c r="F23" s="95">
        <v>2</v>
      </c>
      <c r="G23" s="106">
        <v>3</v>
      </c>
      <c r="H23" s="62">
        <f t="shared" si="1"/>
        <v>3</v>
      </c>
    </row>
    <row r="24" spans="1:8">
      <c r="A24" s="161" t="s">
        <v>934</v>
      </c>
      <c r="B24" s="100">
        <v>1</v>
      </c>
      <c r="C24" s="95"/>
      <c r="D24" s="106"/>
      <c r="E24" s="100"/>
      <c r="F24" s="95"/>
      <c r="G24" s="106"/>
      <c r="H24" s="62"/>
    </row>
    <row r="25" spans="1:8">
      <c r="A25" s="161" t="s">
        <v>935</v>
      </c>
      <c r="B25" s="100"/>
      <c r="C25" s="95"/>
      <c r="D25" s="106"/>
      <c r="E25" s="100">
        <v>1</v>
      </c>
      <c r="F25" s="95"/>
      <c r="G25" s="106"/>
      <c r="H25" s="62"/>
    </row>
    <row r="26" spans="1:8">
      <c r="A26" s="161" t="s">
        <v>936</v>
      </c>
      <c r="B26" s="100">
        <v>1</v>
      </c>
      <c r="C26" s="95"/>
      <c r="D26" s="106"/>
      <c r="E26" s="100"/>
      <c r="F26" s="95"/>
      <c r="G26" s="106"/>
      <c r="H26" s="62"/>
    </row>
    <row r="27" spans="1:8">
      <c r="A27" s="161" t="s">
        <v>937</v>
      </c>
      <c r="B27" s="100">
        <v>1</v>
      </c>
      <c r="C27" s="95"/>
      <c r="D27" s="106">
        <v>3</v>
      </c>
      <c r="E27" s="100"/>
      <c r="F27" s="95">
        <v>1</v>
      </c>
      <c r="G27" s="106"/>
      <c r="H27" s="62">
        <f t="shared" si="1"/>
        <v>3</v>
      </c>
    </row>
    <row r="28" spans="1:8">
      <c r="A28" s="267" t="s">
        <v>938</v>
      </c>
      <c r="B28" s="274"/>
      <c r="C28" s="186">
        <v>1</v>
      </c>
      <c r="D28" s="966">
        <v>1</v>
      </c>
      <c r="E28" s="274"/>
      <c r="F28" s="186"/>
      <c r="G28" s="966">
        <v>1</v>
      </c>
      <c r="H28" s="63">
        <f t="shared" si="1"/>
        <v>2</v>
      </c>
    </row>
    <row r="29" spans="1:8">
      <c r="A29" s="829" t="s">
        <v>939</v>
      </c>
      <c r="B29" s="828"/>
      <c r="C29" s="327"/>
      <c r="D29" s="831"/>
      <c r="E29" s="828">
        <v>1</v>
      </c>
      <c r="F29" s="327"/>
      <c r="G29" s="831">
        <v>1</v>
      </c>
      <c r="H29" s="718">
        <f t="shared" si="1"/>
        <v>1</v>
      </c>
    </row>
    <row r="31" spans="1:8">
      <c r="A31" s="339" t="s">
        <v>1</v>
      </c>
      <c r="B31" s="176">
        <v>4</v>
      </c>
      <c r="C31" s="176">
        <v>2</v>
      </c>
      <c r="D31" s="196">
        <v>6</v>
      </c>
      <c r="E31" s="176">
        <v>6</v>
      </c>
      <c r="F31" s="176">
        <v>5</v>
      </c>
      <c r="G31" s="196">
        <v>11</v>
      </c>
      <c r="H31" s="285">
        <f t="shared" si="1"/>
        <v>17</v>
      </c>
    </row>
    <row r="33" spans="1:11">
      <c r="A33" s="530" t="s">
        <v>271</v>
      </c>
      <c r="B33" s="264" t="s">
        <v>467</v>
      </c>
      <c r="C33" s="264" t="s">
        <v>464</v>
      </c>
      <c r="D33" s="923" t="s">
        <v>465</v>
      </c>
      <c r="E33" s="264" t="s">
        <v>940</v>
      </c>
      <c r="F33" s="264" t="s">
        <v>480</v>
      </c>
      <c r="G33" s="923" t="s">
        <v>941</v>
      </c>
      <c r="H33" s="924" t="s">
        <v>942</v>
      </c>
    </row>
    <row r="36" spans="1:11">
      <c r="A36" s="1253" t="s">
        <v>932</v>
      </c>
      <c r="B36" s="1253"/>
      <c r="C36" s="1253"/>
      <c r="D36" s="1253"/>
      <c r="E36" s="1253"/>
      <c r="F36" s="1253"/>
      <c r="G36" s="1253"/>
      <c r="H36" s="1253"/>
      <c r="I36" s="763"/>
      <c r="J36" s="763"/>
      <c r="K36" s="763"/>
    </row>
    <row r="38" spans="1:11">
      <c r="B38" s="1321" t="s">
        <v>405</v>
      </c>
      <c r="C38" s="1321"/>
      <c r="D38" s="1321"/>
      <c r="E38" s="1322" t="s">
        <v>409</v>
      </c>
      <c r="F38" s="1323"/>
      <c r="G38" s="1321"/>
      <c r="H38" s="1306" t="s">
        <v>1</v>
      </c>
    </row>
    <row r="39" spans="1:11">
      <c r="A39" s="777" t="s">
        <v>779</v>
      </c>
      <c r="B39" s="269" t="s">
        <v>458</v>
      </c>
      <c r="C39" s="269" t="s">
        <v>460</v>
      </c>
      <c r="D39" s="921" t="s">
        <v>133</v>
      </c>
      <c r="E39" s="269" t="s">
        <v>458</v>
      </c>
      <c r="F39" s="269" t="s">
        <v>460</v>
      </c>
      <c r="G39" s="921" t="s">
        <v>133</v>
      </c>
      <c r="H39" s="1306"/>
    </row>
    <row r="41" spans="1:11">
      <c r="A41" s="61" t="s">
        <v>644</v>
      </c>
      <c r="B41" s="99"/>
      <c r="C41" s="94"/>
      <c r="D41" s="101"/>
      <c r="E41" s="99">
        <v>2</v>
      </c>
      <c r="F41" s="94">
        <v>2</v>
      </c>
      <c r="G41" s="101">
        <v>4</v>
      </c>
      <c r="H41" s="11">
        <v>4</v>
      </c>
    </row>
    <row r="42" spans="1:11">
      <c r="A42" s="718" t="s">
        <v>645</v>
      </c>
      <c r="B42" s="828">
        <v>4</v>
      </c>
      <c r="C42" s="327">
        <v>2</v>
      </c>
      <c r="D42" s="830">
        <v>6</v>
      </c>
      <c r="E42" s="828">
        <v>4</v>
      </c>
      <c r="F42" s="327">
        <v>3</v>
      </c>
      <c r="G42" s="830">
        <v>7</v>
      </c>
      <c r="H42" s="672">
        <v>13</v>
      </c>
    </row>
    <row r="44" spans="1:11">
      <c r="A44" s="172" t="s">
        <v>1</v>
      </c>
      <c r="B44" s="339">
        <f>B42+B41</f>
        <v>4</v>
      </c>
      <c r="C44" s="176">
        <f t="shared" ref="C44:H44" si="2">C42+C41</f>
        <v>2</v>
      </c>
      <c r="D44" s="196">
        <f t="shared" si="2"/>
        <v>6</v>
      </c>
      <c r="E44" s="176">
        <f t="shared" si="2"/>
        <v>6</v>
      </c>
      <c r="F44" s="176">
        <f t="shared" si="2"/>
        <v>5</v>
      </c>
      <c r="G44" s="196">
        <f t="shared" si="2"/>
        <v>11</v>
      </c>
      <c r="H44" s="285">
        <f t="shared" si="2"/>
        <v>17</v>
      </c>
    </row>
    <row r="46" spans="1:11" ht="27.75" customHeight="1">
      <c r="A46" s="1325" t="s">
        <v>848</v>
      </c>
      <c r="B46" s="1325"/>
      <c r="C46" s="1325"/>
      <c r="D46" s="1325"/>
      <c r="E46" s="1325"/>
      <c r="F46" s="1325"/>
      <c r="G46" s="1325"/>
      <c r="H46" s="1325"/>
    </row>
    <row r="47" spans="1:11">
      <c r="A47" s="848" t="s">
        <v>912</v>
      </c>
    </row>
  </sheetData>
  <mergeCells count="11">
    <mergeCell ref="A46:H46"/>
    <mergeCell ref="A2:H2"/>
    <mergeCell ref="B18:D18"/>
    <mergeCell ref="E18:G18"/>
    <mergeCell ref="H18:H19"/>
    <mergeCell ref="B38:D38"/>
    <mergeCell ref="E38:G38"/>
    <mergeCell ref="H38:H39"/>
    <mergeCell ref="A36:H36"/>
    <mergeCell ref="A4:D4"/>
    <mergeCell ref="A16:H16"/>
  </mergeCells>
  <printOptions horizontalCentered="1"/>
  <pageMargins left="0.39370078740157483" right="0.39370078740157483" top="0.59055118110236227" bottom="0.59055118110236227" header="0.39370078740157483" footer="0.39370078740157483"/>
  <pageSetup paperSize="9" scale="90"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42.xml><?xml version="1.0" encoding="utf-8"?>
<worksheet xmlns="http://schemas.openxmlformats.org/spreadsheetml/2006/main" xmlns:r="http://schemas.openxmlformats.org/officeDocument/2006/relationships">
  <sheetPr>
    <tabColor rgb="FF92D050"/>
  </sheetPr>
  <dimension ref="B1:J802"/>
  <sheetViews>
    <sheetView showGridLines="0" showZeros="0" zoomScaleNormal="100" workbookViewId="0"/>
  </sheetViews>
  <sheetFormatPr baseColWidth="10" defaultRowHeight="12.75"/>
  <cols>
    <col min="1" max="16384" width="12" style="565"/>
  </cols>
  <sheetData>
    <row r="1" spans="2:8" ht="18" customHeight="1">
      <c r="B1" s="564"/>
      <c r="C1" s="564"/>
      <c r="D1" s="564"/>
    </row>
    <row r="2" spans="2:8">
      <c r="B2" s="566"/>
      <c r="C2" s="566"/>
      <c r="D2" s="566"/>
    </row>
    <row r="3" spans="2:8">
      <c r="B3" s="566"/>
      <c r="C3" s="566"/>
      <c r="D3" s="566"/>
    </row>
    <row r="4" spans="2:8">
      <c r="B4" s="566"/>
      <c r="C4" s="566"/>
      <c r="D4" s="566"/>
    </row>
    <row r="5" spans="2:8">
      <c r="B5" s="566"/>
      <c r="C5" s="566"/>
      <c r="D5" s="566"/>
      <c r="G5" s="566"/>
      <c r="H5" s="566"/>
    </row>
    <row r="6" spans="2:8">
      <c r="B6" s="566"/>
      <c r="C6" s="566"/>
      <c r="D6" s="566"/>
    </row>
    <row r="7" spans="2:8">
      <c r="B7" s="566"/>
      <c r="C7" s="566"/>
      <c r="D7" s="566"/>
    </row>
    <row r="8" spans="2:8">
      <c r="B8" s="566"/>
      <c r="C8" s="566"/>
      <c r="D8" s="566"/>
    </row>
    <row r="9" spans="2:8">
      <c r="B9" s="566"/>
      <c r="C9" s="566"/>
      <c r="D9" s="566"/>
    </row>
    <row r="10" spans="2:8">
      <c r="B10" s="566"/>
      <c r="C10" s="566"/>
      <c r="D10" s="566"/>
    </row>
    <row r="11" spans="2:8">
      <c r="B11" s="566"/>
      <c r="C11" s="566"/>
      <c r="D11" s="566"/>
    </row>
    <row r="12" spans="2:8">
      <c r="B12" s="566"/>
      <c r="C12" s="566"/>
      <c r="D12" s="566"/>
    </row>
    <row r="13" spans="2:8">
      <c r="B13" s="566"/>
      <c r="C13" s="566"/>
      <c r="D13" s="566"/>
    </row>
    <row r="14" spans="2:8">
      <c r="B14" s="566"/>
      <c r="C14" s="566"/>
      <c r="D14" s="566"/>
    </row>
    <row r="15" spans="2:8">
      <c r="B15" s="566"/>
      <c r="C15" s="566"/>
      <c r="D15" s="566"/>
    </row>
    <row r="16" spans="2:8">
      <c r="B16" s="566"/>
      <c r="C16" s="566"/>
      <c r="D16" s="566"/>
    </row>
    <row r="17" spans="2:9">
      <c r="B17" s="566"/>
      <c r="C17" s="566"/>
      <c r="D17" s="566"/>
    </row>
    <row r="18" spans="2:9">
      <c r="B18" s="566"/>
      <c r="C18" s="566"/>
      <c r="D18" s="566"/>
    </row>
    <row r="19" spans="2:9">
      <c r="B19" s="566"/>
      <c r="C19" s="566"/>
      <c r="D19" s="566"/>
    </row>
    <row r="20" spans="2:9">
      <c r="B20" s="566"/>
      <c r="C20" s="566"/>
      <c r="D20" s="566"/>
    </row>
    <row r="21" spans="2:9">
      <c r="B21" s="566"/>
      <c r="C21" s="566"/>
      <c r="D21" s="566"/>
    </row>
    <row r="22" spans="2:9">
      <c r="B22" s="566"/>
      <c r="C22" s="566"/>
      <c r="D22" s="566"/>
    </row>
    <row r="23" spans="2:9">
      <c r="B23" s="566"/>
      <c r="C23" s="566"/>
      <c r="D23" s="566"/>
    </row>
    <row r="24" spans="2:9">
      <c r="B24" s="566"/>
      <c r="C24" s="566"/>
      <c r="D24" s="566"/>
    </row>
    <row r="25" spans="2:9">
      <c r="B25" s="566"/>
      <c r="C25" s="566"/>
      <c r="D25" s="566"/>
    </row>
    <row r="26" spans="2:9" ht="13.5" thickBot="1">
      <c r="B26" s="566"/>
      <c r="C26" s="566"/>
      <c r="D26" s="566"/>
    </row>
    <row r="27" spans="2:9" ht="26.25" customHeight="1" thickTop="1">
      <c r="B27" s="1209" t="s">
        <v>758</v>
      </c>
      <c r="C27" s="1210"/>
      <c r="D27" s="1210"/>
      <c r="E27" s="1211"/>
      <c r="F27" s="1211"/>
      <c r="G27" s="1211"/>
      <c r="H27" s="1211"/>
      <c r="I27" s="1212"/>
    </row>
    <row r="28" spans="2:9" ht="19.5" customHeight="1">
      <c r="B28" s="765" t="s">
        <v>759</v>
      </c>
      <c r="C28" s="568"/>
      <c r="D28" s="568"/>
      <c r="E28" s="568"/>
      <c r="F28" s="568"/>
      <c r="G28" s="568"/>
      <c r="H28" s="568"/>
      <c r="I28" s="766"/>
    </row>
    <row r="29" spans="2:9" ht="19.5" customHeight="1" thickBot="1">
      <c r="B29" s="1213" t="s">
        <v>760</v>
      </c>
      <c r="C29" s="1214"/>
      <c r="D29" s="1214"/>
      <c r="E29" s="1215"/>
      <c r="F29" s="1215"/>
      <c r="G29" s="1215"/>
      <c r="H29" s="1215"/>
      <c r="I29" s="1216"/>
    </row>
    <row r="30" spans="2:9" ht="13.5" thickTop="1">
      <c r="B30" s="566"/>
      <c r="C30" s="566"/>
      <c r="D30" s="566"/>
    </row>
    <row r="31" spans="2:9">
      <c r="B31" s="566"/>
      <c r="C31" s="566"/>
      <c r="D31" s="566"/>
    </row>
    <row r="32" spans="2:9">
      <c r="B32" s="566"/>
      <c r="C32" s="566"/>
      <c r="D32" s="566"/>
    </row>
    <row r="33" spans="2:9" ht="15.75">
      <c r="B33" s="570" t="s">
        <v>851</v>
      </c>
      <c r="C33" s="571"/>
      <c r="D33" s="571"/>
      <c r="E33" s="572"/>
      <c r="F33" s="572"/>
      <c r="G33" s="572"/>
      <c r="H33" s="572"/>
      <c r="I33" s="572"/>
    </row>
    <row r="34" spans="2:9">
      <c r="B34" s="566"/>
      <c r="C34" s="566"/>
      <c r="D34" s="566"/>
    </row>
    <row r="35" spans="2:9">
      <c r="B35" s="566"/>
      <c r="C35" s="566"/>
      <c r="D35" s="566"/>
    </row>
    <row r="36" spans="2:9" ht="15.75">
      <c r="B36" s="566"/>
      <c r="C36" s="566"/>
      <c r="D36" s="566"/>
      <c r="E36" s="573"/>
    </row>
    <row r="37" spans="2:9">
      <c r="B37" s="566"/>
      <c r="C37" s="574" t="s">
        <v>943</v>
      </c>
      <c r="D37" s="566"/>
    </row>
    <row r="38" spans="2:9">
      <c r="B38" s="566"/>
      <c r="C38" s="574" t="s">
        <v>761</v>
      </c>
      <c r="D38" s="566"/>
    </row>
    <row r="39" spans="2:9">
      <c r="B39" s="566"/>
      <c r="C39" s="574" t="s">
        <v>762</v>
      </c>
      <c r="D39" s="566"/>
    </row>
    <row r="40" spans="2:9">
      <c r="B40" s="566"/>
      <c r="C40" s="574"/>
      <c r="D40" s="566"/>
    </row>
    <row r="41" spans="2:9">
      <c r="B41" s="566"/>
      <c r="C41" s="575"/>
      <c r="D41" s="566"/>
    </row>
    <row r="42" spans="2:9">
      <c r="B42" s="566"/>
      <c r="C42" s="577"/>
      <c r="D42" s="577"/>
      <c r="E42" s="578"/>
      <c r="F42" s="578"/>
      <c r="G42" s="578"/>
      <c r="H42" s="578"/>
      <c r="I42" s="578"/>
    </row>
    <row r="43" spans="2:9">
      <c r="B43" s="566"/>
      <c r="C43" s="577"/>
      <c r="D43" s="566"/>
    </row>
    <row r="44" spans="2:9">
      <c r="B44" s="566"/>
      <c r="C44" s="566"/>
      <c r="D44" s="566"/>
    </row>
    <row r="45" spans="2:9">
      <c r="B45" s="566"/>
      <c r="C45" s="566"/>
      <c r="D45" s="566"/>
    </row>
    <row r="46" spans="2:9">
      <c r="B46" s="566"/>
      <c r="C46" s="566"/>
      <c r="D46" s="566"/>
    </row>
    <row r="47" spans="2:9">
      <c r="B47" s="566"/>
      <c r="C47" s="566"/>
      <c r="D47" s="566"/>
    </row>
    <row r="48" spans="2:9">
      <c r="B48" s="566"/>
      <c r="C48" s="566"/>
      <c r="D48" s="566"/>
    </row>
    <row r="49" spans="2:10">
      <c r="B49" s="566"/>
      <c r="C49" s="566"/>
      <c r="D49" s="566"/>
    </row>
    <row r="50" spans="2:10">
      <c r="B50" s="566"/>
      <c r="C50" s="566"/>
      <c r="D50" s="566"/>
    </row>
    <row r="51" spans="2:10">
      <c r="B51" s="566"/>
      <c r="C51" s="566"/>
      <c r="D51" s="566"/>
    </row>
    <row r="52" spans="2:10">
      <c r="B52" s="566"/>
      <c r="C52" s="566"/>
      <c r="D52" s="566"/>
      <c r="F52" s="1217"/>
      <c r="G52" s="1217"/>
      <c r="H52" s="1217"/>
    </row>
    <row r="53" spans="2:10" ht="16.5" customHeight="1">
      <c r="B53" s="566"/>
      <c r="C53" s="579" t="s">
        <v>666</v>
      </c>
      <c r="D53" s="580"/>
      <c r="E53" s="571"/>
      <c r="F53" s="571"/>
      <c r="G53" s="572"/>
      <c r="H53" s="572"/>
      <c r="I53" s="580"/>
    </row>
    <row r="54" spans="2:10" ht="16.5" customHeight="1">
      <c r="B54" s="566"/>
      <c r="C54" s="580" t="s">
        <v>667</v>
      </c>
      <c r="D54" s="580"/>
      <c r="E54" s="571"/>
      <c r="F54" s="571"/>
      <c r="G54" s="572"/>
      <c r="H54" s="572"/>
      <c r="I54" s="580"/>
    </row>
    <row r="55" spans="2:10" ht="16.5" customHeight="1">
      <c r="B55" s="566"/>
      <c r="C55" s="579" t="s">
        <v>668</v>
      </c>
      <c r="D55" s="580"/>
      <c r="E55" s="571"/>
      <c r="F55" s="571"/>
      <c r="G55" s="572"/>
      <c r="H55" s="572"/>
      <c r="I55" s="580"/>
    </row>
    <row r="56" spans="2:10">
      <c r="B56" s="566"/>
      <c r="C56" s="1207" t="s">
        <v>669</v>
      </c>
      <c r="D56" s="1207"/>
      <c r="E56" s="1207"/>
      <c r="F56" s="1207"/>
      <c r="G56" s="1207"/>
      <c r="H56" s="1207"/>
      <c r="I56" s="1207"/>
      <c r="J56" s="1207"/>
    </row>
    <row r="57" spans="2:10">
      <c r="B57" s="566"/>
      <c r="C57" s="581" t="s">
        <v>670</v>
      </c>
      <c r="D57" s="580"/>
      <c r="E57" s="580"/>
      <c r="F57" s="580"/>
      <c r="G57" s="580"/>
      <c r="H57" s="580"/>
      <c r="I57" s="580"/>
    </row>
    <row r="58" spans="2:10">
      <c r="B58" s="566"/>
      <c r="C58" s="582"/>
      <c r="D58" s="582"/>
    </row>
    <row r="59" spans="2:10">
      <c r="B59" s="583" t="s">
        <v>671</v>
      </c>
      <c r="C59" s="582"/>
      <c r="D59" s="582"/>
      <c r="I59" s="590" t="str">
        <f>PG_5!I59</f>
        <v>Novembre 2014</v>
      </c>
    </row>
    <row r="60" spans="2:10">
      <c r="B60" s="582"/>
      <c r="C60" s="582"/>
      <c r="D60" s="582"/>
    </row>
    <row r="61" spans="2:10">
      <c r="B61" s="566"/>
      <c r="C61" s="582"/>
      <c r="D61" s="582"/>
    </row>
    <row r="62" spans="2:10">
      <c r="B62" s="582"/>
      <c r="C62" s="582"/>
      <c r="D62" s="582"/>
    </row>
    <row r="63" spans="2:10">
      <c r="B63" s="582"/>
      <c r="C63" s="582"/>
      <c r="D63" s="582"/>
    </row>
    <row r="64" spans="2:10">
      <c r="B64" s="582"/>
      <c r="C64" s="582"/>
      <c r="D64" s="582"/>
    </row>
    <row r="65" spans="2:4">
      <c r="B65" s="582"/>
      <c r="C65" s="582"/>
      <c r="D65" s="582"/>
    </row>
    <row r="66" spans="2:4">
      <c r="B66" s="582"/>
      <c r="C66" s="582"/>
      <c r="D66" s="582"/>
    </row>
    <row r="67" spans="2:4">
      <c r="B67" s="582"/>
      <c r="C67" s="582"/>
      <c r="D67" s="582"/>
    </row>
    <row r="68" spans="2:4">
      <c r="B68" s="582"/>
      <c r="C68" s="582"/>
      <c r="D68" s="582"/>
    </row>
    <row r="69" spans="2:4">
      <c r="B69" s="582"/>
      <c r="C69" s="582"/>
      <c r="D69" s="582"/>
    </row>
    <row r="70" spans="2:4">
      <c r="B70" s="582"/>
      <c r="C70" s="582"/>
      <c r="D70" s="582"/>
    </row>
    <row r="71" spans="2:4">
      <c r="B71" s="582"/>
      <c r="C71" s="582"/>
      <c r="D71" s="582"/>
    </row>
    <row r="72" spans="2:4">
      <c r="B72" s="582"/>
      <c r="C72" s="582"/>
      <c r="D72" s="582"/>
    </row>
    <row r="73" spans="2:4">
      <c r="B73" s="582"/>
      <c r="C73" s="582"/>
      <c r="D73" s="582"/>
    </row>
    <row r="74" spans="2:4">
      <c r="B74" s="582"/>
      <c r="C74" s="582"/>
      <c r="D74" s="582"/>
    </row>
    <row r="75" spans="2:4">
      <c r="B75" s="582"/>
      <c r="C75" s="582"/>
      <c r="D75" s="582"/>
    </row>
    <row r="76" spans="2:4">
      <c r="B76" s="582"/>
      <c r="C76" s="582"/>
      <c r="D76" s="582"/>
    </row>
    <row r="77" spans="2:4">
      <c r="B77" s="582"/>
      <c r="C77" s="582"/>
      <c r="D77" s="582"/>
    </row>
    <row r="78" spans="2:4">
      <c r="B78" s="582"/>
      <c r="C78" s="582"/>
      <c r="D78" s="582"/>
    </row>
    <row r="79" spans="2:4">
      <c r="B79" s="582"/>
      <c r="C79" s="582"/>
      <c r="D79" s="582"/>
    </row>
    <row r="80" spans="2:4">
      <c r="B80" s="582"/>
      <c r="C80" s="582"/>
      <c r="D80" s="582"/>
    </row>
    <row r="81" spans="2:4">
      <c r="B81" s="582"/>
      <c r="C81" s="582"/>
      <c r="D81" s="582"/>
    </row>
    <row r="82" spans="2:4">
      <c r="B82" s="582"/>
      <c r="C82" s="582"/>
      <c r="D82" s="582"/>
    </row>
    <row r="83" spans="2:4">
      <c r="B83" s="582"/>
      <c r="C83" s="582"/>
      <c r="D83" s="582"/>
    </row>
    <row r="84" spans="2:4">
      <c r="B84" s="582"/>
      <c r="C84" s="582"/>
      <c r="D84" s="582"/>
    </row>
    <row r="85" spans="2:4">
      <c r="B85" s="582"/>
      <c r="C85" s="582"/>
      <c r="D85" s="582"/>
    </row>
    <row r="86" spans="2:4">
      <c r="B86" s="582"/>
      <c r="C86" s="582"/>
      <c r="D86" s="582"/>
    </row>
    <row r="87" spans="2:4">
      <c r="B87" s="582"/>
      <c r="C87" s="582"/>
      <c r="D87" s="582"/>
    </row>
    <row r="88" spans="2:4">
      <c r="B88" s="582"/>
      <c r="C88" s="582"/>
      <c r="D88" s="582"/>
    </row>
    <row r="89" spans="2:4">
      <c r="B89" s="582"/>
      <c r="C89" s="582"/>
      <c r="D89" s="582"/>
    </row>
    <row r="90" spans="2:4">
      <c r="B90" s="582"/>
      <c r="C90" s="582"/>
      <c r="D90" s="582"/>
    </row>
    <row r="91" spans="2:4">
      <c r="B91" s="582"/>
      <c r="C91" s="582"/>
      <c r="D91" s="582"/>
    </row>
    <row r="92" spans="2:4">
      <c r="B92" s="582"/>
      <c r="C92" s="582"/>
      <c r="D92" s="582"/>
    </row>
    <row r="93" spans="2:4">
      <c r="B93" s="582"/>
      <c r="C93" s="582"/>
      <c r="D93" s="582"/>
    </row>
    <row r="94" spans="2:4">
      <c r="B94" s="582"/>
      <c r="C94" s="582"/>
      <c r="D94" s="582"/>
    </row>
    <row r="95" spans="2:4">
      <c r="B95" s="582"/>
      <c r="C95" s="582"/>
      <c r="D95" s="582"/>
    </row>
    <row r="96" spans="2:4">
      <c r="B96" s="582"/>
      <c r="C96" s="582"/>
      <c r="D96" s="582"/>
    </row>
    <row r="97" spans="2:4">
      <c r="B97" s="582"/>
      <c r="C97" s="582"/>
      <c r="D97" s="582"/>
    </row>
    <row r="98" spans="2:4">
      <c r="B98" s="582"/>
      <c r="C98" s="582"/>
      <c r="D98" s="582"/>
    </row>
    <row r="99" spans="2:4">
      <c r="B99" s="582"/>
      <c r="C99" s="582"/>
      <c r="D99" s="582"/>
    </row>
    <row r="100" spans="2:4">
      <c r="B100" s="582"/>
      <c r="C100" s="582"/>
      <c r="D100" s="582"/>
    </row>
    <row r="101" spans="2:4">
      <c r="B101" s="582"/>
      <c r="C101" s="582"/>
      <c r="D101" s="582"/>
    </row>
    <row r="102" spans="2:4">
      <c r="B102" s="582"/>
      <c r="C102" s="582"/>
      <c r="D102" s="582"/>
    </row>
    <row r="103" spans="2:4">
      <c r="B103" s="582"/>
      <c r="C103" s="582"/>
      <c r="D103" s="582"/>
    </row>
    <row r="104" spans="2:4">
      <c r="B104" s="582"/>
      <c r="C104" s="582"/>
      <c r="D104" s="582"/>
    </row>
    <row r="105" spans="2:4">
      <c r="B105" s="582"/>
      <c r="C105" s="582"/>
      <c r="D105" s="582"/>
    </row>
    <row r="106" spans="2:4">
      <c r="B106" s="582"/>
      <c r="C106" s="582"/>
      <c r="D106" s="582"/>
    </row>
    <row r="107" spans="2:4">
      <c r="B107" s="582"/>
      <c r="C107" s="582"/>
      <c r="D107" s="582"/>
    </row>
    <row r="108" spans="2:4">
      <c r="B108" s="582"/>
      <c r="C108" s="582"/>
      <c r="D108" s="582"/>
    </row>
    <row r="109" spans="2:4">
      <c r="B109" s="582"/>
      <c r="C109" s="582"/>
      <c r="D109" s="582"/>
    </row>
    <row r="110" spans="2:4">
      <c r="B110" s="582"/>
      <c r="C110" s="582"/>
      <c r="D110" s="582"/>
    </row>
    <row r="111" spans="2:4">
      <c r="B111" s="582"/>
      <c r="C111" s="582"/>
      <c r="D111" s="582"/>
    </row>
    <row r="112" spans="2:4">
      <c r="B112" s="582"/>
      <c r="C112" s="582"/>
      <c r="D112" s="582"/>
    </row>
    <row r="113" spans="2:4">
      <c r="B113" s="582"/>
      <c r="C113" s="582"/>
      <c r="D113" s="582"/>
    </row>
    <row r="114" spans="2:4">
      <c r="B114" s="582"/>
      <c r="C114" s="582"/>
      <c r="D114" s="582"/>
    </row>
    <row r="115" spans="2:4">
      <c r="B115" s="582"/>
      <c r="C115" s="582"/>
      <c r="D115" s="582"/>
    </row>
    <row r="116" spans="2:4">
      <c r="B116" s="582"/>
      <c r="C116" s="582"/>
      <c r="D116" s="582"/>
    </row>
    <row r="117" spans="2:4">
      <c r="B117" s="582"/>
      <c r="C117" s="582"/>
      <c r="D117" s="582"/>
    </row>
    <row r="118" spans="2:4">
      <c r="B118" s="582"/>
      <c r="C118" s="582"/>
      <c r="D118" s="582"/>
    </row>
    <row r="119" spans="2:4">
      <c r="B119" s="582"/>
      <c r="C119" s="582"/>
      <c r="D119" s="582"/>
    </row>
    <row r="120" spans="2:4">
      <c r="B120" s="582"/>
      <c r="C120" s="582"/>
      <c r="D120" s="582"/>
    </row>
    <row r="121" spans="2:4">
      <c r="B121" s="582"/>
      <c r="C121" s="582"/>
      <c r="D121" s="582"/>
    </row>
    <row r="122" spans="2:4">
      <c r="B122" s="582"/>
      <c r="C122" s="582"/>
      <c r="D122" s="582"/>
    </row>
    <row r="123" spans="2:4">
      <c r="B123" s="582"/>
      <c r="C123" s="582"/>
      <c r="D123" s="582"/>
    </row>
    <row r="124" spans="2:4">
      <c r="B124" s="582"/>
      <c r="C124" s="582"/>
      <c r="D124" s="582"/>
    </row>
    <row r="125" spans="2:4">
      <c r="B125" s="582"/>
      <c r="C125" s="582"/>
      <c r="D125" s="582"/>
    </row>
    <row r="126" spans="2:4">
      <c r="B126" s="582"/>
      <c r="C126" s="582"/>
      <c r="D126" s="582"/>
    </row>
    <row r="127" spans="2:4">
      <c r="B127" s="582"/>
      <c r="C127" s="582"/>
      <c r="D127" s="582"/>
    </row>
    <row r="128" spans="2:4">
      <c r="B128" s="582"/>
      <c r="C128" s="582"/>
      <c r="D128" s="582"/>
    </row>
    <row r="129" spans="2:4">
      <c r="B129" s="582"/>
      <c r="C129" s="582"/>
      <c r="D129" s="582"/>
    </row>
    <row r="130" spans="2:4">
      <c r="B130" s="582"/>
      <c r="C130" s="582"/>
      <c r="D130" s="582"/>
    </row>
    <row r="131" spans="2:4">
      <c r="B131" s="582"/>
      <c r="C131" s="582"/>
      <c r="D131" s="582"/>
    </row>
    <row r="132" spans="2:4">
      <c r="B132" s="582"/>
      <c r="C132" s="582"/>
      <c r="D132" s="582"/>
    </row>
    <row r="133" spans="2:4">
      <c r="B133" s="582"/>
      <c r="C133" s="582"/>
      <c r="D133" s="582"/>
    </row>
    <row r="134" spans="2:4">
      <c r="B134" s="582"/>
      <c r="C134" s="582"/>
      <c r="D134" s="582"/>
    </row>
    <row r="135" spans="2:4">
      <c r="B135" s="582"/>
      <c r="C135" s="582"/>
      <c r="D135" s="582"/>
    </row>
    <row r="136" spans="2:4">
      <c r="B136" s="582"/>
      <c r="C136" s="582"/>
      <c r="D136" s="582"/>
    </row>
    <row r="137" spans="2:4">
      <c r="B137" s="582"/>
      <c r="C137" s="582"/>
      <c r="D137" s="582"/>
    </row>
    <row r="138" spans="2:4">
      <c r="B138" s="582"/>
      <c r="C138" s="582"/>
      <c r="D138" s="582"/>
    </row>
    <row r="139" spans="2:4">
      <c r="B139" s="582"/>
      <c r="C139" s="582"/>
      <c r="D139" s="582"/>
    </row>
    <row r="140" spans="2:4">
      <c r="B140" s="582"/>
      <c r="C140" s="582"/>
      <c r="D140" s="582"/>
    </row>
    <row r="141" spans="2:4">
      <c r="B141" s="582"/>
      <c r="C141" s="582"/>
      <c r="D141" s="582"/>
    </row>
    <row r="142" spans="2:4">
      <c r="B142" s="582"/>
      <c r="C142" s="582"/>
      <c r="D142" s="582"/>
    </row>
    <row r="143" spans="2:4">
      <c r="B143" s="582"/>
      <c r="C143" s="582"/>
      <c r="D143" s="582"/>
    </row>
    <row r="144" spans="2:4">
      <c r="B144" s="582"/>
      <c r="C144" s="582"/>
      <c r="D144" s="582"/>
    </row>
    <row r="145" spans="2:4">
      <c r="B145" s="582"/>
      <c r="C145" s="582"/>
      <c r="D145" s="582"/>
    </row>
    <row r="146" spans="2:4">
      <c r="B146" s="582"/>
      <c r="C146" s="582"/>
      <c r="D146" s="582"/>
    </row>
    <row r="147" spans="2:4">
      <c r="B147" s="582"/>
      <c r="C147" s="582"/>
      <c r="D147" s="582"/>
    </row>
    <row r="148" spans="2:4">
      <c r="B148" s="582"/>
      <c r="C148" s="582"/>
      <c r="D148" s="582"/>
    </row>
    <row r="149" spans="2:4">
      <c r="B149" s="582"/>
      <c r="C149" s="582"/>
      <c r="D149" s="582"/>
    </row>
    <row r="150" spans="2:4">
      <c r="B150" s="582"/>
      <c r="C150" s="582"/>
      <c r="D150" s="582"/>
    </row>
    <row r="151" spans="2:4">
      <c r="B151" s="582"/>
      <c r="C151" s="582"/>
      <c r="D151" s="582"/>
    </row>
    <row r="152" spans="2:4">
      <c r="B152" s="582"/>
      <c r="C152" s="582"/>
      <c r="D152" s="582"/>
    </row>
    <row r="153" spans="2:4">
      <c r="B153" s="582"/>
      <c r="C153" s="582"/>
      <c r="D153" s="582"/>
    </row>
    <row r="154" spans="2:4">
      <c r="B154" s="582"/>
      <c r="C154" s="582"/>
      <c r="D154" s="582"/>
    </row>
    <row r="155" spans="2:4">
      <c r="B155" s="582"/>
      <c r="C155" s="582"/>
      <c r="D155" s="582"/>
    </row>
    <row r="156" spans="2:4">
      <c r="B156" s="582"/>
      <c r="C156" s="582"/>
      <c r="D156" s="582"/>
    </row>
    <row r="157" spans="2:4">
      <c r="B157" s="582"/>
      <c r="C157" s="582"/>
      <c r="D157" s="582"/>
    </row>
    <row r="158" spans="2:4">
      <c r="B158" s="582"/>
      <c r="C158" s="582"/>
      <c r="D158" s="582"/>
    </row>
    <row r="159" spans="2:4">
      <c r="B159" s="582"/>
      <c r="C159" s="582"/>
      <c r="D159" s="582"/>
    </row>
    <row r="160" spans="2:4">
      <c r="B160" s="582"/>
      <c r="C160" s="582"/>
      <c r="D160" s="582"/>
    </row>
    <row r="161" spans="2:4">
      <c r="B161" s="582"/>
      <c r="C161" s="582"/>
      <c r="D161" s="582"/>
    </row>
    <row r="162" spans="2:4">
      <c r="B162" s="582"/>
      <c r="C162" s="582"/>
      <c r="D162" s="582"/>
    </row>
    <row r="163" spans="2:4">
      <c r="B163" s="582"/>
      <c r="C163" s="582"/>
      <c r="D163" s="582"/>
    </row>
    <row r="164" spans="2:4">
      <c r="B164" s="582"/>
      <c r="C164" s="582"/>
      <c r="D164" s="582"/>
    </row>
    <row r="165" spans="2:4">
      <c r="B165" s="582"/>
      <c r="C165" s="582"/>
      <c r="D165" s="582"/>
    </row>
    <row r="166" spans="2:4">
      <c r="B166" s="582"/>
      <c r="C166" s="582"/>
      <c r="D166" s="582"/>
    </row>
    <row r="167" spans="2:4">
      <c r="B167" s="582"/>
      <c r="C167" s="582"/>
      <c r="D167" s="582"/>
    </row>
    <row r="168" spans="2:4">
      <c r="B168" s="582"/>
      <c r="C168" s="582"/>
      <c r="D168" s="582"/>
    </row>
    <row r="169" spans="2:4">
      <c r="B169" s="582"/>
      <c r="C169" s="582"/>
      <c r="D169" s="582"/>
    </row>
    <row r="170" spans="2:4">
      <c r="B170" s="582"/>
      <c r="C170" s="582"/>
      <c r="D170" s="582"/>
    </row>
    <row r="171" spans="2:4">
      <c r="B171" s="582"/>
      <c r="C171" s="582"/>
      <c r="D171" s="582"/>
    </row>
    <row r="172" spans="2:4">
      <c r="B172" s="582"/>
      <c r="C172" s="582"/>
      <c r="D172" s="582"/>
    </row>
    <row r="173" spans="2:4">
      <c r="B173" s="582"/>
      <c r="C173" s="582"/>
      <c r="D173" s="582"/>
    </row>
    <row r="174" spans="2:4">
      <c r="B174" s="582"/>
      <c r="C174" s="582"/>
      <c r="D174" s="582"/>
    </row>
    <row r="175" spans="2:4">
      <c r="B175" s="582"/>
      <c r="C175" s="582"/>
      <c r="D175" s="582"/>
    </row>
    <row r="176" spans="2:4">
      <c r="B176" s="582"/>
      <c r="C176" s="582"/>
      <c r="D176" s="582"/>
    </row>
    <row r="177" spans="2:4">
      <c r="B177" s="582"/>
      <c r="C177" s="582"/>
      <c r="D177" s="582"/>
    </row>
    <row r="178" spans="2:4">
      <c r="B178" s="582"/>
      <c r="C178" s="582"/>
      <c r="D178" s="582"/>
    </row>
    <row r="179" spans="2:4">
      <c r="B179" s="582"/>
      <c r="C179" s="582"/>
      <c r="D179" s="582"/>
    </row>
    <row r="180" spans="2:4">
      <c r="B180" s="582"/>
      <c r="C180" s="582"/>
      <c r="D180" s="582"/>
    </row>
    <row r="181" spans="2:4">
      <c r="B181" s="582"/>
      <c r="C181" s="582"/>
      <c r="D181" s="582"/>
    </row>
    <row r="182" spans="2:4">
      <c r="B182" s="582"/>
      <c r="C182" s="582"/>
      <c r="D182" s="582"/>
    </row>
    <row r="183" spans="2:4">
      <c r="B183" s="582"/>
      <c r="C183" s="582"/>
      <c r="D183" s="582"/>
    </row>
    <row r="184" spans="2:4">
      <c r="B184" s="582"/>
      <c r="C184" s="582"/>
      <c r="D184" s="582"/>
    </row>
    <row r="185" spans="2:4">
      <c r="B185" s="582"/>
      <c r="C185" s="582"/>
      <c r="D185" s="582"/>
    </row>
    <row r="186" spans="2:4">
      <c r="B186" s="582"/>
      <c r="C186" s="582"/>
      <c r="D186" s="582"/>
    </row>
    <row r="187" spans="2:4">
      <c r="B187" s="582"/>
      <c r="C187" s="582"/>
      <c r="D187" s="582"/>
    </row>
    <row r="188" spans="2:4">
      <c r="B188" s="582"/>
      <c r="C188" s="582"/>
      <c r="D188" s="582"/>
    </row>
    <row r="189" spans="2:4">
      <c r="B189" s="582"/>
      <c r="C189" s="582"/>
      <c r="D189" s="582"/>
    </row>
    <row r="190" spans="2:4">
      <c r="B190" s="582"/>
      <c r="C190" s="582"/>
      <c r="D190" s="582"/>
    </row>
    <row r="191" spans="2:4">
      <c r="B191" s="582"/>
      <c r="C191" s="582"/>
      <c r="D191" s="582"/>
    </row>
    <row r="192" spans="2:4">
      <c r="B192" s="582"/>
      <c r="C192" s="582"/>
      <c r="D192" s="582"/>
    </row>
    <row r="193" spans="2:4">
      <c r="B193" s="582"/>
      <c r="C193" s="582"/>
      <c r="D193" s="582"/>
    </row>
    <row r="194" spans="2:4">
      <c r="B194" s="582"/>
      <c r="C194" s="582"/>
      <c r="D194" s="582"/>
    </row>
    <row r="195" spans="2:4">
      <c r="B195" s="582"/>
      <c r="C195" s="582"/>
      <c r="D195" s="582"/>
    </row>
    <row r="196" spans="2:4">
      <c r="B196" s="582"/>
      <c r="C196" s="582"/>
      <c r="D196" s="582"/>
    </row>
    <row r="197" spans="2:4">
      <c r="B197" s="582"/>
      <c r="C197" s="582"/>
      <c r="D197" s="582"/>
    </row>
    <row r="198" spans="2:4">
      <c r="B198" s="582"/>
      <c r="C198" s="582"/>
      <c r="D198" s="582"/>
    </row>
    <row r="199" spans="2:4">
      <c r="B199" s="582"/>
      <c r="C199" s="582"/>
      <c r="D199" s="582"/>
    </row>
    <row r="200" spans="2:4">
      <c r="B200" s="582"/>
      <c r="C200" s="582"/>
      <c r="D200" s="582"/>
    </row>
    <row r="201" spans="2:4">
      <c r="B201" s="582"/>
      <c r="C201" s="582"/>
      <c r="D201" s="582"/>
    </row>
    <row r="202" spans="2:4">
      <c r="B202" s="582"/>
      <c r="C202" s="582"/>
      <c r="D202" s="582"/>
    </row>
    <row r="203" spans="2:4">
      <c r="B203" s="582"/>
      <c r="C203" s="582"/>
      <c r="D203" s="582"/>
    </row>
    <row r="204" spans="2:4">
      <c r="B204" s="582"/>
      <c r="C204" s="582"/>
      <c r="D204" s="582"/>
    </row>
    <row r="205" spans="2:4">
      <c r="B205" s="582"/>
      <c r="C205" s="582"/>
      <c r="D205" s="582"/>
    </row>
    <row r="206" spans="2:4">
      <c r="B206" s="582"/>
      <c r="C206" s="582"/>
      <c r="D206" s="582"/>
    </row>
    <row r="207" spans="2:4">
      <c r="B207" s="582"/>
      <c r="C207" s="582"/>
      <c r="D207" s="582"/>
    </row>
    <row r="208" spans="2:4">
      <c r="B208" s="582"/>
      <c r="C208" s="582"/>
      <c r="D208" s="582"/>
    </row>
    <row r="209" spans="2:4">
      <c r="B209" s="582"/>
      <c r="C209" s="582"/>
      <c r="D209" s="582"/>
    </row>
    <row r="210" spans="2:4">
      <c r="B210" s="582"/>
      <c r="C210" s="582"/>
      <c r="D210" s="582"/>
    </row>
    <row r="211" spans="2:4">
      <c r="B211" s="582"/>
      <c r="C211" s="582"/>
      <c r="D211" s="582"/>
    </row>
    <row r="212" spans="2:4">
      <c r="B212" s="582"/>
      <c r="C212" s="582"/>
      <c r="D212" s="582"/>
    </row>
    <row r="213" spans="2:4">
      <c r="B213" s="582"/>
      <c r="C213" s="582"/>
      <c r="D213" s="582"/>
    </row>
    <row r="214" spans="2:4">
      <c r="B214" s="582"/>
      <c r="C214" s="582"/>
      <c r="D214" s="582"/>
    </row>
    <row r="215" spans="2:4">
      <c r="B215" s="582"/>
      <c r="C215" s="582"/>
      <c r="D215" s="582"/>
    </row>
    <row r="216" spans="2:4">
      <c r="B216" s="582"/>
      <c r="C216" s="582"/>
      <c r="D216" s="582"/>
    </row>
    <row r="217" spans="2:4">
      <c r="B217" s="582"/>
      <c r="C217" s="582"/>
      <c r="D217" s="582"/>
    </row>
    <row r="218" spans="2:4">
      <c r="B218" s="582"/>
      <c r="C218" s="582"/>
      <c r="D218" s="582"/>
    </row>
    <row r="219" spans="2:4">
      <c r="B219" s="582"/>
      <c r="C219" s="582"/>
      <c r="D219" s="582"/>
    </row>
    <row r="220" spans="2:4">
      <c r="B220" s="582"/>
      <c r="C220" s="582"/>
      <c r="D220" s="582"/>
    </row>
    <row r="221" spans="2:4">
      <c r="B221" s="582"/>
      <c r="C221" s="582"/>
      <c r="D221" s="582"/>
    </row>
    <row r="222" spans="2:4">
      <c r="B222" s="582"/>
      <c r="C222" s="582"/>
      <c r="D222" s="582"/>
    </row>
    <row r="223" spans="2:4">
      <c r="B223" s="582"/>
      <c r="C223" s="582"/>
      <c r="D223" s="582"/>
    </row>
    <row r="224" spans="2:4">
      <c r="B224" s="582"/>
      <c r="C224" s="582"/>
      <c r="D224" s="582"/>
    </row>
    <row r="225" spans="2:4">
      <c r="B225" s="582"/>
      <c r="C225" s="582"/>
      <c r="D225" s="582"/>
    </row>
    <row r="226" spans="2:4">
      <c r="B226" s="582"/>
      <c r="C226" s="582"/>
      <c r="D226" s="582"/>
    </row>
    <row r="227" spans="2:4">
      <c r="B227" s="582"/>
      <c r="C227" s="582"/>
      <c r="D227" s="582"/>
    </row>
    <row r="228" spans="2:4">
      <c r="B228" s="582"/>
      <c r="C228" s="582"/>
      <c r="D228" s="582"/>
    </row>
    <row r="229" spans="2:4">
      <c r="B229" s="582"/>
      <c r="C229" s="582"/>
      <c r="D229" s="582"/>
    </row>
    <row r="230" spans="2:4">
      <c r="B230" s="582"/>
      <c r="C230" s="582"/>
      <c r="D230" s="582"/>
    </row>
    <row r="231" spans="2:4">
      <c r="B231" s="582"/>
      <c r="C231" s="582"/>
      <c r="D231" s="582"/>
    </row>
    <row r="232" spans="2:4">
      <c r="B232" s="582"/>
      <c r="C232" s="582"/>
      <c r="D232" s="582"/>
    </row>
    <row r="233" spans="2:4">
      <c r="B233" s="582"/>
      <c r="C233" s="582"/>
      <c r="D233" s="582"/>
    </row>
    <row r="234" spans="2:4">
      <c r="B234" s="582"/>
      <c r="C234" s="582"/>
      <c r="D234" s="582"/>
    </row>
    <row r="235" spans="2:4">
      <c r="B235" s="582"/>
      <c r="C235" s="582"/>
      <c r="D235" s="582"/>
    </row>
    <row r="236" spans="2:4">
      <c r="B236" s="582"/>
      <c r="C236" s="582"/>
      <c r="D236" s="582"/>
    </row>
    <row r="237" spans="2:4">
      <c r="B237" s="582"/>
      <c r="C237" s="582"/>
      <c r="D237" s="582"/>
    </row>
    <row r="238" spans="2:4">
      <c r="B238" s="582"/>
      <c r="C238" s="582"/>
      <c r="D238" s="582"/>
    </row>
    <row r="239" spans="2:4">
      <c r="B239" s="582"/>
      <c r="C239" s="582"/>
      <c r="D239" s="582"/>
    </row>
    <row r="240" spans="2:4">
      <c r="B240" s="582"/>
      <c r="C240" s="582"/>
      <c r="D240" s="582"/>
    </row>
    <row r="241" spans="2:4">
      <c r="B241" s="582"/>
      <c r="C241" s="582"/>
      <c r="D241" s="582"/>
    </row>
    <row r="242" spans="2:4">
      <c r="B242" s="582"/>
      <c r="C242" s="582"/>
      <c r="D242" s="582"/>
    </row>
    <row r="243" spans="2:4">
      <c r="B243" s="582"/>
      <c r="C243" s="582"/>
      <c r="D243" s="582"/>
    </row>
    <row r="244" spans="2:4">
      <c r="B244" s="582"/>
      <c r="C244" s="582"/>
      <c r="D244" s="582"/>
    </row>
    <row r="245" spans="2:4">
      <c r="B245" s="582"/>
      <c r="C245" s="582"/>
      <c r="D245" s="582"/>
    </row>
    <row r="246" spans="2:4">
      <c r="B246" s="582"/>
      <c r="C246" s="582"/>
      <c r="D246" s="582"/>
    </row>
    <row r="247" spans="2:4">
      <c r="B247" s="582"/>
      <c r="C247" s="582"/>
      <c r="D247" s="582"/>
    </row>
    <row r="248" spans="2:4">
      <c r="B248" s="582"/>
      <c r="C248" s="582"/>
      <c r="D248" s="582"/>
    </row>
    <row r="249" spans="2:4">
      <c r="B249" s="582"/>
      <c r="C249" s="582"/>
      <c r="D249" s="582"/>
    </row>
    <row r="250" spans="2:4">
      <c r="B250" s="582"/>
      <c r="C250" s="582"/>
      <c r="D250" s="582"/>
    </row>
    <row r="251" spans="2:4">
      <c r="B251" s="582"/>
      <c r="C251" s="582"/>
      <c r="D251" s="582"/>
    </row>
    <row r="252" spans="2:4">
      <c r="B252" s="582"/>
      <c r="C252" s="582"/>
      <c r="D252" s="582"/>
    </row>
    <row r="253" spans="2:4">
      <c r="B253" s="582"/>
      <c r="C253" s="582"/>
      <c r="D253" s="582"/>
    </row>
    <row r="254" spans="2:4">
      <c r="B254" s="582"/>
      <c r="C254" s="582"/>
      <c r="D254" s="582"/>
    </row>
    <row r="255" spans="2:4">
      <c r="B255" s="582"/>
      <c r="C255" s="582"/>
      <c r="D255" s="582"/>
    </row>
    <row r="256" spans="2:4">
      <c r="B256" s="582"/>
      <c r="C256" s="582"/>
      <c r="D256" s="582"/>
    </row>
    <row r="257" spans="2:4">
      <c r="B257" s="582"/>
      <c r="C257" s="582"/>
      <c r="D257" s="582"/>
    </row>
    <row r="258" spans="2:4">
      <c r="B258" s="582"/>
      <c r="C258" s="582"/>
      <c r="D258" s="582"/>
    </row>
    <row r="259" spans="2:4">
      <c r="B259" s="582"/>
      <c r="C259" s="582"/>
      <c r="D259" s="582"/>
    </row>
    <row r="260" spans="2:4">
      <c r="B260" s="582"/>
      <c r="C260" s="582"/>
      <c r="D260" s="582"/>
    </row>
    <row r="261" spans="2:4">
      <c r="B261" s="582"/>
      <c r="C261" s="582"/>
      <c r="D261" s="582"/>
    </row>
    <row r="262" spans="2:4">
      <c r="B262" s="582"/>
      <c r="C262" s="582"/>
      <c r="D262" s="582"/>
    </row>
    <row r="263" spans="2:4">
      <c r="B263" s="582"/>
      <c r="C263" s="582"/>
      <c r="D263" s="582"/>
    </row>
    <row r="264" spans="2:4">
      <c r="B264" s="582"/>
      <c r="C264" s="582"/>
      <c r="D264" s="582"/>
    </row>
    <row r="265" spans="2:4">
      <c r="B265" s="582"/>
      <c r="C265" s="582"/>
      <c r="D265" s="582"/>
    </row>
    <row r="266" spans="2:4">
      <c r="B266" s="582"/>
      <c r="C266" s="582"/>
      <c r="D266" s="582"/>
    </row>
    <row r="267" spans="2:4">
      <c r="B267" s="582"/>
      <c r="C267" s="582"/>
      <c r="D267" s="582"/>
    </row>
    <row r="268" spans="2:4">
      <c r="B268" s="582"/>
      <c r="C268" s="582"/>
      <c r="D268" s="582"/>
    </row>
    <row r="269" spans="2:4">
      <c r="B269" s="582"/>
      <c r="C269" s="582"/>
      <c r="D269" s="582"/>
    </row>
    <row r="270" spans="2:4">
      <c r="B270" s="582"/>
      <c r="C270" s="582"/>
      <c r="D270" s="582"/>
    </row>
    <row r="271" spans="2:4">
      <c r="B271" s="582"/>
      <c r="C271" s="582"/>
      <c r="D271" s="582"/>
    </row>
    <row r="272" spans="2:4">
      <c r="B272" s="582"/>
      <c r="C272" s="582"/>
      <c r="D272" s="582"/>
    </row>
    <row r="273" spans="2:4">
      <c r="B273" s="582"/>
      <c r="C273" s="582"/>
      <c r="D273" s="582"/>
    </row>
    <row r="274" spans="2:4">
      <c r="B274" s="582"/>
      <c r="C274" s="582"/>
      <c r="D274" s="582"/>
    </row>
    <row r="275" spans="2:4">
      <c r="B275" s="582"/>
      <c r="C275" s="582"/>
      <c r="D275" s="582"/>
    </row>
    <row r="276" spans="2:4">
      <c r="B276" s="582"/>
      <c r="C276" s="582"/>
      <c r="D276" s="582"/>
    </row>
    <row r="277" spans="2:4">
      <c r="B277" s="582"/>
      <c r="C277" s="582"/>
      <c r="D277" s="582"/>
    </row>
    <row r="278" spans="2:4">
      <c r="B278" s="582"/>
      <c r="C278" s="582"/>
      <c r="D278" s="582"/>
    </row>
    <row r="279" spans="2:4">
      <c r="B279" s="582"/>
      <c r="C279" s="582"/>
      <c r="D279" s="582"/>
    </row>
    <row r="280" spans="2:4">
      <c r="B280" s="582"/>
      <c r="C280" s="582"/>
      <c r="D280" s="582"/>
    </row>
    <row r="281" spans="2:4">
      <c r="B281" s="582"/>
      <c r="C281" s="582"/>
      <c r="D281" s="582"/>
    </row>
    <row r="282" spans="2:4">
      <c r="B282" s="582"/>
      <c r="C282" s="582"/>
      <c r="D282" s="582"/>
    </row>
    <row r="283" spans="2:4">
      <c r="B283" s="582"/>
      <c r="C283" s="582"/>
      <c r="D283" s="582"/>
    </row>
    <row r="284" spans="2:4">
      <c r="B284" s="582"/>
      <c r="C284" s="582"/>
      <c r="D284" s="582"/>
    </row>
    <row r="285" spans="2:4">
      <c r="B285" s="582"/>
      <c r="C285" s="582"/>
      <c r="D285" s="582"/>
    </row>
    <row r="286" spans="2:4">
      <c r="B286" s="582"/>
      <c r="C286" s="582"/>
      <c r="D286" s="582"/>
    </row>
    <row r="287" spans="2:4">
      <c r="B287" s="582"/>
      <c r="C287" s="582"/>
      <c r="D287" s="582"/>
    </row>
    <row r="288" spans="2:4">
      <c r="B288" s="582"/>
      <c r="C288" s="582"/>
      <c r="D288" s="582"/>
    </row>
    <row r="289" spans="2:4">
      <c r="B289" s="582"/>
      <c r="C289" s="582"/>
      <c r="D289" s="582"/>
    </row>
    <row r="290" spans="2:4">
      <c r="B290" s="582"/>
      <c r="C290" s="582"/>
      <c r="D290" s="582"/>
    </row>
    <row r="291" spans="2:4">
      <c r="B291" s="582"/>
      <c r="C291" s="582"/>
      <c r="D291" s="582"/>
    </row>
    <row r="292" spans="2:4">
      <c r="B292" s="582"/>
      <c r="C292" s="582"/>
      <c r="D292" s="582"/>
    </row>
    <row r="293" spans="2:4">
      <c r="B293" s="582"/>
      <c r="C293" s="582"/>
      <c r="D293" s="582"/>
    </row>
    <row r="294" spans="2:4">
      <c r="B294" s="582"/>
      <c r="C294" s="582"/>
      <c r="D294" s="582"/>
    </row>
    <row r="295" spans="2:4">
      <c r="B295" s="582"/>
      <c r="C295" s="582"/>
      <c r="D295" s="582"/>
    </row>
    <row r="296" spans="2:4">
      <c r="B296" s="582"/>
      <c r="C296" s="582"/>
      <c r="D296" s="582"/>
    </row>
    <row r="297" spans="2:4">
      <c r="B297" s="582"/>
      <c r="C297" s="582"/>
      <c r="D297" s="582"/>
    </row>
    <row r="298" spans="2:4">
      <c r="B298" s="582"/>
      <c r="C298" s="582"/>
      <c r="D298" s="582"/>
    </row>
    <row r="299" spans="2:4">
      <c r="B299" s="582"/>
      <c r="C299" s="582"/>
      <c r="D299" s="582"/>
    </row>
    <row r="300" spans="2:4">
      <c r="B300" s="582"/>
      <c r="C300" s="582"/>
      <c r="D300" s="582"/>
    </row>
    <row r="301" spans="2:4">
      <c r="B301" s="582"/>
      <c r="C301" s="582"/>
      <c r="D301" s="582"/>
    </row>
    <row r="302" spans="2:4">
      <c r="B302" s="582"/>
      <c r="C302" s="582"/>
      <c r="D302" s="582"/>
    </row>
    <row r="303" spans="2:4">
      <c r="B303" s="582"/>
      <c r="C303" s="582"/>
      <c r="D303" s="582"/>
    </row>
    <row r="304" spans="2:4">
      <c r="B304" s="582"/>
      <c r="C304" s="582"/>
      <c r="D304" s="582"/>
    </row>
    <row r="305" spans="2:4">
      <c r="B305" s="582"/>
      <c r="C305" s="582"/>
      <c r="D305" s="582"/>
    </row>
    <row r="306" spans="2:4">
      <c r="B306" s="582"/>
      <c r="C306" s="582"/>
      <c r="D306" s="582"/>
    </row>
    <row r="307" spans="2:4">
      <c r="B307" s="582"/>
      <c r="C307" s="582"/>
      <c r="D307" s="582"/>
    </row>
    <row r="308" spans="2:4">
      <c r="B308" s="582"/>
      <c r="C308" s="582"/>
      <c r="D308" s="582"/>
    </row>
    <row r="309" spans="2:4">
      <c r="B309" s="582"/>
      <c r="C309" s="582"/>
      <c r="D309" s="582"/>
    </row>
    <row r="310" spans="2:4">
      <c r="B310" s="582"/>
      <c r="C310" s="582"/>
      <c r="D310" s="582"/>
    </row>
    <row r="311" spans="2:4">
      <c r="B311" s="582"/>
      <c r="C311" s="582"/>
      <c r="D311" s="582"/>
    </row>
    <row r="312" spans="2:4">
      <c r="B312" s="582"/>
      <c r="C312" s="582"/>
      <c r="D312" s="582"/>
    </row>
    <row r="313" spans="2:4">
      <c r="B313" s="582"/>
      <c r="C313" s="582"/>
      <c r="D313" s="582"/>
    </row>
    <row r="314" spans="2:4">
      <c r="B314" s="582"/>
      <c r="C314" s="582"/>
      <c r="D314" s="582"/>
    </row>
    <row r="315" spans="2:4">
      <c r="B315" s="582"/>
      <c r="C315" s="582"/>
      <c r="D315" s="582"/>
    </row>
    <row r="316" spans="2:4">
      <c r="B316" s="582"/>
      <c r="C316" s="582"/>
      <c r="D316" s="582"/>
    </row>
    <row r="317" spans="2:4">
      <c r="B317" s="582"/>
      <c r="C317" s="582"/>
      <c r="D317" s="582"/>
    </row>
    <row r="318" spans="2:4">
      <c r="B318" s="582"/>
      <c r="C318" s="582"/>
      <c r="D318" s="582"/>
    </row>
    <row r="319" spans="2:4">
      <c r="B319" s="582"/>
      <c r="C319" s="582"/>
      <c r="D319" s="582"/>
    </row>
    <row r="320" spans="2:4">
      <c r="B320" s="582"/>
      <c r="C320" s="582"/>
      <c r="D320" s="582"/>
    </row>
    <row r="321" spans="2:4">
      <c r="B321" s="582"/>
      <c r="C321" s="582"/>
      <c r="D321" s="582"/>
    </row>
    <row r="322" spans="2:4">
      <c r="B322" s="582"/>
      <c r="C322" s="582"/>
      <c r="D322" s="582"/>
    </row>
    <row r="323" spans="2:4">
      <c r="B323" s="582"/>
      <c r="C323" s="582"/>
      <c r="D323" s="582"/>
    </row>
    <row r="324" spans="2:4">
      <c r="B324" s="582"/>
      <c r="C324" s="582"/>
      <c r="D324" s="582"/>
    </row>
    <row r="325" spans="2:4">
      <c r="B325" s="582"/>
      <c r="C325" s="582"/>
      <c r="D325" s="582"/>
    </row>
    <row r="326" spans="2:4">
      <c r="B326" s="582"/>
      <c r="C326" s="582"/>
      <c r="D326" s="582"/>
    </row>
    <row r="327" spans="2:4">
      <c r="B327" s="582"/>
      <c r="C327" s="582"/>
      <c r="D327" s="582"/>
    </row>
    <row r="328" spans="2:4">
      <c r="B328" s="582"/>
      <c r="C328" s="582"/>
      <c r="D328" s="582"/>
    </row>
    <row r="329" spans="2:4">
      <c r="B329" s="582"/>
      <c r="C329" s="582"/>
      <c r="D329" s="582"/>
    </row>
    <row r="330" spans="2:4">
      <c r="B330" s="582"/>
      <c r="C330" s="582"/>
      <c r="D330" s="582"/>
    </row>
    <row r="331" spans="2:4">
      <c r="B331" s="582"/>
      <c r="C331" s="582"/>
      <c r="D331" s="582"/>
    </row>
    <row r="332" spans="2:4">
      <c r="B332" s="582"/>
      <c r="C332" s="582"/>
      <c r="D332" s="582"/>
    </row>
    <row r="333" spans="2:4">
      <c r="B333" s="582"/>
      <c r="C333" s="582"/>
      <c r="D333" s="582"/>
    </row>
    <row r="334" spans="2:4">
      <c r="B334" s="582"/>
      <c r="C334" s="582"/>
      <c r="D334" s="582"/>
    </row>
    <row r="335" spans="2:4">
      <c r="B335" s="582"/>
      <c r="C335" s="582"/>
      <c r="D335" s="582"/>
    </row>
    <row r="336" spans="2:4">
      <c r="B336" s="582"/>
      <c r="C336" s="582"/>
      <c r="D336" s="582"/>
    </row>
    <row r="337" spans="2:4">
      <c r="B337" s="582"/>
      <c r="C337" s="582"/>
      <c r="D337" s="582"/>
    </row>
    <row r="338" spans="2:4">
      <c r="B338" s="582"/>
      <c r="C338" s="582"/>
      <c r="D338" s="582"/>
    </row>
    <row r="339" spans="2:4">
      <c r="B339" s="582"/>
      <c r="C339" s="582"/>
      <c r="D339" s="582"/>
    </row>
    <row r="340" spans="2:4">
      <c r="B340" s="582"/>
      <c r="C340" s="582"/>
      <c r="D340" s="582"/>
    </row>
    <row r="341" spans="2:4">
      <c r="B341" s="582"/>
      <c r="C341" s="582"/>
      <c r="D341" s="582"/>
    </row>
    <row r="342" spans="2:4">
      <c r="B342" s="582"/>
      <c r="C342" s="582"/>
      <c r="D342" s="582"/>
    </row>
    <row r="343" spans="2:4">
      <c r="B343" s="582"/>
      <c r="C343" s="582"/>
      <c r="D343" s="582"/>
    </row>
    <row r="344" spans="2:4">
      <c r="B344" s="582"/>
      <c r="C344" s="582"/>
      <c r="D344" s="582"/>
    </row>
    <row r="345" spans="2:4">
      <c r="B345" s="582"/>
      <c r="C345" s="582"/>
      <c r="D345" s="582"/>
    </row>
    <row r="346" spans="2:4">
      <c r="B346" s="582"/>
      <c r="C346" s="582"/>
      <c r="D346" s="582"/>
    </row>
    <row r="347" spans="2:4">
      <c r="B347" s="582"/>
      <c r="C347" s="582"/>
      <c r="D347" s="582"/>
    </row>
    <row r="348" spans="2:4">
      <c r="B348" s="582"/>
      <c r="C348" s="582"/>
      <c r="D348" s="582"/>
    </row>
    <row r="349" spans="2:4">
      <c r="B349" s="582"/>
      <c r="C349" s="582"/>
      <c r="D349" s="582"/>
    </row>
    <row r="350" spans="2:4">
      <c r="B350" s="582"/>
      <c r="C350" s="582"/>
      <c r="D350" s="582"/>
    </row>
    <row r="351" spans="2:4">
      <c r="B351" s="582"/>
      <c r="C351" s="582"/>
      <c r="D351" s="582"/>
    </row>
    <row r="352" spans="2:4">
      <c r="B352" s="582"/>
      <c r="C352" s="582"/>
      <c r="D352" s="582"/>
    </row>
    <row r="353" spans="2:4">
      <c r="B353" s="582"/>
      <c r="C353" s="582"/>
      <c r="D353" s="582"/>
    </row>
    <row r="354" spans="2:4">
      <c r="B354" s="582"/>
      <c r="C354" s="582"/>
      <c r="D354" s="582"/>
    </row>
    <row r="355" spans="2:4">
      <c r="B355" s="582"/>
      <c r="C355" s="582"/>
      <c r="D355" s="582"/>
    </row>
    <row r="356" spans="2:4">
      <c r="B356" s="582"/>
      <c r="C356" s="582"/>
      <c r="D356" s="582"/>
    </row>
    <row r="357" spans="2:4">
      <c r="B357" s="582"/>
      <c r="C357" s="582"/>
      <c r="D357" s="582"/>
    </row>
    <row r="358" spans="2:4">
      <c r="B358" s="582"/>
      <c r="C358" s="582"/>
      <c r="D358" s="582"/>
    </row>
    <row r="359" spans="2:4">
      <c r="B359" s="582"/>
      <c r="C359" s="582"/>
      <c r="D359" s="582"/>
    </row>
    <row r="360" spans="2:4">
      <c r="B360" s="582"/>
      <c r="C360" s="582"/>
      <c r="D360" s="582"/>
    </row>
    <row r="361" spans="2:4">
      <c r="B361" s="582"/>
      <c r="C361" s="582"/>
      <c r="D361" s="582"/>
    </row>
    <row r="362" spans="2:4">
      <c r="B362" s="582"/>
      <c r="C362" s="582"/>
      <c r="D362" s="582"/>
    </row>
    <row r="363" spans="2:4">
      <c r="B363" s="582"/>
      <c r="C363" s="582"/>
      <c r="D363" s="582"/>
    </row>
    <row r="364" spans="2:4">
      <c r="B364" s="582"/>
      <c r="C364" s="582"/>
      <c r="D364" s="582"/>
    </row>
    <row r="365" spans="2:4">
      <c r="B365" s="582"/>
      <c r="C365" s="582"/>
      <c r="D365" s="582"/>
    </row>
    <row r="366" spans="2:4">
      <c r="B366" s="582"/>
      <c r="C366" s="582"/>
      <c r="D366" s="582"/>
    </row>
    <row r="367" spans="2:4">
      <c r="B367" s="582"/>
      <c r="C367" s="582"/>
      <c r="D367" s="582"/>
    </row>
    <row r="368" spans="2:4">
      <c r="B368" s="582"/>
      <c r="C368" s="582"/>
      <c r="D368" s="582"/>
    </row>
    <row r="369" spans="2:4">
      <c r="B369" s="582"/>
      <c r="C369" s="582"/>
      <c r="D369" s="582"/>
    </row>
    <row r="370" spans="2:4">
      <c r="B370" s="582"/>
      <c r="C370" s="582"/>
      <c r="D370" s="582"/>
    </row>
    <row r="371" spans="2:4">
      <c r="B371" s="582"/>
      <c r="C371" s="582"/>
      <c r="D371" s="582"/>
    </row>
    <row r="372" spans="2:4">
      <c r="B372" s="582"/>
      <c r="C372" s="582"/>
      <c r="D372" s="582"/>
    </row>
    <row r="373" spans="2:4">
      <c r="B373" s="582"/>
      <c r="C373" s="582"/>
      <c r="D373" s="582"/>
    </row>
    <row r="374" spans="2:4">
      <c r="B374" s="582"/>
      <c r="C374" s="582"/>
      <c r="D374" s="582"/>
    </row>
    <row r="375" spans="2:4">
      <c r="B375" s="582"/>
      <c r="C375" s="582"/>
      <c r="D375" s="582"/>
    </row>
    <row r="376" spans="2:4">
      <c r="B376" s="582"/>
      <c r="C376" s="582"/>
      <c r="D376" s="582"/>
    </row>
    <row r="377" spans="2:4">
      <c r="B377" s="582"/>
      <c r="C377" s="582"/>
      <c r="D377" s="582"/>
    </row>
    <row r="378" spans="2:4">
      <c r="B378" s="582"/>
      <c r="C378" s="582"/>
      <c r="D378" s="582"/>
    </row>
    <row r="379" spans="2:4">
      <c r="B379" s="582"/>
      <c r="C379" s="582"/>
      <c r="D379" s="582"/>
    </row>
    <row r="380" spans="2:4">
      <c r="B380" s="582"/>
      <c r="C380" s="582"/>
      <c r="D380" s="582"/>
    </row>
    <row r="381" spans="2:4">
      <c r="B381" s="582"/>
      <c r="C381" s="582"/>
      <c r="D381" s="582"/>
    </row>
    <row r="382" spans="2:4">
      <c r="B382" s="582"/>
      <c r="C382" s="582"/>
      <c r="D382" s="582"/>
    </row>
    <row r="383" spans="2:4">
      <c r="B383" s="582"/>
      <c r="C383" s="582"/>
      <c r="D383" s="582"/>
    </row>
    <row r="384" spans="2:4">
      <c r="B384" s="582"/>
      <c r="C384" s="582"/>
      <c r="D384" s="582"/>
    </row>
    <row r="385" spans="2:4">
      <c r="B385" s="582"/>
      <c r="C385" s="582"/>
      <c r="D385" s="582"/>
    </row>
    <row r="386" spans="2:4">
      <c r="B386" s="582"/>
      <c r="C386" s="582"/>
      <c r="D386" s="582"/>
    </row>
    <row r="387" spans="2:4">
      <c r="B387" s="582"/>
      <c r="C387" s="582"/>
      <c r="D387" s="582"/>
    </row>
    <row r="388" spans="2:4">
      <c r="B388" s="582"/>
      <c r="C388" s="582"/>
      <c r="D388" s="582"/>
    </row>
    <row r="389" spans="2:4">
      <c r="B389" s="582"/>
      <c r="C389" s="582"/>
      <c r="D389" s="582"/>
    </row>
    <row r="390" spans="2:4">
      <c r="B390" s="582"/>
      <c r="C390" s="582"/>
      <c r="D390" s="582"/>
    </row>
    <row r="391" spans="2:4">
      <c r="B391" s="582"/>
      <c r="C391" s="582"/>
      <c r="D391" s="582"/>
    </row>
    <row r="392" spans="2:4">
      <c r="B392" s="582"/>
      <c r="C392" s="582"/>
      <c r="D392" s="582"/>
    </row>
    <row r="393" spans="2:4">
      <c r="B393" s="582"/>
      <c r="C393" s="582"/>
      <c r="D393" s="582"/>
    </row>
    <row r="394" spans="2:4">
      <c r="B394" s="582"/>
      <c r="C394" s="582"/>
      <c r="D394" s="582"/>
    </row>
    <row r="395" spans="2:4">
      <c r="B395" s="582"/>
      <c r="C395" s="582"/>
      <c r="D395" s="582"/>
    </row>
    <row r="396" spans="2:4">
      <c r="B396" s="582"/>
      <c r="C396" s="582"/>
      <c r="D396" s="582"/>
    </row>
    <row r="397" spans="2:4">
      <c r="B397" s="582"/>
      <c r="C397" s="582"/>
      <c r="D397" s="582"/>
    </row>
    <row r="398" spans="2:4">
      <c r="B398" s="582"/>
      <c r="C398" s="582"/>
      <c r="D398" s="582"/>
    </row>
    <row r="399" spans="2:4">
      <c r="B399" s="582"/>
      <c r="C399" s="582"/>
      <c r="D399" s="582"/>
    </row>
    <row r="400" spans="2:4">
      <c r="B400" s="582"/>
      <c r="C400" s="582"/>
      <c r="D400" s="582"/>
    </row>
    <row r="401" spans="2:4">
      <c r="B401" s="582"/>
      <c r="C401" s="582"/>
      <c r="D401" s="582"/>
    </row>
    <row r="402" spans="2:4">
      <c r="B402" s="582"/>
      <c r="C402" s="582"/>
      <c r="D402" s="582"/>
    </row>
    <row r="403" spans="2:4">
      <c r="B403" s="582"/>
      <c r="C403" s="582"/>
      <c r="D403" s="582"/>
    </row>
    <row r="404" spans="2:4">
      <c r="B404" s="582"/>
      <c r="C404" s="582"/>
      <c r="D404" s="582"/>
    </row>
    <row r="405" spans="2:4">
      <c r="B405" s="582"/>
      <c r="C405" s="582"/>
      <c r="D405" s="582"/>
    </row>
    <row r="406" spans="2:4">
      <c r="B406" s="582"/>
      <c r="C406" s="582"/>
      <c r="D406" s="582"/>
    </row>
    <row r="407" spans="2:4">
      <c r="B407" s="582"/>
      <c r="C407" s="582"/>
      <c r="D407" s="582"/>
    </row>
    <row r="408" spans="2:4">
      <c r="B408" s="582"/>
      <c r="C408" s="582"/>
      <c r="D408" s="582"/>
    </row>
    <row r="409" spans="2:4">
      <c r="B409" s="582"/>
      <c r="C409" s="582"/>
      <c r="D409" s="582"/>
    </row>
    <row r="410" spans="2:4">
      <c r="B410" s="582"/>
      <c r="C410" s="582"/>
      <c r="D410" s="582"/>
    </row>
    <row r="411" spans="2:4">
      <c r="B411" s="582"/>
      <c r="C411" s="582"/>
      <c r="D411" s="582"/>
    </row>
    <row r="412" spans="2:4">
      <c r="B412" s="582"/>
      <c r="C412" s="582"/>
      <c r="D412" s="582"/>
    </row>
    <row r="413" spans="2:4">
      <c r="B413" s="582"/>
      <c r="C413" s="582"/>
      <c r="D413" s="582"/>
    </row>
    <row r="414" spans="2:4">
      <c r="B414" s="582"/>
      <c r="C414" s="582"/>
      <c r="D414" s="582"/>
    </row>
    <row r="415" spans="2:4">
      <c r="B415" s="582"/>
      <c r="C415" s="582"/>
      <c r="D415" s="582"/>
    </row>
    <row r="416" spans="2:4">
      <c r="B416" s="582"/>
      <c r="C416" s="582"/>
      <c r="D416" s="582"/>
    </row>
    <row r="417" spans="2:4">
      <c r="B417" s="582"/>
      <c r="C417" s="582"/>
      <c r="D417" s="582"/>
    </row>
    <row r="418" spans="2:4">
      <c r="B418" s="582"/>
      <c r="C418" s="582"/>
      <c r="D418" s="582"/>
    </row>
    <row r="419" spans="2:4">
      <c r="B419" s="582"/>
      <c r="C419" s="582"/>
      <c r="D419" s="582"/>
    </row>
    <row r="420" spans="2:4">
      <c r="B420" s="582"/>
      <c r="C420" s="582"/>
      <c r="D420" s="582"/>
    </row>
    <row r="421" spans="2:4">
      <c r="B421" s="582"/>
      <c r="C421" s="582"/>
      <c r="D421" s="582"/>
    </row>
    <row r="422" spans="2:4">
      <c r="B422" s="582"/>
      <c r="C422" s="582"/>
      <c r="D422" s="582"/>
    </row>
    <row r="423" spans="2:4">
      <c r="B423" s="582"/>
      <c r="C423" s="582"/>
      <c r="D423" s="582"/>
    </row>
    <row r="424" spans="2:4">
      <c r="B424" s="582"/>
      <c r="C424" s="582"/>
      <c r="D424" s="582"/>
    </row>
    <row r="425" spans="2:4">
      <c r="B425" s="582"/>
      <c r="C425" s="582"/>
      <c r="D425" s="582"/>
    </row>
    <row r="426" spans="2:4">
      <c r="B426" s="582"/>
      <c r="C426" s="582"/>
      <c r="D426" s="582"/>
    </row>
    <row r="427" spans="2:4">
      <c r="B427" s="582"/>
      <c r="C427" s="582"/>
      <c r="D427" s="582"/>
    </row>
    <row r="428" spans="2:4">
      <c r="B428" s="582"/>
      <c r="C428" s="582"/>
      <c r="D428" s="582"/>
    </row>
    <row r="429" spans="2:4">
      <c r="B429" s="582"/>
      <c r="C429" s="582"/>
      <c r="D429" s="582"/>
    </row>
    <row r="430" spans="2:4">
      <c r="B430" s="582"/>
      <c r="C430" s="582"/>
      <c r="D430" s="582"/>
    </row>
    <row r="431" spans="2:4">
      <c r="B431" s="582"/>
      <c r="C431" s="582"/>
      <c r="D431" s="582"/>
    </row>
    <row r="432" spans="2:4">
      <c r="B432" s="582"/>
      <c r="C432" s="582"/>
      <c r="D432" s="582"/>
    </row>
    <row r="433" spans="2:4">
      <c r="B433" s="582"/>
      <c r="C433" s="582"/>
      <c r="D433" s="582"/>
    </row>
    <row r="434" spans="2:4">
      <c r="B434" s="582"/>
      <c r="C434" s="582"/>
      <c r="D434" s="582"/>
    </row>
    <row r="435" spans="2:4">
      <c r="B435" s="582"/>
      <c r="C435" s="582"/>
      <c r="D435" s="582"/>
    </row>
    <row r="436" spans="2:4">
      <c r="B436" s="582"/>
      <c r="C436" s="582"/>
      <c r="D436" s="582"/>
    </row>
    <row r="437" spans="2:4">
      <c r="B437" s="582"/>
      <c r="C437" s="582"/>
      <c r="D437" s="582"/>
    </row>
    <row r="438" spans="2:4">
      <c r="B438" s="582"/>
      <c r="C438" s="582"/>
      <c r="D438" s="582"/>
    </row>
    <row r="439" spans="2:4">
      <c r="B439" s="582"/>
      <c r="C439" s="582"/>
      <c r="D439" s="582"/>
    </row>
    <row r="440" spans="2:4">
      <c r="B440" s="582"/>
      <c r="C440" s="582"/>
      <c r="D440" s="582"/>
    </row>
    <row r="441" spans="2:4">
      <c r="B441" s="582"/>
      <c r="C441" s="582"/>
      <c r="D441" s="582"/>
    </row>
    <row r="442" spans="2:4">
      <c r="B442" s="582"/>
      <c r="C442" s="582"/>
      <c r="D442" s="582"/>
    </row>
    <row r="443" spans="2:4">
      <c r="B443" s="582"/>
      <c r="C443" s="582"/>
      <c r="D443" s="582"/>
    </row>
    <row r="444" spans="2:4">
      <c r="B444" s="582"/>
      <c r="C444" s="582"/>
      <c r="D444" s="582"/>
    </row>
    <row r="445" spans="2:4">
      <c r="B445" s="582"/>
      <c r="C445" s="582"/>
      <c r="D445" s="582"/>
    </row>
    <row r="446" spans="2:4">
      <c r="B446" s="582"/>
      <c r="C446" s="582"/>
      <c r="D446" s="582"/>
    </row>
    <row r="447" spans="2:4">
      <c r="B447" s="582"/>
      <c r="C447" s="582"/>
      <c r="D447" s="582"/>
    </row>
    <row r="448" spans="2:4">
      <c r="B448" s="582"/>
      <c r="C448" s="582"/>
      <c r="D448" s="582"/>
    </row>
    <row r="449" spans="2:4">
      <c r="B449" s="582"/>
      <c r="C449" s="582"/>
      <c r="D449" s="582"/>
    </row>
    <row r="450" spans="2:4">
      <c r="B450" s="582"/>
      <c r="C450" s="582"/>
      <c r="D450" s="582"/>
    </row>
    <row r="451" spans="2:4">
      <c r="B451" s="582"/>
      <c r="C451" s="582"/>
      <c r="D451" s="582"/>
    </row>
    <row r="452" spans="2:4">
      <c r="B452" s="582"/>
      <c r="C452" s="582"/>
      <c r="D452" s="582"/>
    </row>
    <row r="453" spans="2:4">
      <c r="B453" s="582"/>
      <c r="C453" s="582"/>
      <c r="D453" s="582"/>
    </row>
    <row r="454" spans="2:4">
      <c r="B454" s="582"/>
      <c r="C454" s="582"/>
      <c r="D454" s="582"/>
    </row>
    <row r="455" spans="2:4">
      <c r="B455" s="582"/>
      <c r="C455" s="582"/>
      <c r="D455" s="582"/>
    </row>
    <row r="456" spans="2:4">
      <c r="B456" s="582"/>
      <c r="C456" s="582"/>
      <c r="D456" s="582"/>
    </row>
    <row r="457" spans="2:4">
      <c r="B457" s="582"/>
      <c r="C457" s="582"/>
      <c r="D457" s="582"/>
    </row>
    <row r="458" spans="2:4">
      <c r="B458" s="582"/>
      <c r="C458" s="582"/>
      <c r="D458" s="582"/>
    </row>
    <row r="459" spans="2:4">
      <c r="B459" s="582"/>
      <c r="C459" s="582"/>
      <c r="D459" s="582"/>
    </row>
    <row r="460" spans="2:4">
      <c r="B460" s="582"/>
      <c r="C460" s="582"/>
      <c r="D460" s="582"/>
    </row>
    <row r="461" spans="2:4">
      <c r="B461" s="582"/>
      <c r="C461" s="582"/>
      <c r="D461" s="582"/>
    </row>
    <row r="462" spans="2:4">
      <c r="B462" s="582"/>
      <c r="C462" s="582"/>
      <c r="D462" s="582"/>
    </row>
    <row r="463" spans="2:4">
      <c r="B463" s="582"/>
      <c r="C463" s="582"/>
      <c r="D463" s="582"/>
    </row>
    <row r="464" spans="2:4">
      <c r="B464" s="582"/>
      <c r="C464" s="582"/>
      <c r="D464" s="582"/>
    </row>
    <row r="465" spans="2:4">
      <c r="B465" s="582"/>
      <c r="C465" s="582"/>
      <c r="D465" s="582"/>
    </row>
    <row r="466" spans="2:4">
      <c r="B466" s="582"/>
      <c r="C466" s="582"/>
      <c r="D466" s="582"/>
    </row>
    <row r="467" spans="2:4">
      <c r="B467" s="582"/>
      <c r="C467" s="582"/>
      <c r="D467" s="582"/>
    </row>
    <row r="468" spans="2:4">
      <c r="B468" s="582"/>
      <c r="C468" s="582"/>
      <c r="D468" s="582"/>
    </row>
    <row r="469" spans="2:4">
      <c r="B469" s="582"/>
      <c r="C469" s="582"/>
      <c r="D469" s="582"/>
    </row>
    <row r="470" spans="2:4">
      <c r="B470" s="582"/>
      <c r="C470" s="582"/>
      <c r="D470" s="582"/>
    </row>
    <row r="471" spans="2:4">
      <c r="B471" s="582"/>
      <c r="C471" s="582"/>
      <c r="D471" s="582"/>
    </row>
    <row r="472" spans="2:4">
      <c r="B472" s="582"/>
      <c r="C472" s="582"/>
      <c r="D472" s="582"/>
    </row>
    <row r="473" spans="2:4">
      <c r="B473" s="582"/>
      <c r="C473" s="582"/>
      <c r="D473" s="582"/>
    </row>
    <row r="474" spans="2:4">
      <c r="B474" s="582"/>
      <c r="C474" s="582"/>
      <c r="D474" s="582"/>
    </row>
    <row r="475" spans="2:4">
      <c r="B475" s="582"/>
      <c r="C475" s="582"/>
      <c r="D475" s="582"/>
    </row>
    <row r="476" spans="2:4">
      <c r="B476" s="582"/>
      <c r="C476" s="582"/>
      <c r="D476" s="582"/>
    </row>
    <row r="477" spans="2:4">
      <c r="B477" s="582"/>
      <c r="C477" s="582"/>
      <c r="D477" s="582"/>
    </row>
    <row r="478" spans="2:4">
      <c r="B478" s="582"/>
      <c r="C478" s="582"/>
      <c r="D478" s="582"/>
    </row>
    <row r="479" spans="2:4">
      <c r="B479" s="582"/>
      <c r="C479" s="582"/>
      <c r="D479" s="582"/>
    </row>
    <row r="480" spans="2:4">
      <c r="B480" s="582"/>
      <c r="C480" s="582"/>
      <c r="D480" s="582"/>
    </row>
    <row r="481" spans="2:4">
      <c r="B481" s="582"/>
      <c r="C481" s="582"/>
      <c r="D481" s="582"/>
    </row>
    <row r="482" spans="2:4">
      <c r="B482" s="582"/>
      <c r="C482" s="582"/>
      <c r="D482" s="582"/>
    </row>
    <row r="483" spans="2:4">
      <c r="B483" s="582"/>
      <c r="C483" s="582"/>
      <c r="D483" s="582"/>
    </row>
    <row r="484" spans="2:4">
      <c r="B484" s="582"/>
      <c r="C484" s="582"/>
      <c r="D484" s="582"/>
    </row>
    <row r="485" spans="2:4">
      <c r="B485" s="582"/>
      <c r="C485" s="582"/>
      <c r="D485" s="582"/>
    </row>
    <row r="486" spans="2:4">
      <c r="B486" s="582"/>
      <c r="C486" s="582"/>
      <c r="D486" s="582"/>
    </row>
    <row r="487" spans="2:4">
      <c r="B487" s="582"/>
      <c r="C487" s="582"/>
      <c r="D487" s="582"/>
    </row>
    <row r="488" spans="2:4">
      <c r="B488" s="582"/>
      <c r="C488" s="582"/>
      <c r="D488" s="582"/>
    </row>
    <row r="489" spans="2:4">
      <c r="B489" s="582"/>
      <c r="C489" s="582"/>
      <c r="D489" s="582"/>
    </row>
    <row r="490" spans="2:4">
      <c r="B490" s="582"/>
      <c r="C490" s="582"/>
      <c r="D490" s="582"/>
    </row>
    <row r="491" spans="2:4">
      <c r="B491" s="582"/>
      <c r="C491" s="582"/>
      <c r="D491" s="582"/>
    </row>
    <row r="492" spans="2:4">
      <c r="B492" s="582"/>
      <c r="C492" s="582"/>
      <c r="D492" s="582"/>
    </row>
    <row r="493" spans="2:4">
      <c r="B493" s="582"/>
      <c r="C493" s="582"/>
      <c r="D493" s="582"/>
    </row>
    <row r="494" spans="2:4">
      <c r="B494" s="582"/>
      <c r="C494" s="582"/>
      <c r="D494" s="582"/>
    </row>
    <row r="495" spans="2:4">
      <c r="B495" s="582"/>
      <c r="C495" s="582"/>
      <c r="D495" s="582"/>
    </row>
    <row r="496" spans="2:4">
      <c r="B496" s="582"/>
      <c r="C496" s="582"/>
      <c r="D496" s="582"/>
    </row>
    <row r="497" spans="2:4">
      <c r="B497" s="582"/>
      <c r="C497" s="582"/>
      <c r="D497" s="582"/>
    </row>
    <row r="498" spans="2:4">
      <c r="B498" s="582"/>
      <c r="C498" s="582"/>
      <c r="D498" s="582"/>
    </row>
    <row r="499" spans="2:4">
      <c r="B499" s="582"/>
      <c r="C499" s="582"/>
      <c r="D499" s="582"/>
    </row>
    <row r="500" spans="2:4">
      <c r="B500" s="582"/>
      <c r="C500" s="582"/>
      <c r="D500" s="582"/>
    </row>
    <row r="501" spans="2:4">
      <c r="B501" s="582"/>
      <c r="C501" s="582"/>
      <c r="D501" s="582"/>
    </row>
    <row r="502" spans="2:4">
      <c r="B502" s="582"/>
      <c r="C502" s="582"/>
      <c r="D502" s="582"/>
    </row>
    <row r="503" spans="2:4">
      <c r="B503" s="582"/>
      <c r="C503" s="582"/>
      <c r="D503" s="582"/>
    </row>
    <row r="504" spans="2:4">
      <c r="B504" s="582"/>
      <c r="C504" s="582"/>
      <c r="D504" s="582"/>
    </row>
    <row r="505" spans="2:4">
      <c r="B505" s="582"/>
      <c r="C505" s="582"/>
      <c r="D505" s="582"/>
    </row>
    <row r="506" spans="2:4">
      <c r="B506" s="582"/>
      <c r="C506" s="582"/>
      <c r="D506" s="582"/>
    </row>
    <row r="507" spans="2:4">
      <c r="B507" s="582"/>
      <c r="C507" s="582"/>
      <c r="D507" s="582"/>
    </row>
    <row r="508" spans="2:4">
      <c r="B508" s="582"/>
      <c r="C508" s="582"/>
      <c r="D508" s="582"/>
    </row>
    <row r="509" spans="2:4">
      <c r="B509" s="582"/>
      <c r="C509" s="582"/>
      <c r="D509" s="582"/>
    </row>
    <row r="510" spans="2:4">
      <c r="B510" s="582"/>
      <c r="C510" s="582"/>
      <c r="D510" s="582"/>
    </row>
    <row r="511" spans="2:4">
      <c r="B511" s="582"/>
      <c r="C511" s="582"/>
      <c r="D511" s="582"/>
    </row>
    <row r="512" spans="2:4">
      <c r="B512" s="582"/>
      <c r="C512" s="582"/>
      <c r="D512" s="582"/>
    </row>
    <row r="513" spans="2:4">
      <c r="B513" s="582"/>
      <c r="C513" s="582"/>
      <c r="D513" s="582"/>
    </row>
    <row r="514" spans="2:4">
      <c r="B514" s="582"/>
      <c r="C514" s="582"/>
      <c r="D514" s="582"/>
    </row>
    <row r="515" spans="2:4">
      <c r="B515" s="582"/>
      <c r="C515" s="582"/>
      <c r="D515" s="582"/>
    </row>
    <row r="516" spans="2:4">
      <c r="B516" s="582"/>
      <c r="C516" s="582"/>
      <c r="D516" s="582"/>
    </row>
    <row r="517" spans="2:4">
      <c r="B517" s="582"/>
      <c r="C517" s="582"/>
      <c r="D517" s="582"/>
    </row>
    <row r="518" spans="2:4">
      <c r="B518" s="582"/>
      <c r="C518" s="582"/>
      <c r="D518" s="582"/>
    </row>
    <row r="519" spans="2:4">
      <c r="B519" s="582"/>
      <c r="C519" s="582"/>
      <c r="D519" s="582"/>
    </row>
    <row r="520" spans="2:4">
      <c r="B520" s="582"/>
      <c r="C520" s="582"/>
      <c r="D520" s="582"/>
    </row>
    <row r="521" spans="2:4">
      <c r="B521" s="582"/>
      <c r="C521" s="582"/>
      <c r="D521" s="582"/>
    </row>
    <row r="522" spans="2:4">
      <c r="B522" s="582"/>
      <c r="C522" s="582"/>
      <c r="D522" s="582"/>
    </row>
    <row r="523" spans="2:4">
      <c r="B523" s="582"/>
      <c r="C523" s="582"/>
      <c r="D523" s="582"/>
    </row>
    <row r="524" spans="2:4">
      <c r="B524" s="582"/>
      <c r="C524" s="582"/>
      <c r="D524" s="582"/>
    </row>
    <row r="525" spans="2:4">
      <c r="B525" s="582"/>
      <c r="C525" s="582"/>
      <c r="D525" s="582"/>
    </row>
    <row r="526" spans="2:4">
      <c r="B526" s="582"/>
      <c r="C526" s="582"/>
      <c r="D526" s="582"/>
    </row>
    <row r="527" spans="2:4">
      <c r="B527" s="582"/>
      <c r="C527" s="582"/>
      <c r="D527" s="582"/>
    </row>
    <row r="528" spans="2:4">
      <c r="B528" s="582"/>
      <c r="C528" s="582"/>
      <c r="D528" s="582"/>
    </row>
    <row r="529" spans="2:4">
      <c r="B529" s="582"/>
      <c r="C529" s="582"/>
      <c r="D529" s="582"/>
    </row>
    <row r="530" spans="2:4">
      <c r="B530" s="582"/>
      <c r="C530" s="582"/>
      <c r="D530" s="582"/>
    </row>
    <row r="531" spans="2:4">
      <c r="B531" s="582"/>
      <c r="C531" s="582"/>
      <c r="D531" s="582"/>
    </row>
    <row r="532" spans="2:4">
      <c r="B532" s="582"/>
      <c r="C532" s="582"/>
      <c r="D532" s="582"/>
    </row>
    <row r="533" spans="2:4">
      <c r="B533" s="582"/>
      <c r="C533" s="582"/>
      <c r="D533" s="582"/>
    </row>
    <row r="534" spans="2:4">
      <c r="B534" s="582"/>
      <c r="C534" s="582"/>
      <c r="D534" s="582"/>
    </row>
    <row r="535" spans="2:4">
      <c r="B535" s="582"/>
      <c r="C535" s="582"/>
      <c r="D535" s="582"/>
    </row>
    <row r="536" spans="2:4">
      <c r="B536" s="582"/>
      <c r="C536" s="582"/>
      <c r="D536" s="582"/>
    </row>
    <row r="537" spans="2:4">
      <c r="B537" s="582"/>
      <c r="C537" s="582"/>
      <c r="D537" s="582"/>
    </row>
    <row r="538" spans="2:4">
      <c r="B538" s="582"/>
      <c r="C538" s="582"/>
      <c r="D538" s="582"/>
    </row>
    <row r="539" spans="2:4">
      <c r="B539" s="582"/>
      <c r="C539" s="582"/>
      <c r="D539" s="582"/>
    </row>
    <row r="540" spans="2:4">
      <c r="B540" s="582"/>
      <c r="C540" s="582"/>
      <c r="D540" s="582"/>
    </row>
    <row r="541" spans="2:4">
      <c r="B541" s="582"/>
      <c r="C541" s="582"/>
      <c r="D541" s="582"/>
    </row>
    <row r="542" spans="2:4">
      <c r="B542" s="582"/>
      <c r="C542" s="582"/>
      <c r="D542" s="582"/>
    </row>
    <row r="543" spans="2:4">
      <c r="B543" s="582"/>
      <c r="C543" s="582"/>
      <c r="D543" s="582"/>
    </row>
    <row r="544" spans="2:4">
      <c r="B544" s="582"/>
      <c r="C544" s="582"/>
      <c r="D544" s="582"/>
    </row>
    <row r="545" spans="2:4">
      <c r="B545" s="582"/>
      <c r="C545" s="582"/>
      <c r="D545" s="582"/>
    </row>
    <row r="546" spans="2:4">
      <c r="B546" s="582"/>
      <c r="C546" s="582"/>
      <c r="D546" s="582"/>
    </row>
    <row r="547" spans="2:4">
      <c r="B547" s="582"/>
      <c r="C547" s="582"/>
      <c r="D547" s="582"/>
    </row>
    <row r="548" spans="2:4">
      <c r="B548" s="582"/>
      <c r="C548" s="582"/>
      <c r="D548" s="582"/>
    </row>
    <row r="549" spans="2:4">
      <c r="B549" s="582"/>
      <c r="C549" s="582"/>
      <c r="D549" s="582"/>
    </row>
    <row r="550" spans="2:4">
      <c r="B550" s="582"/>
      <c r="C550" s="582"/>
      <c r="D550" s="582"/>
    </row>
    <row r="551" spans="2:4">
      <c r="B551" s="582"/>
      <c r="C551" s="582"/>
      <c r="D551" s="582"/>
    </row>
    <row r="552" spans="2:4">
      <c r="B552" s="582"/>
      <c r="C552" s="582"/>
      <c r="D552" s="582"/>
    </row>
    <row r="553" spans="2:4">
      <c r="B553" s="582"/>
      <c r="C553" s="582"/>
      <c r="D553" s="582"/>
    </row>
    <row r="554" spans="2:4">
      <c r="B554" s="582"/>
      <c r="C554" s="582"/>
      <c r="D554" s="582"/>
    </row>
    <row r="555" spans="2:4">
      <c r="B555" s="582"/>
      <c r="C555" s="582"/>
      <c r="D555" s="582"/>
    </row>
    <row r="556" spans="2:4">
      <c r="B556" s="582"/>
      <c r="C556" s="582"/>
      <c r="D556" s="582"/>
    </row>
    <row r="557" spans="2:4">
      <c r="B557" s="582"/>
      <c r="C557" s="582"/>
      <c r="D557" s="582"/>
    </row>
    <row r="558" spans="2:4">
      <c r="B558" s="582"/>
      <c r="C558" s="582"/>
      <c r="D558" s="582"/>
    </row>
    <row r="559" spans="2:4">
      <c r="B559" s="582"/>
      <c r="C559" s="582"/>
      <c r="D559" s="582"/>
    </row>
    <row r="560" spans="2:4">
      <c r="B560" s="582"/>
      <c r="C560" s="582"/>
      <c r="D560" s="582"/>
    </row>
    <row r="561" spans="2:4">
      <c r="B561" s="582"/>
      <c r="C561" s="582"/>
      <c r="D561" s="582"/>
    </row>
    <row r="562" spans="2:4">
      <c r="B562" s="582"/>
      <c r="C562" s="582"/>
      <c r="D562" s="582"/>
    </row>
    <row r="563" spans="2:4">
      <c r="B563" s="582"/>
      <c r="C563" s="582"/>
      <c r="D563" s="582"/>
    </row>
    <row r="564" spans="2:4">
      <c r="B564" s="582"/>
      <c r="C564" s="582"/>
      <c r="D564" s="582"/>
    </row>
    <row r="565" spans="2:4">
      <c r="B565" s="582"/>
      <c r="C565" s="582"/>
      <c r="D565" s="582"/>
    </row>
    <row r="566" spans="2:4">
      <c r="B566" s="582"/>
      <c r="C566" s="582"/>
      <c r="D566" s="582"/>
    </row>
    <row r="567" spans="2:4">
      <c r="B567" s="582"/>
      <c r="C567" s="582"/>
      <c r="D567" s="582"/>
    </row>
    <row r="568" spans="2:4">
      <c r="B568" s="582"/>
      <c r="C568" s="582"/>
      <c r="D568" s="582"/>
    </row>
    <row r="569" spans="2:4">
      <c r="B569" s="582"/>
      <c r="C569" s="582"/>
      <c r="D569" s="582"/>
    </row>
    <row r="570" spans="2:4">
      <c r="B570" s="582"/>
      <c r="C570" s="582"/>
      <c r="D570" s="582"/>
    </row>
    <row r="571" spans="2:4">
      <c r="B571" s="582"/>
      <c r="C571" s="582"/>
      <c r="D571" s="582"/>
    </row>
    <row r="572" spans="2:4">
      <c r="B572" s="582"/>
      <c r="C572" s="582"/>
      <c r="D572" s="582"/>
    </row>
    <row r="573" spans="2:4">
      <c r="B573" s="582"/>
      <c r="C573" s="582"/>
      <c r="D573" s="582"/>
    </row>
    <row r="574" spans="2:4">
      <c r="B574" s="582"/>
      <c r="C574" s="582"/>
      <c r="D574" s="582"/>
    </row>
    <row r="575" spans="2:4">
      <c r="B575" s="582"/>
      <c r="C575" s="582"/>
      <c r="D575" s="582"/>
    </row>
    <row r="576" spans="2:4">
      <c r="B576" s="582"/>
      <c r="C576" s="582"/>
      <c r="D576" s="582"/>
    </row>
    <row r="577" spans="2:4">
      <c r="B577" s="582"/>
      <c r="C577" s="582"/>
      <c r="D577" s="582"/>
    </row>
    <row r="578" spans="2:4">
      <c r="B578" s="582"/>
      <c r="C578" s="582"/>
      <c r="D578" s="582"/>
    </row>
    <row r="579" spans="2:4">
      <c r="B579" s="582"/>
      <c r="C579" s="582"/>
      <c r="D579" s="582"/>
    </row>
    <row r="580" spans="2:4">
      <c r="B580" s="582"/>
      <c r="C580" s="582"/>
      <c r="D580" s="582"/>
    </row>
    <row r="581" spans="2:4">
      <c r="B581" s="582"/>
      <c r="C581" s="582"/>
      <c r="D581" s="582"/>
    </row>
    <row r="582" spans="2:4">
      <c r="B582" s="582"/>
      <c r="C582" s="582"/>
      <c r="D582" s="582"/>
    </row>
    <row r="583" spans="2:4">
      <c r="B583" s="582"/>
      <c r="C583" s="582"/>
      <c r="D583" s="582"/>
    </row>
    <row r="584" spans="2:4">
      <c r="B584" s="582"/>
      <c r="C584" s="582"/>
      <c r="D584" s="582"/>
    </row>
    <row r="585" spans="2:4">
      <c r="B585" s="582"/>
      <c r="C585" s="582"/>
      <c r="D585" s="582"/>
    </row>
    <row r="586" spans="2:4">
      <c r="B586" s="582"/>
      <c r="C586" s="582"/>
      <c r="D586" s="582"/>
    </row>
    <row r="587" spans="2:4">
      <c r="B587" s="582"/>
      <c r="C587" s="582"/>
      <c r="D587" s="582"/>
    </row>
    <row r="588" spans="2:4">
      <c r="B588" s="582"/>
      <c r="C588" s="582"/>
      <c r="D588" s="582"/>
    </row>
    <row r="589" spans="2:4">
      <c r="B589" s="582"/>
      <c r="C589" s="582"/>
      <c r="D589" s="582"/>
    </row>
    <row r="590" spans="2:4">
      <c r="B590" s="582"/>
      <c r="C590" s="582"/>
      <c r="D590" s="582"/>
    </row>
    <row r="591" spans="2:4">
      <c r="B591" s="582"/>
      <c r="C591" s="582"/>
      <c r="D591" s="582"/>
    </row>
    <row r="592" spans="2:4">
      <c r="B592" s="582"/>
      <c r="C592" s="582"/>
      <c r="D592" s="582"/>
    </row>
    <row r="593" spans="2:4">
      <c r="B593" s="582"/>
      <c r="C593" s="582"/>
      <c r="D593" s="582"/>
    </row>
    <row r="594" spans="2:4">
      <c r="B594" s="582"/>
      <c r="C594" s="582"/>
      <c r="D594" s="582"/>
    </row>
    <row r="595" spans="2:4">
      <c r="B595" s="582"/>
      <c r="C595" s="582"/>
      <c r="D595" s="582"/>
    </row>
    <row r="596" spans="2:4">
      <c r="B596" s="582"/>
      <c r="C596" s="582"/>
      <c r="D596" s="582"/>
    </row>
    <row r="597" spans="2:4">
      <c r="B597" s="582"/>
      <c r="C597" s="582"/>
      <c r="D597" s="582"/>
    </row>
    <row r="598" spans="2:4">
      <c r="B598" s="582"/>
      <c r="C598" s="582"/>
      <c r="D598" s="582"/>
    </row>
    <row r="599" spans="2:4">
      <c r="B599" s="582"/>
      <c r="C599" s="582"/>
      <c r="D599" s="582"/>
    </row>
    <row r="600" spans="2:4">
      <c r="B600" s="582"/>
      <c r="C600" s="582"/>
      <c r="D600" s="582"/>
    </row>
    <row r="601" spans="2:4">
      <c r="B601" s="582"/>
      <c r="C601" s="582"/>
      <c r="D601" s="582"/>
    </row>
    <row r="602" spans="2:4">
      <c r="B602" s="582"/>
      <c r="C602" s="582"/>
      <c r="D602" s="582"/>
    </row>
    <row r="603" spans="2:4">
      <c r="B603" s="582"/>
      <c r="C603" s="582"/>
      <c r="D603" s="582"/>
    </row>
    <row r="604" spans="2:4">
      <c r="B604" s="582"/>
      <c r="C604" s="582"/>
      <c r="D604" s="582"/>
    </row>
    <row r="605" spans="2:4">
      <c r="B605" s="582"/>
      <c r="C605" s="582"/>
      <c r="D605" s="582"/>
    </row>
    <row r="606" spans="2:4">
      <c r="B606" s="582"/>
      <c r="C606" s="582"/>
      <c r="D606" s="582"/>
    </row>
    <row r="607" spans="2:4">
      <c r="B607" s="582"/>
      <c r="C607" s="582"/>
      <c r="D607" s="582"/>
    </row>
    <row r="608" spans="2:4">
      <c r="B608" s="582"/>
      <c r="C608" s="582"/>
      <c r="D608" s="582"/>
    </row>
    <row r="609" spans="2:4">
      <c r="B609" s="582"/>
      <c r="C609" s="582"/>
      <c r="D609" s="582"/>
    </row>
    <row r="610" spans="2:4">
      <c r="B610" s="582"/>
      <c r="C610" s="582"/>
      <c r="D610" s="582"/>
    </row>
    <row r="611" spans="2:4">
      <c r="B611" s="582"/>
      <c r="C611" s="582"/>
      <c r="D611" s="582"/>
    </row>
    <row r="612" spans="2:4">
      <c r="B612" s="582"/>
      <c r="C612" s="582"/>
      <c r="D612" s="582"/>
    </row>
    <row r="613" spans="2:4">
      <c r="B613" s="582"/>
      <c r="C613" s="582"/>
      <c r="D613" s="582"/>
    </row>
    <row r="614" spans="2:4">
      <c r="B614" s="582"/>
      <c r="C614" s="582"/>
      <c r="D614" s="582"/>
    </row>
    <row r="615" spans="2:4">
      <c r="B615" s="582"/>
      <c r="C615" s="582"/>
      <c r="D615" s="582"/>
    </row>
    <row r="616" spans="2:4">
      <c r="B616" s="582"/>
      <c r="C616" s="582"/>
      <c r="D616" s="582"/>
    </row>
    <row r="617" spans="2:4">
      <c r="B617" s="582"/>
      <c r="C617" s="582"/>
      <c r="D617" s="582"/>
    </row>
    <row r="618" spans="2:4">
      <c r="B618" s="582"/>
      <c r="C618" s="582"/>
      <c r="D618" s="582"/>
    </row>
    <row r="619" spans="2:4">
      <c r="B619" s="582"/>
      <c r="C619" s="582"/>
      <c r="D619" s="582"/>
    </row>
    <row r="620" spans="2:4">
      <c r="B620" s="582"/>
      <c r="C620" s="582"/>
      <c r="D620" s="582"/>
    </row>
    <row r="621" spans="2:4">
      <c r="B621" s="582"/>
      <c r="C621" s="582"/>
      <c r="D621" s="582"/>
    </row>
    <row r="622" spans="2:4">
      <c r="B622" s="582"/>
      <c r="C622" s="582"/>
      <c r="D622" s="582"/>
    </row>
    <row r="623" spans="2:4">
      <c r="B623" s="582"/>
      <c r="C623" s="582"/>
      <c r="D623" s="582"/>
    </row>
    <row r="624" spans="2:4">
      <c r="B624" s="582"/>
      <c r="C624" s="582"/>
      <c r="D624" s="582"/>
    </row>
    <row r="625" spans="2:4">
      <c r="B625" s="582"/>
      <c r="C625" s="582"/>
      <c r="D625" s="582"/>
    </row>
    <row r="626" spans="2:4">
      <c r="B626" s="582"/>
      <c r="C626" s="582"/>
      <c r="D626" s="582"/>
    </row>
    <row r="627" spans="2:4">
      <c r="B627" s="582"/>
      <c r="C627" s="582"/>
      <c r="D627" s="582"/>
    </row>
    <row r="628" spans="2:4">
      <c r="B628" s="582"/>
      <c r="C628" s="582"/>
      <c r="D628" s="582"/>
    </row>
    <row r="629" spans="2:4">
      <c r="B629" s="582"/>
      <c r="C629" s="582"/>
      <c r="D629" s="582"/>
    </row>
    <row r="630" spans="2:4">
      <c r="B630" s="582"/>
      <c r="C630" s="582"/>
      <c r="D630" s="582"/>
    </row>
    <row r="631" spans="2:4">
      <c r="B631" s="582"/>
      <c r="C631" s="582"/>
      <c r="D631" s="582"/>
    </row>
    <row r="632" spans="2:4">
      <c r="B632" s="582"/>
      <c r="C632" s="582"/>
      <c r="D632" s="582"/>
    </row>
    <row r="633" spans="2:4">
      <c r="B633" s="582"/>
      <c r="C633" s="582"/>
      <c r="D633" s="582"/>
    </row>
    <row r="634" spans="2:4">
      <c r="B634" s="582"/>
      <c r="C634" s="582"/>
      <c r="D634" s="582"/>
    </row>
    <row r="635" spans="2:4">
      <c r="B635" s="582"/>
      <c r="C635" s="582"/>
      <c r="D635" s="582"/>
    </row>
    <row r="636" spans="2:4">
      <c r="B636" s="582"/>
      <c r="C636" s="582"/>
      <c r="D636" s="582"/>
    </row>
    <row r="637" spans="2:4">
      <c r="B637" s="582"/>
      <c r="C637" s="582"/>
      <c r="D637" s="582"/>
    </row>
    <row r="638" spans="2:4">
      <c r="B638" s="582"/>
      <c r="C638" s="582"/>
      <c r="D638" s="582"/>
    </row>
    <row r="639" spans="2:4">
      <c r="B639" s="582"/>
      <c r="C639" s="582"/>
      <c r="D639" s="582"/>
    </row>
    <row r="640" spans="2:4">
      <c r="B640" s="582"/>
      <c r="C640" s="582"/>
      <c r="D640" s="582"/>
    </row>
    <row r="641" spans="2:4">
      <c r="B641" s="582"/>
      <c r="C641" s="582"/>
      <c r="D641" s="582"/>
    </row>
    <row r="642" spans="2:4">
      <c r="B642" s="582"/>
      <c r="C642" s="582"/>
      <c r="D642" s="582"/>
    </row>
    <row r="643" spans="2:4">
      <c r="B643" s="582"/>
      <c r="C643" s="582"/>
      <c r="D643" s="582"/>
    </row>
    <row r="644" spans="2:4">
      <c r="B644" s="582"/>
      <c r="C644" s="582"/>
      <c r="D644" s="582"/>
    </row>
    <row r="645" spans="2:4">
      <c r="B645" s="582"/>
      <c r="C645" s="582"/>
      <c r="D645" s="582"/>
    </row>
    <row r="646" spans="2:4">
      <c r="B646" s="582"/>
      <c r="C646" s="582"/>
      <c r="D646" s="582"/>
    </row>
    <row r="647" spans="2:4">
      <c r="B647" s="582"/>
      <c r="C647" s="582"/>
      <c r="D647" s="582"/>
    </row>
    <row r="648" spans="2:4">
      <c r="B648" s="582"/>
      <c r="C648" s="582"/>
      <c r="D648" s="582"/>
    </row>
    <row r="649" spans="2:4">
      <c r="B649" s="582"/>
      <c r="C649" s="582"/>
      <c r="D649" s="582"/>
    </row>
    <row r="650" spans="2:4">
      <c r="B650" s="582"/>
      <c r="C650" s="582"/>
      <c r="D650" s="582"/>
    </row>
    <row r="651" spans="2:4">
      <c r="B651" s="582"/>
      <c r="C651" s="582"/>
      <c r="D651" s="582"/>
    </row>
    <row r="652" spans="2:4">
      <c r="B652" s="582"/>
      <c r="C652" s="582"/>
      <c r="D652" s="582"/>
    </row>
    <row r="653" spans="2:4">
      <c r="B653" s="582"/>
      <c r="C653" s="582"/>
      <c r="D653" s="582"/>
    </row>
    <row r="654" spans="2:4">
      <c r="B654" s="582"/>
      <c r="C654" s="582"/>
      <c r="D654" s="582"/>
    </row>
    <row r="655" spans="2:4">
      <c r="B655" s="582"/>
      <c r="C655" s="582"/>
      <c r="D655" s="582"/>
    </row>
    <row r="656" spans="2:4">
      <c r="B656" s="582"/>
      <c r="C656" s="582"/>
      <c r="D656" s="582"/>
    </row>
    <row r="657" spans="2:4">
      <c r="B657" s="582"/>
      <c r="C657" s="582"/>
      <c r="D657" s="582"/>
    </row>
    <row r="658" spans="2:4">
      <c r="B658" s="582"/>
      <c r="C658" s="582"/>
      <c r="D658" s="582"/>
    </row>
    <row r="659" spans="2:4">
      <c r="B659" s="582"/>
      <c r="C659" s="582"/>
      <c r="D659" s="582"/>
    </row>
    <row r="660" spans="2:4">
      <c r="B660" s="582"/>
      <c r="C660" s="582"/>
      <c r="D660" s="582"/>
    </row>
    <row r="661" spans="2:4">
      <c r="B661" s="582"/>
      <c r="C661" s="582"/>
      <c r="D661" s="582"/>
    </row>
    <row r="662" spans="2:4">
      <c r="B662" s="582"/>
      <c r="C662" s="582"/>
      <c r="D662" s="582"/>
    </row>
    <row r="663" spans="2:4">
      <c r="B663" s="582"/>
      <c r="C663" s="582"/>
      <c r="D663" s="582"/>
    </row>
    <row r="664" spans="2:4">
      <c r="B664" s="582"/>
      <c r="C664" s="582"/>
      <c r="D664" s="582"/>
    </row>
    <row r="665" spans="2:4">
      <c r="B665" s="582"/>
      <c r="C665" s="582"/>
      <c r="D665" s="582"/>
    </row>
    <row r="666" spans="2:4">
      <c r="B666" s="582"/>
      <c r="C666" s="582"/>
      <c r="D666" s="582"/>
    </row>
    <row r="667" spans="2:4">
      <c r="B667" s="582"/>
      <c r="C667" s="582"/>
      <c r="D667" s="582"/>
    </row>
    <row r="668" spans="2:4">
      <c r="B668" s="582"/>
      <c r="C668" s="582"/>
      <c r="D668" s="582"/>
    </row>
    <row r="669" spans="2:4">
      <c r="B669" s="582"/>
      <c r="C669" s="582"/>
      <c r="D669" s="582"/>
    </row>
    <row r="670" spans="2:4">
      <c r="B670" s="582"/>
      <c r="C670" s="582"/>
      <c r="D670" s="582"/>
    </row>
    <row r="671" spans="2:4">
      <c r="B671" s="582"/>
      <c r="C671" s="582"/>
      <c r="D671" s="582"/>
    </row>
    <row r="672" spans="2:4">
      <c r="B672" s="582"/>
      <c r="C672" s="582"/>
      <c r="D672" s="582"/>
    </row>
    <row r="673" spans="2:4">
      <c r="B673" s="582"/>
      <c r="C673" s="582"/>
      <c r="D673" s="582"/>
    </row>
    <row r="674" spans="2:4">
      <c r="B674" s="582"/>
      <c r="C674" s="582"/>
      <c r="D674" s="582"/>
    </row>
    <row r="675" spans="2:4">
      <c r="B675" s="582"/>
      <c r="C675" s="582"/>
      <c r="D675" s="582"/>
    </row>
    <row r="676" spans="2:4">
      <c r="B676" s="582"/>
      <c r="C676" s="582"/>
      <c r="D676" s="582"/>
    </row>
    <row r="677" spans="2:4">
      <c r="B677" s="582"/>
      <c r="C677" s="582"/>
      <c r="D677" s="582"/>
    </row>
    <row r="678" spans="2:4">
      <c r="B678" s="582"/>
      <c r="C678" s="582"/>
      <c r="D678" s="582"/>
    </row>
    <row r="679" spans="2:4">
      <c r="B679" s="582"/>
      <c r="C679" s="582"/>
      <c r="D679" s="582"/>
    </row>
    <row r="680" spans="2:4">
      <c r="B680" s="582"/>
      <c r="C680" s="582"/>
      <c r="D680" s="582"/>
    </row>
    <row r="681" spans="2:4">
      <c r="B681" s="582"/>
      <c r="C681" s="582"/>
      <c r="D681" s="582"/>
    </row>
    <row r="682" spans="2:4">
      <c r="B682" s="582"/>
      <c r="C682" s="582"/>
      <c r="D682" s="582"/>
    </row>
    <row r="683" spans="2:4">
      <c r="B683" s="582"/>
      <c r="C683" s="582"/>
      <c r="D683" s="582"/>
    </row>
    <row r="684" spans="2:4">
      <c r="B684" s="582"/>
      <c r="C684" s="582"/>
      <c r="D684" s="582"/>
    </row>
    <row r="685" spans="2:4">
      <c r="B685" s="582"/>
      <c r="C685" s="582"/>
      <c r="D685" s="582"/>
    </row>
    <row r="686" spans="2:4">
      <c r="B686" s="582"/>
      <c r="C686" s="582"/>
      <c r="D686" s="582"/>
    </row>
    <row r="687" spans="2:4">
      <c r="B687" s="582"/>
      <c r="C687" s="582"/>
      <c r="D687" s="582"/>
    </row>
    <row r="688" spans="2:4">
      <c r="B688" s="582"/>
      <c r="C688" s="582"/>
      <c r="D688" s="582"/>
    </row>
    <row r="689" spans="2:4">
      <c r="B689" s="582"/>
      <c r="C689" s="582"/>
      <c r="D689" s="582"/>
    </row>
    <row r="690" spans="2:4">
      <c r="B690" s="582"/>
      <c r="C690" s="582"/>
      <c r="D690" s="582"/>
    </row>
    <row r="691" spans="2:4">
      <c r="B691" s="582"/>
      <c r="C691" s="582"/>
      <c r="D691" s="582"/>
    </row>
    <row r="692" spans="2:4">
      <c r="B692" s="582"/>
      <c r="C692" s="582"/>
      <c r="D692" s="582"/>
    </row>
    <row r="693" spans="2:4">
      <c r="B693" s="582"/>
      <c r="C693" s="582"/>
      <c r="D693" s="582"/>
    </row>
    <row r="694" spans="2:4">
      <c r="B694" s="582"/>
      <c r="C694" s="582"/>
      <c r="D694" s="582"/>
    </row>
    <row r="695" spans="2:4">
      <c r="B695" s="582"/>
      <c r="C695" s="582"/>
      <c r="D695" s="582"/>
    </row>
    <row r="696" spans="2:4">
      <c r="B696" s="582"/>
      <c r="C696" s="582"/>
      <c r="D696" s="582"/>
    </row>
    <row r="697" spans="2:4">
      <c r="B697" s="582"/>
      <c r="C697" s="582"/>
      <c r="D697" s="582"/>
    </row>
    <row r="698" spans="2:4">
      <c r="B698" s="582"/>
      <c r="C698" s="582"/>
      <c r="D698" s="582"/>
    </row>
    <row r="699" spans="2:4">
      <c r="B699" s="582"/>
      <c r="C699" s="582"/>
      <c r="D699" s="582"/>
    </row>
    <row r="700" spans="2:4">
      <c r="B700" s="582"/>
      <c r="C700" s="582"/>
      <c r="D700" s="582"/>
    </row>
    <row r="701" spans="2:4">
      <c r="B701" s="582"/>
      <c r="C701" s="582"/>
      <c r="D701" s="582"/>
    </row>
    <row r="702" spans="2:4">
      <c r="B702" s="582"/>
      <c r="C702" s="582"/>
      <c r="D702" s="582"/>
    </row>
    <row r="703" spans="2:4">
      <c r="B703" s="582"/>
      <c r="C703" s="582"/>
      <c r="D703" s="582"/>
    </row>
    <row r="704" spans="2:4">
      <c r="B704" s="582"/>
      <c r="C704" s="582"/>
      <c r="D704" s="582"/>
    </row>
    <row r="705" spans="2:4">
      <c r="B705" s="582"/>
      <c r="C705" s="582"/>
      <c r="D705" s="582"/>
    </row>
    <row r="706" spans="2:4">
      <c r="B706" s="582"/>
      <c r="C706" s="582"/>
      <c r="D706" s="582"/>
    </row>
    <row r="707" spans="2:4">
      <c r="B707" s="582"/>
      <c r="C707" s="582"/>
      <c r="D707" s="582"/>
    </row>
    <row r="708" spans="2:4">
      <c r="B708" s="582"/>
      <c r="C708" s="582"/>
      <c r="D708" s="582"/>
    </row>
    <row r="709" spans="2:4">
      <c r="B709" s="582"/>
      <c r="C709" s="582"/>
      <c r="D709" s="582"/>
    </row>
    <row r="710" spans="2:4">
      <c r="B710" s="582"/>
      <c r="C710" s="582"/>
      <c r="D710" s="582"/>
    </row>
    <row r="711" spans="2:4">
      <c r="B711" s="582"/>
      <c r="C711" s="582"/>
      <c r="D711" s="582"/>
    </row>
    <row r="712" spans="2:4">
      <c r="B712" s="582"/>
      <c r="C712" s="582"/>
      <c r="D712" s="582"/>
    </row>
    <row r="713" spans="2:4">
      <c r="B713" s="582"/>
      <c r="C713" s="582"/>
      <c r="D713" s="582"/>
    </row>
    <row r="714" spans="2:4">
      <c r="B714" s="582"/>
      <c r="C714" s="582"/>
      <c r="D714" s="582"/>
    </row>
    <row r="715" spans="2:4">
      <c r="B715" s="582"/>
      <c r="C715" s="582"/>
      <c r="D715" s="582"/>
    </row>
    <row r="716" spans="2:4">
      <c r="B716" s="582"/>
      <c r="C716" s="582"/>
      <c r="D716" s="582"/>
    </row>
    <row r="717" spans="2:4">
      <c r="B717" s="582"/>
      <c r="C717" s="582"/>
      <c r="D717" s="582"/>
    </row>
    <row r="718" spans="2:4">
      <c r="B718" s="582"/>
      <c r="C718" s="582"/>
      <c r="D718" s="582"/>
    </row>
    <row r="719" spans="2:4">
      <c r="B719" s="582"/>
      <c r="C719" s="582"/>
      <c r="D719" s="582"/>
    </row>
    <row r="720" spans="2:4">
      <c r="B720" s="582"/>
      <c r="C720" s="582"/>
      <c r="D720" s="582"/>
    </row>
    <row r="721" spans="2:4">
      <c r="B721" s="582"/>
      <c r="C721" s="582"/>
      <c r="D721" s="582"/>
    </row>
    <row r="722" spans="2:4">
      <c r="B722" s="582"/>
      <c r="C722" s="582"/>
      <c r="D722" s="582"/>
    </row>
    <row r="723" spans="2:4">
      <c r="B723" s="582"/>
      <c r="C723" s="582"/>
      <c r="D723" s="582"/>
    </row>
    <row r="724" spans="2:4">
      <c r="B724" s="582"/>
      <c r="C724" s="582"/>
      <c r="D724" s="582"/>
    </row>
    <row r="725" spans="2:4">
      <c r="B725" s="582"/>
      <c r="C725" s="582"/>
      <c r="D725" s="582"/>
    </row>
    <row r="726" spans="2:4">
      <c r="B726" s="582"/>
      <c r="C726" s="582"/>
      <c r="D726" s="582"/>
    </row>
    <row r="727" spans="2:4">
      <c r="B727" s="582"/>
      <c r="C727" s="582"/>
      <c r="D727" s="582"/>
    </row>
    <row r="728" spans="2:4">
      <c r="B728" s="582"/>
      <c r="C728" s="582"/>
      <c r="D728" s="582"/>
    </row>
    <row r="729" spans="2:4">
      <c r="B729" s="582"/>
      <c r="C729" s="582"/>
      <c r="D729" s="582"/>
    </row>
    <row r="730" spans="2:4">
      <c r="B730" s="582"/>
      <c r="C730" s="582"/>
      <c r="D730" s="582"/>
    </row>
    <row r="731" spans="2:4">
      <c r="B731" s="582"/>
      <c r="C731" s="582"/>
      <c r="D731" s="582"/>
    </row>
    <row r="732" spans="2:4">
      <c r="B732" s="582"/>
      <c r="C732" s="582"/>
      <c r="D732" s="582"/>
    </row>
    <row r="733" spans="2:4">
      <c r="B733" s="582"/>
      <c r="C733" s="582"/>
      <c r="D733" s="582"/>
    </row>
    <row r="734" spans="2:4">
      <c r="B734" s="582"/>
      <c r="C734" s="582"/>
      <c r="D734" s="582"/>
    </row>
    <row r="735" spans="2:4">
      <c r="B735" s="582"/>
      <c r="C735" s="582"/>
      <c r="D735" s="582"/>
    </row>
    <row r="736" spans="2:4">
      <c r="B736" s="582"/>
      <c r="C736" s="582"/>
      <c r="D736" s="582"/>
    </row>
    <row r="737" spans="2:4">
      <c r="B737" s="582"/>
      <c r="C737" s="582"/>
      <c r="D737" s="582"/>
    </row>
    <row r="738" spans="2:4">
      <c r="B738" s="582"/>
      <c r="C738" s="582"/>
      <c r="D738" s="582"/>
    </row>
    <row r="739" spans="2:4">
      <c r="B739" s="582"/>
      <c r="C739" s="582"/>
      <c r="D739" s="582"/>
    </row>
    <row r="740" spans="2:4">
      <c r="B740" s="582"/>
      <c r="C740" s="582"/>
      <c r="D740" s="582"/>
    </row>
    <row r="741" spans="2:4">
      <c r="B741" s="582"/>
      <c r="C741" s="582"/>
      <c r="D741" s="582"/>
    </row>
    <row r="742" spans="2:4">
      <c r="B742" s="582"/>
      <c r="C742" s="582"/>
      <c r="D742" s="582"/>
    </row>
    <row r="743" spans="2:4">
      <c r="B743" s="582"/>
      <c r="C743" s="582"/>
      <c r="D743" s="582"/>
    </row>
    <row r="744" spans="2:4">
      <c r="B744" s="582"/>
      <c r="C744" s="582"/>
      <c r="D744" s="582"/>
    </row>
    <row r="745" spans="2:4">
      <c r="B745" s="582"/>
      <c r="C745" s="582"/>
      <c r="D745" s="582"/>
    </row>
    <row r="746" spans="2:4">
      <c r="B746" s="582"/>
      <c r="C746" s="582"/>
      <c r="D746" s="582"/>
    </row>
    <row r="747" spans="2:4">
      <c r="B747" s="582"/>
      <c r="C747" s="582"/>
      <c r="D747" s="582"/>
    </row>
    <row r="748" spans="2:4">
      <c r="B748" s="582"/>
      <c r="C748" s="582"/>
      <c r="D748" s="582"/>
    </row>
    <row r="749" spans="2:4">
      <c r="B749" s="582"/>
      <c r="C749" s="582"/>
      <c r="D749" s="582"/>
    </row>
    <row r="750" spans="2:4">
      <c r="B750" s="582"/>
      <c r="C750" s="582"/>
      <c r="D750" s="582"/>
    </row>
    <row r="751" spans="2:4">
      <c r="B751" s="582"/>
      <c r="C751" s="582"/>
      <c r="D751" s="582"/>
    </row>
    <row r="752" spans="2:4">
      <c r="B752" s="582"/>
      <c r="C752" s="582"/>
      <c r="D752" s="582"/>
    </row>
    <row r="753" spans="2:4">
      <c r="B753" s="582"/>
      <c r="C753" s="582"/>
      <c r="D753" s="582"/>
    </row>
    <row r="754" spans="2:4">
      <c r="B754" s="582"/>
      <c r="C754" s="582"/>
      <c r="D754" s="582"/>
    </row>
    <row r="755" spans="2:4">
      <c r="B755" s="582"/>
      <c r="C755" s="582"/>
      <c r="D755" s="582"/>
    </row>
    <row r="756" spans="2:4">
      <c r="B756" s="582"/>
      <c r="C756" s="582"/>
      <c r="D756" s="582"/>
    </row>
    <row r="757" spans="2:4">
      <c r="B757" s="582"/>
      <c r="C757" s="582"/>
      <c r="D757" s="582"/>
    </row>
    <row r="758" spans="2:4">
      <c r="B758" s="582"/>
      <c r="C758" s="582"/>
      <c r="D758" s="582"/>
    </row>
    <row r="759" spans="2:4">
      <c r="B759" s="582"/>
      <c r="C759" s="582"/>
      <c r="D759" s="582"/>
    </row>
    <row r="760" spans="2:4">
      <c r="B760" s="582"/>
      <c r="C760" s="582"/>
      <c r="D760" s="582"/>
    </row>
    <row r="761" spans="2:4">
      <c r="B761" s="582"/>
      <c r="C761" s="582"/>
      <c r="D761" s="582"/>
    </row>
    <row r="762" spans="2:4">
      <c r="B762" s="582"/>
      <c r="C762" s="582"/>
      <c r="D762" s="582"/>
    </row>
    <row r="763" spans="2:4">
      <c r="B763" s="582"/>
      <c r="C763" s="582"/>
      <c r="D763" s="582"/>
    </row>
    <row r="764" spans="2:4">
      <c r="B764" s="582"/>
      <c r="C764" s="582"/>
      <c r="D764" s="582"/>
    </row>
    <row r="765" spans="2:4">
      <c r="B765" s="582"/>
      <c r="C765" s="582"/>
      <c r="D765" s="582"/>
    </row>
    <row r="766" spans="2:4">
      <c r="B766" s="582"/>
      <c r="C766" s="582"/>
      <c r="D766" s="582"/>
    </row>
    <row r="767" spans="2:4">
      <c r="B767" s="582"/>
      <c r="C767" s="582"/>
      <c r="D767" s="582"/>
    </row>
    <row r="768" spans="2:4">
      <c r="B768" s="582"/>
      <c r="C768" s="582"/>
      <c r="D768" s="582"/>
    </row>
    <row r="769" spans="2:4">
      <c r="B769" s="582"/>
      <c r="C769" s="582"/>
      <c r="D769" s="582"/>
    </row>
    <row r="770" spans="2:4">
      <c r="B770" s="582"/>
      <c r="C770" s="582"/>
      <c r="D770" s="582"/>
    </row>
    <row r="771" spans="2:4">
      <c r="B771" s="582"/>
      <c r="C771" s="582"/>
      <c r="D771" s="582"/>
    </row>
    <row r="772" spans="2:4">
      <c r="B772" s="582"/>
      <c r="C772" s="582"/>
      <c r="D772" s="582"/>
    </row>
    <row r="773" spans="2:4">
      <c r="B773" s="582"/>
      <c r="C773" s="582"/>
      <c r="D773" s="582"/>
    </row>
    <row r="774" spans="2:4">
      <c r="B774" s="582"/>
      <c r="C774" s="582"/>
      <c r="D774" s="582"/>
    </row>
    <row r="775" spans="2:4">
      <c r="B775" s="582"/>
      <c r="C775" s="582"/>
      <c r="D775" s="582"/>
    </row>
    <row r="776" spans="2:4">
      <c r="B776" s="582"/>
      <c r="C776" s="582"/>
      <c r="D776" s="582"/>
    </row>
    <row r="777" spans="2:4">
      <c r="B777" s="582"/>
      <c r="C777" s="582"/>
      <c r="D777" s="582"/>
    </row>
    <row r="778" spans="2:4">
      <c r="B778" s="582"/>
      <c r="C778" s="582"/>
      <c r="D778" s="582"/>
    </row>
    <row r="779" spans="2:4">
      <c r="B779" s="582"/>
      <c r="C779" s="582"/>
      <c r="D779" s="582"/>
    </row>
    <row r="780" spans="2:4">
      <c r="B780" s="582"/>
      <c r="C780" s="582"/>
      <c r="D780" s="582"/>
    </row>
    <row r="781" spans="2:4">
      <c r="B781" s="582"/>
      <c r="C781" s="582"/>
      <c r="D781" s="582"/>
    </row>
    <row r="782" spans="2:4">
      <c r="B782" s="582"/>
      <c r="C782" s="582"/>
      <c r="D782" s="582"/>
    </row>
    <row r="783" spans="2:4">
      <c r="B783" s="582"/>
      <c r="C783" s="582"/>
      <c r="D783" s="582"/>
    </row>
    <row r="784" spans="2:4">
      <c r="B784" s="582"/>
      <c r="C784" s="582"/>
      <c r="D784" s="582"/>
    </row>
    <row r="785" spans="2:4">
      <c r="B785" s="582"/>
      <c r="C785" s="582"/>
      <c r="D785" s="582"/>
    </row>
    <row r="786" spans="2:4">
      <c r="B786" s="582"/>
      <c r="C786" s="582"/>
      <c r="D786" s="582"/>
    </row>
    <row r="787" spans="2:4">
      <c r="B787" s="582"/>
      <c r="C787" s="582"/>
      <c r="D787" s="582"/>
    </row>
    <row r="788" spans="2:4">
      <c r="B788" s="582"/>
      <c r="C788" s="582"/>
      <c r="D788" s="582"/>
    </row>
    <row r="789" spans="2:4">
      <c r="B789" s="582"/>
      <c r="C789" s="582"/>
      <c r="D789" s="582"/>
    </row>
    <row r="790" spans="2:4">
      <c r="B790" s="582"/>
      <c r="C790" s="582"/>
      <c r="D790" s="582"/>
    </row>
    <row r="791" spans="2:4">
      <c r="B791" s="582"/>
      <c r="C791" s="582"/>
      <c r="D791" s="582"/>
    </row>
    <row r="792" spans="2:4">
      <c r="B792" s="582"/>
      <c r="C792" s="582"/>
      <c r="D792" s="582"/>
    </row>
    <row r="793" spans="2:4">
      <c r="B793" s="582"/>
      <c r="C793" s="582"/>
      <c r="D793" s="582"/>
    </row>
    <row r="794" spans="2:4">
      <c r="B794" s="582"/>
      <c r="C794" s="582"/>
      <c r="D794" s="582"/>
    </row>
    <row r="795" spans="2:4">
      <c r="B795" s="582"/>
      <c r="C795" s="582"/>
      <c r="D795" s="582"/>
    </row>
    <row r="796" spans="2:4">
      <c r="B796" s="582"/>
      <c r="C796" s="582"/>
      <c r="D796" s="582"/>
    </row>
    <row r="797" spans="2:4">
      <c r="B797" s="582"/>
      <c r="C797" s="582"/>
      <c r="D797" s="582"/>
    </row>
    <row r="798" spans="2:4">
      <c r="B798" s="582"/>
      <c r="C798" s="582"/>
      <c r="D798" s="582"/>
    </row>
    <row r="799" spans="2:4">
      <c r="B799" s="582"/>
      <c r="C799" s="582"/>
      <c r="D799" s="582"/>
    </row>
    <row r="800" spans="2:4">
      <c r="B800" s="582"/>
      <c r="C800" s="582"/>
      <c r="D800" s="582"/>
    </row>
    <row r="801" spans="2:4">
      <c r="B801" s="582"/>
      <c r="C801" s="582"/>
      <c r="D801" s="582"/>
    </row>
    <row r="802" spans="2:4">
      <c r="B802" s="582"/>
      <c r="C802" s="582"/>
      <c r="D802" s="582"/>
    </row>
  </sheetData>
  <mergeCells count="4">
    <mergeCell ref="B27:I27"/>
    <mergeCell ref="B29:I29"/>
    <mergeCell ref="F52:H52"/>
    <mergeCell ref="C56:J56"/>
  </mergeCells>
  <pageMargins left="0.39370078740157483" right="0" top="0.39370078740157483" bottom="0.59055118110236227" header="0.51181102362204722" footer="0.51181102362204722"/>
  <pageSetup paperSize="9" scale="95" orientation="portrait" r:id="rId1"/>
  <headerFooter alignWithMargins="0">
    <oddHeader>&amp;L&amp;8Etudes des origines des enseignants-chercheurs recrutés
- Campagne 2014, session synchronisée -&amp;R&amp;8DGRH A1-1 / Novembre 2014</oddHeader>
    <oddFooter>Page &amp;P de &amp;N</oddFooter>
  </headerFooter>
  <drawing r:id="rId2"/>
</worksheet>
</file>

<file path=xl/worksheets/sheet43.xml><?xml version="1.0" encoding="utf-8"?>
<worksheet xmlns="http://schemas.openxmlformats.org/spreadsheetml/2006/main" xmlns:r="http://schemas.openxmlformats.org/officeDocument/2006/relationships">
  <sheetPr>
    <tabColor rgb="FF92D050"/>
    <pageSetUpPr fitToPage="1"/>
  </sheetPr>
  <dimension ref="A1:AP97"/>
  <sheetViews>
    <sheetView showGridLines="0" showZeros="0" zoomScale="85" zoomScaleNormal="85" zoomScalePageLayoutView="80" workbookViewId="0">
      <pane ySplit="7" topLeftCell="A59" activePane="bottomLeft" state="frozen"/>
      <selection activeCell="K26" sqref="K26"/>
      <selection pane="bottomLeft" activeCell="AC95" sqref="AC95:AC96"/>
    </sheetView>
  </sheetViews>
  <sheetFormatPr baseColWidth="10" defaultColWidth="8.83203125" defaultRowHeight="12.75"/>
  <cols>
    <col min="1" max="1" width="16.83203125" style="345" customWidth="1"/>
    <col min="2" max="10" width="6" style="345" customWidth="1"/>
    <col min="11" max="31" width="7.6640625" style="345" bestFit="1" customWidth="1"/>
    <col min="32" max="32" width="7.1640625" style="345" bestFit="1" customWidth="1"/>
    <col min="33" max="33" width="5.5" style="345" bestFit="1" customWidth="1"/>
    <col min="34" max="34" width="11.33203125" style="345" customWidth="1"/>
    <col min="35" max="41" width="8.83203125" style="341"/>
    <col min="42" max="42" width="8.83203125" style="342"/>
    <col min="43" max="16384" width="8.83203125" style="341"/>
  </cols>
  <sheetData>
    <row r="1" spans="1:34">
      <c r="AF1" s="1326"/>
      <c r="AG1" s="1327"/>
      <c r="AH1" s="1327"/>
    </row>
    <row r="2" spans="1:34">
      <c r="AH2" s="347"/>
    </row>
    <row r="3" spans="1:34">
      <c r="AH3" s="347"/>
    </row>
    <row r="4" spans="1:34">
      <c r="A4" s="1331" t="s">
        <v>989</v>
      </c>
      <c r="B4" s="1331"/>
      <c r="C4" s="1331"/>
      <c r="D4" s="1331"/>
      <c r="E4" s="1331"/>
      <c r="F4" s="1331"/>
      <c r="G4" s="1331"/>
      <c r="H4" s="1331"/>
      <c r="I4" s="1331"/>
      <c r="J4" s="1331"/>
      <c r="K4" s="1331"/>
      <c r="L4" s="1331"/>
      <c r="M4" s="1331"/>
      <c r="N4" s="1331"/>
      <c r="O4" s="1331"/>
      <c r="P4" s="1331"/>
      <c r="Q4" s="1331"/>
      <c r="R4" s="1331"/>
      <c r="S4" s="1331"/>
      <c r="T4" s="1331"/>
      <c r="U4" s="1331"/>
      <c r="V4" s="1331"/>
      <c r="W4" s="1331"/>
      <c r="X4" s="1331"/>
      <c r="Y4" s="1331"/>
      <c r="Z4" s="1331"/>
      <c r="AA4" s="1331"/>
      <c r="AB4" s="1331"/>
      <c r="AC4" s="1331"/>
      <c r="AD4" s="1331"/>
      <c r="AE4" s="1331"/>
      <c r="AF4" s="1331"/>
      <c r="AG4" s="1331"/>
      <c r="AH4" s="1331"/>
    </row>
    <row r="6" spans="1:34">
      <c r="B6" s="1328">
        <v>2005</v>
      </c>
      <c r="C6" s="1328"/>
      <c r="D6" s="1328"/>
      <c r="E6" s="1328">
        <v>2006</v>
      </c>
      <c r="F6" s="1328"/>
      <c r="G6" s="1328"/>
      <c r="H6" s="1328">
        <v>2007</v>
      </c>
      <c r="I6" s="1328"/>
      <c r="J6" s="1328"/>
      <c r="K6" s="1328">
        <v>2008</v>
      </c>
      <c r="L6" s="1328"/>
      <c r="M6" s="1328"/>
      <c r="N6" s="1328">
        <v>2009</v>
      </c>
      <c r="O6" s="1328"/>
      <c r="P6" s="1328"/>
      <c r="Q6" s="1328">
        <v>2010</v>
      </c>
      <c r="R6" s="1328"/>
      <c r="S6" s="1328"/>
      <c r="T6" s="1328">
        <v>2011</v>
      </c>
      <c r="U6" s="1328"/>
      <c r="V6" s="1328"/>
      <c r="W6" s="1328">
        <v>2012</v>
      </c>
      <c r="X6" s="1328"/>
      <c r="Y6" s="1328"/>
      <c r="Z6" s="1328">
        <v>2013</v>
      </c>
      <c r="AA6" s="1328"/>
      <c r="AB6" s="1328"/>
      <c r="AC6" s="1328">
        <v>2014</v>
      </c>
      <c r="AD6" s="1328"/>
      <c r="AE6" s="1328"/>
      <c r="AF6" s="1329" t="s">
        <v>482</v>
      </c>
      <c r="AG6" s="1330"/>
      <c r="AH6" s="1330"/>
    </row>
    <row r="7" spans="1:34">
      <c r="A7" s="840" t="s">
        <v>642</v>
      </c>
      <c r="B7" s="340" t="s">
        <v>574</v>
      </c>
      <c r="C7" s="340" t="s">
        <v>575</v>
      </c>
      <c r="D7" s="769" t="s">
        <v>133</v>
      </c>
      <c r="E7" s="340" t="s">
        <v>574</v>
      </c>
      <c r="F7" s="340" t="s">
        <v>575</v>
      </c>
      <c r="G7" s="769" t="s">
        <v>133</v>
      </c>
      <c r="H7" s="340" t="s">
        <v>574</v>
      </c>
      <c r="I7" s="340" t="s">
        <v>575</v>
      </c>
      <c r="J7" s="769" t="s">
        <v>133</v>
      </c>
      <c r="K7" s="340" t="s">
        <v>574</v>
      </c>
      <c r="L7" s="340" t="s">
        <v>575</v>
      </c>
      <c r="M7" s="769" t="s">
        <v>133</v>
      </c>
      <c r="N7" s="340" t="s">
        <v>574</v>
      </c>
      <c r="O7" s="340" t="s">
        <v>575</v>
      </c>
      <c r="P7" s="769" t="s">
        <v>133</v>
      </c>
      <c r="Q7" s="340" t="s">
        <v>574</v>
      </c>
      <c r="R7" s="340" t="s">
        <v>575</v>
      </c>
      <c r="S7" s="769" t="s">
        <v>133</v>
      </c>
      <c r="T7" s="340" t="s">
        <v>574</v>
      </c>
      <c r="U7" s="340" t="s">
        <v>575</v>
      </c>
      <c r="V7" s="769" t="s">
        <v>133</v>
      </c>
      <c r="W7" s="340" t="s">
        <v>574</v>
      </c>
      <c r="X7" s="340" t="s">
        <v>575</v>
      </c>
      <c r="Y7" s="769" t="s">
        <v>133</v>
      </c>
      <c r="Z7" s="340" t="s">
        <v>574</v>
      </c>
      <c r="AA7" s="340" t="s">
        <v>575</v>
      </c>
      <c r="AB7" s="769" t="s">
        <v>133</v>
      </c>
      <c r="AC7" s="340" t="s">
        <v>574</v>
      </c>
      <c r="AD7" s="340" t="s">
        <v>575</v>
      </c>
      <c r="AE7" s="769" t="s">
        <v>133</v>
      </c>
      <c r="AF7" s="340" t="s">
        <v>574</v>
      </c>
      <c r="AG7" s="340" t="s">
        <v>575</v>
      </c>
      <c r="AH7" s="769" t="s">
        <v>133</v>
      </c>
    </row>
    <row r="8" spans="1:34">
      <c r="A8" s="348"/>
      <c r="B8" s="346"/>
      <c r="C8" s="346"/>
      <c r="D8" s="346"/>
      <c r="E8" s="346"/>
      <c r="F8" s="346"/>
      <c r="G8" s="346"/>
      <c r="H8" s="346"/>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6"/>
    </row>
    <row r="9" spans="1:34" ht="15" customHeight="1">
      <c r="A9" s="383" t="s">
        <v>134</v>
      </c>
      <c r="B9" s="357">
        <v>1</v>
      </c>
      <c r="C9" s="358"/>
      <c r="D9" s="359">
        <v>1</v>
      </c>
      <c r="E9" s="357">
        <v>1</v>
      </c>
      <c r="F9" s="358"/>
      <c r="G9" s="359">
        <v>1</v>
      </c>
      <c r="H9" s="357"/>
      <c r="I9" s="358"/>
      <c r="J9" s="359">
        <v>0</v>
      </c>
      <c r="K9" s="357">
        <v>2</v>
      </c>
      <c r="L9" s="358"/>
      <c r="M9" s="359">
        <v>2</v>
      </c>
      <c r="N9" s="357"/>
      <c r="O9" s="358"/>
      <c r="P9" s="359">
        <v>0</v>
      </c>
      <c r="Q9" s="357">
        <v>1</v>
      </c>
      <c r="R9" s="358"/>
      <c r="S9" s="359">
        <v>1</v>
      </c>
      <c r="T9" s="357">
        <v>2</v>
      </c>
      <c r="U9" s="358"/>
      <c r="V9" s="359">
        <v>2</v>
      </c>
      <c r="W9" s="357">
        <v>4</v>
      </c>
      <c r="X9" s="358"/>
      <c r="Y9" s="359">
        <v>4</v>
      </c>
      <c r="Z9" s="357">
        <v>6</v>
      </c>
      <c r="AA9" s="358"/>
      <c r="AB9" s="359">
        <v>6</v>
      </c>
      <c r="AC9" s="357">
        <v>3</v>
      </c>
      <c r="AD9" s="358"/>
      <c r="AE9" s="359">
        <f>AD9+AC9</f>
        <v>3</v>
      </c>
      <c r="AF9" s="357">
        <f>AC9+Z9+W9+T9+Q9+N9+K9+H9+E9+B9</f>
        <v>20</v>
      </c>
      <c r="AG9" s="358">
        <f>AD9+AA9+X9+U9+R9+O9+L9+I9+F9+C9</f>
        <v>0</v>
      </c>
      <c r="AH9" s="369">
        <f>AG9+AF9</f>
        <v>20</v>
      </c>
    </row>
    <row r="10" spans="1:34" ht="15" customHeight="1">
      <c r="A10" s="384" t="s">
        <v>135</v>
      </c>
      <c r="B10" s="360">
        <v>1</v>
      </c>
      <c r="C10" s="361"/>
      <c r="D10" s="362">
        <v>1</v>
      </c>
      <c r="E10" s="360">
        <v>1</v>
      </c>
      <c r="F10" s="361"/>
      <c r="G10" s="362">
        <v>1</v>
      </c>
      <c r="H10" s="360"/>
      <c r="I10" s="361"/>
      <c r="J10" s="362">
        <v>0</v>
      </c>
      <c r="K10" s="360">
        <v>3</v>
      </c>
      <c r="L10" s="361"/>
      <c r="M10" s="362">
        <v>3</v>
      </c>
      <c r="N10" s="360">
        <v>1</v>
      </c>
      <c r="O10" s="361"/>
      <c r="P10" s="362">
        <v>1</v>
      </c>
      <c r="Q10" s="360">
        <v>1</v>
      </c>
      <c r="R10" s="361"/>
      <c r="S10" s="362">
        <v>1</v>
      </c>
      <c r="T10" s="360">
        <v>6</v>
      </c>
      <c r="U10" s="361"/>
      <c r="V10" s="362">
        <v>6</v>
      </c>
      <c r="W10" s="360">
        <v>1</v>
      </c>
      <c r="X10" s="361"/>
      <c r="Y10" s="362">
        <v>1</v>
      </c>
      <c r="Z10" s="360">
        <v>3</v>
      </c>
      <c r="AA10" s="361"/>
      <c r="AB10" s="362">
        <v>3</v>
      </c>
      <c r="AC10" s="360">
        <v>1</v>
      </c>
      <c r="AD10" s="361"/>
      <c r="AE10" s="362">
        <f t="shared" ref="AE10:AE73" si="0">AD10+AC10</f>
        <v>1</v>
      </c>
      <c r="AF10" s="360">
        <f t="shared" ref="AF10:AF73" si="1">AC10+Z10+W10+T10+Q10+N10+K10+H10+E10+B10</f>
        <v>18</v>
      </c>
      <c r="AG10" s="361">
        <f t="shared" ref="AG10:AG73" si="2">AD10+AA10+X10+U10+R10+O10+L10+I10+F10+C10</f>
        <v>0</v>
      </c>
      <c r="AH10" s="370">
        <f t="shared" ref="AH10:AH73" si="3">AG10+AF10</f>
        <v>18</v>
      </c>
    </row>
    <row r="11" spans="1:34" ht="15" customHeight="1">
      <c r="A11" s="384" t="s">
        <v>136</v>
      </c>
      <c r="B11" s="360"/>
      <c r="C11" s="361"/>
      <c r="D11" s="362"/>
      <c r="E11" s="360">
        <v>1</v>
      </c>
      <c r="F11" s="361"/>
      <c r="G11" s="362">
        <v>1</v>
      </c>
      <c r="H11" s="360"/>
      <c r="I11" s="361"/>
      <c r="J11" s="362">
        <v>0</v>
      </c>
      <c r="K11" s="360"/>
      <c r="L11" s="361"/>
      <c r="M11" s="362">
        <v>0</v>
      </c>
      <c r="N11" s="360">
        <v>1</v>
      </c>
      <c r="O11" s="361"/>
      <c r="P11" s="362">
        <v>1</v>
      </c>
      <c r="Q11" s="360"/>
      <c r="R11" s="361">
        <v>1</v>
      </c>
      <c r="S11" s="362">
        <v>1</v>
      </c>
      <c r="T11" s="360"/>
      <c r="U11" s="361"/>
      <c r="V11" s="362">
        <v>0</v>
      </c>
      <c r="W11" s="360"/>
      <c r="X11" s="361"/>
      <c r="Y11" s="362">
        <v>0</v>
      </c>
      <c r="Z11" s="360">
        <v>0</v>
      </c>
      <c r="AA11" s="361"/>
      <c r="AB11" s="362">
        <v>0</v>
      </c>
      <c r="AC11" s="360"/>
      <c r="AD11" s="361"/>
      <c r="AE11" s="362">
        <f t="shared" si="0"/>
        <v>0</v>
      </c>
      <c r="AF11" s="360">
        <f t="shared" si="1"/>
        <v>2</v>
      </c>
      <c r="AG11" s="361">
        <f t="shared" si="2"/>
        <v>1</v>
      </c>
      <c r="AH11" s="370">
        <f t="shared" si="3"/>
        <v>3</v>
      </c>
    </row>
    <row r="12" spans="1:34" ht="15" customHeight="1">
      <c r="A12" s="385" t="s">
        <v>137</v>
      </c>
      <c r="B12" s="363"/>
      <c r="C12" s="364"/>
      <c r="D12" s="365">
        <v>0</v>
      </c>
      <c r="E12" s="363">
        <v>1</v>
      </c>
      <c r="F12" s="364"/>
      <c r="G12" s="365">
        <v>1</v>
      </c>
      <c r="H12" s="363"/>
      <c r="I12" s="364"/>
      <c r="J12" s="365">
        <v>0</v>
      </c>
      <c r="K12" s="363"/>
      <c r="L12" s="364"/>
      <c r="M12" s="365">
        <v>0</v>
      </c>
      <c r="N12" s="363"/>
      <c r="O12" s="364"/>
      <c r="P12" s="365">
        <v>0</v>
      </c>
      <c r="Q12" s="363"/>
      <c r="R12" s="364"/>
      <c r="S12" s="365">
        <v>0</v>
      </c>
      <c r="T12" s="363">
        <v>1</v>
      </c>
      <c r="U12" s="364"/>
      <c r="V12" s="365">
        <v>1</v>
      </c>
      <c r="W12" s="363">
        <v>1</v>
      </c>
      <c r="X12" s="364"/>
      <c r="Y12" s="365">
        <v>1</v>
      </c>
      <c r="Z12" s="363">
        <v>1</v>
      </c>
      <c r="AA12" s="364"/>
      <c r="AB12" s="365">
        <v>1</v>
      </c>
      <c r="AC12" s="363"/>
      <c r="AD12" s="364"/>
      <c r="AE12" s="365">
        <f t="shared" si="0"/>
        <v>0</v>
      </c>
      <c r="AF12" s="363">
        <f t="shared" si="1"/>
        <v>4</v>
      </c>
      <c r="AG12" s="364">
        <f t="shared" si="2"/>
        <v>0</v>
      </c>
      <c r="AH12" s="371">
        <f t="shared" si="3"/>
        <v>4</v>
      </c>
    </row>
    <row r="13" spans="1:34" ht="15" customHeight="1">
      <c r="A13" s="354" t="s">
        <v>545</v>
      </c>
      <c r="B13" s="373">
        <v>2</v>
      </c>
      <c r="C13" s="373">
        <v>0</v>
      </c>
      <c r="D13" s="374">
        <v>2</v>
      </c>
      <c r="E13" s="373">
        <v>4</v>
      </c>
      <c r="F13" s="373">
        <v>0</v>
      </c>
      <c r="G13" s="374">
        <v>4</v>
      </c>
      <c r="H13" s="373">
        <v>0</v>
      </c>
      <c r="I13" s="373">
        <v>0</v>
      </c>
      <c r="J13" s="374">
        <v>0</v>
      </c>
      <c r="K13" s="373">
        <v>5</v>
      </c>
      <c r="L13" s="373">
        <v>0</v>
      </c>
      <c r="M13" s="374">
        <v>5</v>
      </c>
      <c r="N13" s="373">
        <v>2</v>
      </c>
      <c r="O13" s="373"/>
      <c r="P13" s="374">
        <v>2</v>
      </c>
      <c r="Q13" s="373">
        <v>2</v>
      </c>
      <c r="R13" s="373">
        <v>1</v>
      </c>
      <c r="S13" s="374">
        <v>3</v>
      </c>
      <c r="T13" s="373">
        <v>9</v>
      </c>
      <c r="U13" s="373">
        <v>0</v>
      </c>
      <c r="V13" s="374">
        <v>9</v>
      </c>
      <c r="W13" s="373">
        <v>6</v>
      </c>
      <c r="X13" s="373">
        <v>0</v>
      </c>
      <c r="Y13" s="374">
        <v>6</v>
      </c>
      <c r="Z13" s="373">
        <v>10</v>
      </c>
      <c r="AA13" s="373"/>
      <c r="AB13" s="374">
        <v>10</v>
      </c>
      <c r="AC13" s="373">
        <f>AC12+AC11+AC10+AC9</f>
        <v>4</v>
      </c>
      <c r="AD13" s="373">
        <f>AD12+AD11+AD10+AD9</f>
        <v>0</v>
      </c>
      <c r="AE13" s="374">
        <f t="shared" si="0"/>
        <v>4</v>
      </c>
      <c r="AF13" s="374">
        <f t="shared" si="1"/>
        <v>44</v>
      </c>
      <c r="AG13" s="374">
        <f t="shared" si="2"/>
        <v>1</v>
      </c>
      <c r="AH13" s="768">
        <f t="shared" si="3"/>
        <v>45</v>
      </c>
    </row>
    <row r="14" spans="1:34" ht="15" customHeight="1">
      <c r="A14" s="383" t="s">
        <v>138</v>
      </c>
      <c r="B14" s="357">
        <v>6</v>
      </c>
      <c r="C14" s="358"/>
      <c r="D14" s="359">
        <v>6</v>
      </c>
      <c r="E14" s="357">
        <v>7</v>
      </c>
      <c r="F14" s="358">
        <v>1</v>
      </c>
      <c r="G14" s="359">
        <v>8</v>
      </c>
      <c r="H14" s="357"/>
      <c r="I14" s="358"/>
      <c r="J14" s="359">
        <v>0</v>
      </c>
      <c r="K14" s="357">
        <v>8</v>
      </c>
      <c r="L14" s="358">
        <v>3</v>
      </c>
      <c r="M14" s="359">
        <v>11</v>
      </c>
      <c r="N14" s="357">
        <v>13</v>
      </c>
      <c r="O14" s="358">
        <v>3</v>
      </c>
      <c r="P14" s="359">
        <v>16</v>
      </c>
      <c r="Q14" s="357">
        <v>18</v>
      </c>
      <c r="R14" s="358"/>
      <c r="S14" s="359">
        <v>18</v>
      </c>
      <c r="T14" s="357">
        <v>14</v>
      </c>
      <c r="U14" s="358">
        <v>4</v>
      </c>
      <c r="V14" s="359">
        <v>18</v>
      </c>
      <c r="W14" s="357">
        <v>23</v>
      </c>
      <c r="X14" s="358">
        <v>2</v>
      </c>
      <c r="Y14" s="359">
        <v>25</v>
      </c>
      <c r="Z14" s="357">
        <v>11</v>
      </c>
      <c r="AA14" s="358">
        <v>0</v>
      </c>
      <c r="AB14" s="359">
        <v>11</v>
      </c>
      <c r="AC14" s="357">
        <v>8</v>
      </c>
      <c r="AD14" s="358">
        <v>2</v>
      </c>
      <c r="AE14" s="359">
        <f t="shared" si="0"/>
        <v>10</v>
      </c>
      <c r="AF14" s="357">
        <f t="shared" si="1"/>
        <v>108</v>
      </c>
      <c r="AG14" s="358">
        <f t="shared" si="2"/>
        <v>15</v>
      </c>
      <c r="AH14" s="369">
        <f t="shared" si="3"/>
        <v>123</v>
      </c>
    </row>
    <row r="15" spans="1:34" ht="15" customHeight="1">
      <c r="A15" s="385" t="s">
        <v>139</v>
      </c>
      <c r="B15" s="363">
        <v>3</v>
      </c>
      <c r="C15" s="364">
        <v>1</v>
      </c>
      <c r="D15" s="365">
        <v>4</v>
      </c>
      <c r="E15" s="363">
        <v>11</v>
      </c>
      <c r="F15" s="364"/>
      <c r="G15" s="365">
        <v>11</v>
      </c>
      <c r="H15" s="363"/>
      <c r="I15" s="364"/>
      <c r="J15" s="365">
        <v>0</v>
      </c>
      <c r="K15" s="363">
        <v>14</v>
      </c>
      <c r="L15" s="364"/>
      <c r="M15" s="365">
        <v>14</v>
      </c>
      <c r="N15" s="363">
        <v>8</v>
      </c>
      <c r="O15" s="364"/>
      <c r="P15" s="365">
        <v>8</v>
      </c>
      <c r="Q15" s="363">
        <v>15</v>
      </c>
      <c r="R15" s="364"/>
      <c r="S15" s="365">
        <v>15</v>
      </c>
      <c r="T15" s="363">
        <v>10</v>
      </c>
      <c r="U15" s="364"/>
      <c r="V15" s="365">
        <v>10</v>
      </c>
      <c r="W15" s="363">
        <v>15</v>
      </c>
      <c r="X15" s="364"/>
      <c r="Y15" s="365">
        <v>15</v>
      </c>
      <c r="Z15" s="363">
        <v>12</v>
      </c>
      <c r="AA15" s="364">
        <v>0</v>
      </c>
      <c r="AB15" s="365">
        <v>12</v>
      </c>
      <c r="AC15" s="363">
        <v>16</v>
      </c>
      <c r="AD15" s="364"/>
      <c r="AE15" s="365">
        <f t="shared" si="0"/>
        <v>16</v>
      </c>
      <c r="AF15" s="363">
        <f t="shared" si="1"/>
        <v>104</v>
      </c>
      <c r="AG15" s="364">
        <f t="shared" si="2"/>
        <v>1</v>
      </c>
      <c r="AH15" s="371">
        <f t="shared" si="3"/>
        <v>105</v>
      </c>
    </row>
    <row r="16" spans="1:34" ht="15" customHeight="1">
      <c r="A16" s="376" t="s">
        <v>546</v>
      </c>
      <c r="B16" s="377">
        <v>9</v>
      </c>
      <c r="C16" s="377">
        <v>1</v>
      </c>
      <c r="D16" s="378">
        <v>10</v>
      </c>
      <c r="E16" s="377">
        <v>18</v>
      </c>
      <c r="F16" s="377">
        <v>1</v>
      </c>
      <c r="G16" s="378">
        <v>19</v>
      </c>
      <c r="H16" s="377">
        <v>0</v>
      </c>
      <c r="I16" s="377">
        <v>0</v>
      </c>
      <c r="J16" s="378">
        <v>0</v>
      </c>
      <c r="K16" s="377">
        <v>22</v>
      </c>
      <c r="L16" s="377">
        <v>3</v>
      </c>
      <c r="M16" s="378">
        <v>25</v>
      </c>
      <c r="N16" s="377">
        <v>21</v>
      </c>
      <c r="O16" s="377">
        <v>3</v>
      </c>
      <c r="P16" s="378">
        <v>24</v>
      </c>
      <c r="Q16" s="377">
        <v>33</v>
      </c>
      <c r="R16" s="377">
        <v>0</v>
      </c>
      <c r="S16" s="378">
        <v>33</v>
      </c>
      <c r="T16" s="377">
        <v>24</v>
      </c>
      <c r="U16" s="377">
        <v>4</v>
      </c>
      <c r="V16" s="378">
        <v>28</v>
      </c>
      <c r="W16" s="377">
        <v>38</v>
      </c>
      <c r="X16" s="377">
        <v>2</v>
      </c>
      <c r="Y16" s="378">
        <v>40</v>
      </c>
      <c r="Z16" s="377">
        <v>23</v>
      </c>
      <c r="AA16" s="377"/>
      <c r="AB16" s="378">
        <v>23</v>
      </c>
      <c r="AC16" s="377">
        <f>AC15+AC14</f>
        <v>24</v>
      </c>
      <c r="AD16" s="377">
        <f>AD15+AD14</f>
        <v>2</v>
      </c>
      <c r="AE16" s="378">
        <f t="shared" si="0"/>
        <v>26</v>
      </c>
      <c r="AF16" s="378">
        <f t="shared" si="1"/>
        <v>212</v>
      </c>
      <c r="AG16" s="378">
        <f t="shared" si="2"/>
        <v>16</v>
      </c>
      <c r="AH16" s="832">
        <f t="shared" si="3"/>
        <v>228</v>
      </c>
    </row>
    <row r="17" spans="1:34" s="343" customFormat="1" ht="15" customHeight="1">
      <c r="A17" s="379" t="s">
        <v>204</v>
      </c>
      <c r="B17" s="380">
        <v>11</v>
      </c>
      <c r="C17" s="380">
        <v>1</v>
      </c>
      <c r="D17" s="381">
        <v>12</v>
      </c>
      <c r="E17" s="380">
        <v>22</v>
      </c>
      <c r="F17" s="380">
        <v>1</v>
      </c>
      <c r="G17" s="381">
        <v>23</v>
      </c>
      <c r="H17" s="382">
        <v>16</v>
      </c>
      <c r="I17" s="382">
        <v>2</v>
      </c>
      <c r="J17" s="381">
        <v>18</v>
      </c>
      <c r="K17" s="380">
        <v>27</v>
      </c>
      <c r="L17" s="380">
        <v>3</v>
      </c>
      <c r="M17" s="381">
        <v>30</v>
      </c>
      <c r="N17" s="380">
        <v>23</v>
      </c>
      <c r="O17" s="380">
        <v>3</v>
      </c>
      <c r="P17" s="381">
        <v>26</v>
      </c>
      <c r="Q17" s="380">
        <v>35</v>
      </c>
      <c r="R17" s="380">
        <v>1</v>
      </c>
      <c r="S17" s="381">
        <v>36</v>
      </c>
      <c r="T17" s="380">
        <v>33</v>
      </c>
      <c r="U17" s="380">
        <v>4</v>
      </c>
      <c r="V17" s="381">
        <v>37</v>
      </c>
      <c r="W17" s="380">
        <v>44</v>
      </c>
      <c r="X17" s="380">
        <v>2</v>
      </c>
      <c r="Y17" s="381">
        <v>46</v>
      </c>
      <c r="Z17" s="380">
        <v>33</v>
      </c>
      <c r="AA17" s="380"/>
      <c r="AB17" s="381">
        <v>33</v>
      </c>
      <c r="AC17" s="380">
        <f>AC16+AC13</f>
        <v>28</v>
      </c>
      <c r="AD17" s="380">
        <f>AD16+AD13</f>
        <v>2</v>
      </c>
      <c r="AE17" s="381">
        <f t="shared" si="0"/>
        <v>30</v>
      </c>
      <c r="AF17" s="381">
        <f t="shared" si="1"/>
        <v>272</v>
      </c>
      <c r="AG17" s="381">
        <f t="shared" si="2"/>
        <v>19</v>
      </c>
      <c r="AH17" s="833">
        <f t="shared" si="3"/>
        <v>291</v>
      </c>
    </row>
    <row r="18" spans="1:34" ht="15" customHeight="1">
      <c r="A18" s="383" t="s">
        <v>140</v>
      </c>
      <c r="B18" s="357">
        <v>4</v>
      </c>
      <c r="C18" s="358"/>
      <c r="D18" s="359">
        <v>4</v>
      </c>
      <c r="E18" s="357">
        <v>5</v>
      </c>
      <c r="F18" s="358">
        <v>1</v>
      </c>
      <c r="G18" s="359">
        <v>6</v>
      </c>
      <c r="H18" s="357">
        <v>5</v>
      </c>
      <c r="I18" s="358">
        <v>1</v>
      </c>
      <c r="J18" s="359">
        <v>6</v>
      </c>
      <c r="K18" s="357">
        <v>6</v>
      </c>
      <c r="L18" s="358"/>
      <c r="M18" s="359">
        <v>6</v>
      </c>
      <c r="N18" s="357">
        <v>4</v>
      </c>
      <c r="O18" s="358">
        <v>1</v>
      </c>
      <c r="P18" s="359">
        <v>5</v>
      </c>
      <c r="Q18" s="357">
        <v>2</v>
      </c>
      <c r="R18" s="358">
        <v>1</v>
      </c>
      <c r="S18" s="359">
        <v>3</v>
      </c>
      <c r="T18" s="357">
        <v>10</v>
      </c>
      <c r="U18" s="358">
        <v>3</v>
      </c>
      <c r="V18" s="359">
        <v>13</v>
      </c>
      <c r="W18" s="357">
        <v>9</v>
      </c>
      <c r="X18" s="358">
        <v>2</v>
      </c>
      <c r="Y18" s="359">
        <v>11</v>
      </c>
      <c r="Z18" s="357">
        <v>4</v>
      </c>
      <c r="AA18" s="358">
        <v>1</v>
      </c>
      <c r="AB18" s="359">
        <v>5</v>
      </c>
      <c r="AC18" s="357">
        <v>2</v>
      </c>
      <c r="AD18" s="358">
        <v>1</v>
      </c>
      <c r="AE18" s="359">
        <f t="shared" si="0"/>
        <v>3</v>
      </c>
      <c r="AF18" s="357">
        <f t="shared" si="1"/>
        <v>51</v>
      </c>
      <c r="AG18" s="358">
        <f t="shared" si="2"/>
        <v>11</v>
      </c>
      <c r="AH18" s="369">
        <f t="shared" si="3"/>
        <v>62</v>
      </c>
    </row>
    <row r="19" spans="1:34" ht="15" customHeight="1">
      <c r="A19" s="384" t="s">
        <v>141</v>
      </c>
      <c r="B19" s="360"/>
      <c r="C19" s="361">
        <v>1</v>
      </c>
      <c r="D19" s="362">
        <v>1</v>
      </c>
      <c r="E19" s="360"/>
      <c r="F19" s="361"/>
      <c r="G19" s="362">
        <v>0</v>
      </c>
      <c r="H19" s="360"/>
      <c r="I19" s="361"/>
      <c r="J19" s="362">
        <v>0</v>
      </c>
      <c r="K19" s="360"/>
      <c r="L19" s="361">
        <v>1</v>
      </c>
      <c r="M19" s="362">
        <v>1</v>
      </c>
      <c r="N19" s="360"/>
      <c r="O19" s="361"/>
      <c r="P19" s="362">
        <v>0</v>
      </c>
      <c r="Q19" s="360">
        <v>2</v>
      </c>
      <c r="R19" s="361">
        <v>2</v>
      </c>
      <c r="S19" s="362">
        <v>4</v>
      </c>
      <c r="T19" s="360">
        <v>1</v>
      </c>
      <c r="U19" s="361">
        <v>0</v>
      </c>
      <c r="V19" s="362">
        <v>1</v>
      </c>
      <c r="W19" s="360">
        <v>1</v>
      </c>
      <c r="X19" s="361"/>
      <c r="Y19" s="362">
        <v>1</v>
      </c>
      <c r="Z19" s="360">
        <v>2</v>
      </c>
      <c r="AA19" s="361"/>
      <c r="AB19" s="362">
        <v>2</v>
      </c>
      <c r="AC19" s="360"/>
      <c r="AD19" s="361"/>
      <c r="AE19" s="362">
        <f t="shared" si="0"/>
        <v>0</v>
      </c>
      <c r="AF19" s="360">
        <f t="shared" si="1"/>
        <v>6</v>
      </c>
      <c r="AG19" s="361">
        <f t="shared" si="2"/>
        <v>4</v>
      </c>
      <c r="AH19" s="370">
        <f t="shared" si="3"/>
        <v>10</v>
      </c>
    </row>
    <row r="20" spans="1:34" ht="15" customHeight="1">
      <c r="A20" s="384" t="s">
        <v>142</v>
      </c>
      <c r="B20" s="360">
        <v>1</v>
      </c>
      <c r="C20" s="361"/>
      <c r="D20" s="362">
        <v>1</v>
      </c>
      <c r="E20" s="360"/>
      <c r="F20" s="361"/>
      <c r="G20" s="362">
        <v>0</v>
      </c>
      <c r="H20" s="360">
        <v>1</v>
      </c>
      <c r="I20" s="361"/>
      <c r="J20" s="362">
        <v>1</v>
      </c>
      <c r="K20" s="360">
        <v>0</v>
      </c>
      <c r="L20" s="361"/>
      <c r="M20" s="362">
        <v>0</v>
      </c>
      <c r="N20" s="360"/>
      <c r="O20" s="361"/>
      <c r="P20" s="362">
        <v>0</v>
      </c>
      <c r="Q20" s="360">
        <v>2</v>
      </c>
      <c r="R20" s="361"/>
      <c r="S20" s="362">
        <v>2</v>
      </c>
      <c r="T20" s="360">
        <v>2</v>
      </c>
      <c r="U20" s="361"/>
      <c r="V20" s="362">
        <v>2</v>
      </c>
      <c r="W20" s="360"/>
      <c r="X20" s="361">
        <v>1</v>
      </c>
      <c r="Y20" s="362">
        <v>1</v>
      </c>
      <c r="Z20" s="360">
        <v>3</v>
      </c>
      <c r="AA20" s="361"/>
      <c r="AB20" s="362">
        <v>3</v>
      </c>
      <c r="AC20" s="360"/>
      <c r="AD20" s="361"/>
      <c r="AE20" s="362">
        <f t="shared" si="0"/>
        <v>0</v>
      </c>
      <c r="AF20" s="360">
        <f t="shared" si="1"/>
        <v>9</v>
      </c>
      <c r="AG20" s="361">
        <f t="shared" si="2"/>
        <v>1</v>
      </c>
      <c r="AH20" s="370">
        <f t="shared" si="3"/>
        <v>10</v>
      </c>
    </row>
    <row r="21" spans="1:34" ht="15" customHeight="1">
      <c r="A21" s="386" t="s">
        <v>143</v>
      </c>
      <c r="B21" s="363">
        <v>2</v>
      </c>
      <c r="C21" s="364">
        <v>0</v>
      </c>
      <c r="D21" s="365">
        <v>2</v>
      </c>
      <c r="E21" s="363"/>
      <c r="F21" s="364">
        <v>1</v>
      </c>
      <c r="G21" s="365">
        <v>1</v>
      </c>
      <c r="H21" s="363"/>
      <c r="I21" s="364">
        <v>1</v>
      </c>
      <c r="J21" s="365">
        <v>1</v>
      </c>
      <c r="K21" s="363">
        <v>2</v>
      </c>
      <c r="L21" s="364">
        <v>0</v>
      </c>
      <c r="M21" s="365">
        <v>2</v>
      </c>
      <c r="N21" s="363"/>
      <c r="O21" s="364">
        <v>1</v>
      </c>
      <c r="P21" s="365">
        <v>1</v>
      </c>
      <c r="Q21" s="363">
        <v>1</v>
      </c>
      <c r="R21" s="364"/>
      <c r="S21" s="365">
        <v>1</v>
      </c>
      <c r="T21" s="363">
        <v>1</v>
      </c>
      <c r="U21" s="364">
        <v>1</v>
      </c>
      <c r="V21" s="365">
        <v>2</v>
      </c>
      <c r="W21" s="363"/>
      <c r="X21" s="364"/>
      <c r="Y21" s="365">
        <v>0</v>
      </c>
      <c r="Z21" s="363"/>
      <c r="AA21" s="364">
        <v>0</v>
      </c>
      <c r="AB21" s="365">
        <v>0</v>
      </c>
      <c r="AC21" s="363"/>
      <c r="AD21" s="364">
        <v>1</v>
      </c>
      <c r="AE21" s="365">
        <f t="shared" si="0"/>
        <v>1</v>
      </c>
      <c r="AF21" s="363">
        <f t="shared" si="1"/>
        <v>6</v>
      </c>
      <c r="AG21" s="364">
        <f t="shared" si="2"/>
        <v>5</v>
      </c>
      <c r="AH21" s="371">
        <f t="shared" si="3"/>
        <v>11</v>
      </c>
    </row>
    <row r="22" spans="1:34" ht="15" customHeight="1">
      <c r="A22" s="354" t="s">
        <v>550</v>
      </c>
      <c r="B22" s="373">
        <v>7</v>
      </c>
      <c r="C22" s="373">
        <v>1</v>
      </c>
      <c r="D22" s="374">
        <v>8</v>
      </c>
      <c r="E22" s="373">
        <v>5</v>
      </c>
      <c r="F22" s="373">
        <v>2</v>
      </c>
      <c r="G22" s="374">
        <v>7</v>
      </c>
      <c r="H22" s="373">
        <v>6</v>
      </c>
      <c r="I22" s="373">
        <v>2</v>
      </c>
      <c r="J22" s="374">
        <v>8</v>
      </c>
      <c r="K22" s="373">
        <v>8</v>
      </c>
      <c r="L22" s="373">
        <v>1</v>
      </c>
      <c r="M22" s="374">
        <v>9</v>
      </c>
      <c r="N22" s="373">
        <v>4</v>
      </c>
      <c r="O22" s="373">
        <v>2</v>
      </c>
      <c r="P22" s="374">
        <v>6</v>
      </c>
      <c r="Q22" s="373">
        <v>7</v>
      </c>
      <c r="R22" s="373">
        <v>3</v>
      </c>
      <c r="S22" s="374">
        <v>10</v>
      </c>
      <c r="T22" s="373">
        <v>14</v>
      </c>
      <c r="U22" s="373">
        <v>4</v>
      </c>
      <c r="V22" s="374">
        <v>18</v>
      </c>
      <c r="W22" s="373">
        <v>10</v>
      </c>
      <c r="X22" s="373">
        <v>3</v>
      </c>
      <c r="Y22" s="374">
        <v>13</v>
      </c>
      <c r="Z22" s="373">
        <v>9</v>
      </c>
      <c r="AA22" s="373">
        <v>1</v>
      </c>
      <c r="AB22" s="374">
        <v>10</v>
      </c>
      <c r="AC22" s="373">
        <f>AC21+AC20+AC19+AC18</f>
        <v>2</v>
      </c>
      <c r="AD22" s="373">
        <f>AD21+AD20+AD19+AD18</f>
        <v>2</v>
      </c>
      <c r="AE22" s="374">
        <f t="shared" si="0"/>
        <v>4</v>
      </c>
      <c r="AF22" s="374">
        <f t="shared" si="1"/>
        <v>72</v>
      </c>
      <c r="AG22" s="374">
        <f t="shared" si="2"/>
        <v>21</v>
      </c>
      <c r="AH22" s="768">
        <f t="shared" si="3"/>
        <v>93</v>
      </c>
    </row>
    <row r="23" spans="1:34" ht="15" customHeight="1">
      <c r="A23" s="383" t="s">
        <v>144</v>
      </c>
      <c r="B23" s="357">
        <v>5</v>
      </c>
      <c r="C23" s="358"/>
      <c r="D23" s="369">
        <v>5</v>
      </c>
      <c r="E23" s="357">
        <v>9</v>
      </c>
      <c r="F23" s="358"/>
      <c r="G23" s="359">
        <v>9</v>
      </c>
      <c r="H23" s="357">
        <v>11</v>
      </c>
      <c r="I23" s="358"/>
      <c r="J23" s="359">
        <v>11</v>
      </c>
      <c r="K23" s="357">
        <v>7</v>
      </c>
      <c r="L23" s="358"/>
      <c r="M23" s="359">
        <v>7</v>
      </c>
      <c r="N23" s="357">
        <v>10</v>
      </c>
      <c r="O23" s="358"/>
      <c r="P23" s="359">
        <v>10</v>
      </c>
      <c r="Q23" s="357">
        <v>10</v>
      </c>
      <c r="R23" s="358"/>
      <c r="S23" s="359">
        <v>10</v>
      </c>
      <c r="T23" s="357">
        <v>10</v>
      </c>
      <c r="U23" s="358"/>
      <c r="V23" s="359">
        <v>10</v>
      </c>
      <c r="W23" s="357">
        <v>9</v>
      </c>
      <c r="X23" s="358">
        <v>4</v>
      </c>
      <c r="Y23" s="359">
        <v>13</v>
      </c>
      <c r="Z23" s="357">
        <v>6</v>
      </c>
      <c r="AA23" s="358">
        <v>1</v>
      </c>
      <c r="AB23" s="359">
        <v>7</v>
      </c>
      <c r="AC23" s="357">
        <v>4</v>
      </c>
      <c r="AD23" s="358">
        <v>2</v>
      </c>
      <c r="AE23" s="359">
        <f t="shared" si="0"/>
        <v>6</v>
      </c>
      <c r="AF23" s="357">
        <f t="shared" si="1"/>
        <v>81</v>
      </c>
      <c r="AG23" s="358">
        <f t="shared" si="2"/>
        <v>7</v>
      </c>
      <c r="AH23" s="369">
        <f t="shared" si="3"/>
        <v>88</v>
      </c>
    </row>
    <row r="24" spans="1:34" ht="15" customHeight="1">
      <c r="A24" s="384" t="s">
        <v>145</v>
      </c>
      <c r="B24" s="360">
        <v>5</v>
      </c>
      <c r="C24" s="361">
        <v>1</v>
      </c>
      <c r="D24" s="370">
        <v>6</v>
      </c>
      <c r="E24" s="360">
        <v>4</v>
      </c>
      <c r="F24" s="361">
        <v>1</v>
      </c>
      <c r="G24" s="362">
        <v>5</v>
      </c>
      <c r="H24" s="360">
        <v>5</v>
      </c>
      <c r="I24" s="361">
        <v>2</v>
      </c>
      <c r="J24" s="362">
        <v>7</v>
      </c>
      <c r="K24" s="360">
        <v>5</v>
      </c>
      <c r="L24" s="361">
        <v>1</v>
      </c>
      <c r="M24" s="362">
        <v>6</v>
      </c>
      <c r="N24" s="360">
        <v>2</v>
      </c>
      <c r="O24" s="361"/>
      <c r="P24" s="362">
        <v>2</v>
      </c>
      <c r="Q24" s="360">
        <v>7</v>
      </c>
      <c r="R24" s="361"/>
      <c r="S24" s="362">
        <v>7</v>
      </c>
      <c r="T24" s="360">
        <v>2</v>
      </c>
      <c r="U24" s="361"/>
      <c r="V24" s="362">
        <v>2</v>
      </c>
      <c r="W24" s="360">
        <v>3</v>
      </c>
      <c r="X24" s="361"/>
      <c r="Y24" s="362">
        <v>3</v>
      </c>
      <c r="Z24" s="360">
        <v>3</v>
      </c>
      <c r="AA24" s="361">
        <v>2</v>
      </c>
      <c r="AB24" s="362">
        <v>5</v>
      </c>
      <c r="AC24" s="360">
        <v>2</v>
      </c>
      <c r="AD24" s="361">
        <v>2</v>
      </c>
      <c r="AE24" s="362">
        <f t="shared" si="0"/>
        <v>4</v>
      </c>
      <c r="AF24" s="360">
        <f t="shared" si="1"/>
        <v>38</v>
      </c>
      <c r="AG24" s="361">
        <f t="shared" si="2"/>
        <v>9</v>
      </c>
      <c r="AH24" s="370">
        <f t="shared" si="3"/>
        <v>47</v>
      </c>
    </row>
    <row r="25" spans="1:34" ht="15" customHeight="1">
      <c r="A25" s="384" t="s">
        <v>199</v>
      </c>
      <c r="B25" s="360">
        <v>2</v>
      </c>
      <c r="C25" s="361"/>
      <c r="D25" s="370">
        <v>2</v>
      </c>
      <c r="E25" s="360">
        <v>2</v>
      </c>
      <c r="F25" s="361"/>
      <c r="G25" s="362">
        <v>2</v>
      </c>
      <c r="H25" s="360"/>
      <c r="I25" s="361"/>
      <c r="J25" s="362">
        <v>0</v>
      </c>
      <c r="K25" s="360">
        <v>1</v>
      </c>
      <c r="L25" s="361"/>
      <c r="M25" s="362">
        <v>1</v>
      </c>
      <c r="N25" s="360">
        <v>1</v>
      </c>
      <c r="O25" s="361"/>
      <c r="P25" s="362">
        <v>1</v>
      </c>
      <c r="Q25" s="360">
        <v>1</v>
      </c>
      <c r="R25" s="361"/>
      <c r="S25" s="362">
        <v>1</v>
      </c>
      <c r="T25" s="360">
        <v>1</v>
      </c>
      <c r="U25" s="361"/>
      <c r="V25" s="362">
        <v>1</v>
      </c>
      <c r="W25" s="360"/>
      <c r="X25" s="361"/>
      <c r="Y25" s="362">
        <v>0</v>
      </c>
      <c r="Z25" s="360">
        <v>1</v>
      </c>
      <c r="AA25" s="361"/>
      <c r="AB25" s="362">
        <v>1</v>
      </c>
      <c r="AC25" s="360"/>
      <c r="AD25" s="361"/>
      <c r="AE25" s="362">
        <f t="shared" si="0"/>
        <v>0</v>
      </c>
      <c r="AF25" s="360">
        <f t="shared" si="1"/>
        <v>9</v>
      </c>
      <c r="AG25" s="361">
        <f t="shared" si="2"/>
        <v>0</v>
      </c>
      <c r="AH25" s="370">
        <f t="shared" si="3"/>
        <v>9</v>
      </c>
    </row>
    <row r="26" spans="1:34" ht="15" customHeight="1">
      <c r="A26" s="384" t="s">
        <v>146</v>
      </c>
      <c r="B26" s="360">
        <v>10</v>
      </c>
      <c r="C26" s="361"/>
      <c r="D26" s="370">
        <v>10</v>
      </c>
      <c r="E26" s="360">
        <v>9</v>
      </c>
      <c r="F26" s="361"/>
      <c r="G26" s="362">
        <v>9</v>
      </c>
      <c r="H26" s="360">
        <v>6</v>
      </c>
      <c r="I26" s="361"/>
      <c r="J26" s="362">
        <v>6</v>
      </c>
      <c r="K26" s="360">
        <v>9</v>
      </c>
      <c r="L26" s="361"/>
      <c r="M26" s="362">
        <v>9</v>
      </c>
      <c r="N26" s="360">
        <v>11</v>
      </c>
      <c r="O26" s="361"/>
      <c r="P26" s="362">
        <v>11</v>
      </c>
      <c r="Q26" s="360">
        <v>11</v>
      </c>
      <c r="R26" s="361"/>
      <c r="S26" s="362">
        <v>11</v>
      </c>
      <c r="T26" s="360">
        <v>15</v>
      </c>
      <c r="U26" s="361">
        <v>1</v>
      </c>
      <c r="V26" s="362">
        <v>16</v>
      </c>
      <c r="W26" s="360">
        <v>6</v>
      </c>
      <c r="X26" s="361"/>
      <c r="Y26" s="362">
        <v>6</v>
      </c>
      <c r="Z26" s="360">
        <v>5</v>
      </c>
      <c r="AA26" s="361"/>
      <c r="AB26" s="362">
        <v>5</v>
      </c>
      <c r="AC26" s="360">
        <v>8</v>
      </c>
      <c r="AD26" s="361">
        <v>1</v>
      </c>
      <c r="AE26" s="362">
        <f t="shared" si="0"/>
        <v>9</v>
      </c>
      <c r="AF26" s="360">
        <f t="shared" si="1"/>
        <v>90</v>
      </c>
      <c r="AG26" s="361">
        <f t="shared" si="2"/>
        <v>2</v>
      </c>
      <c r="AH26" s="370">
        <f t="shared" si="3"/>
        <v>92</v>
      </c>
    </row>
    <row r="27" spans="1:34" ht="15" customHeight="1">
      <c r="A27" s="385" t="s">
        <v>147</v>
      </c>
      <c r="B27" s="363">
        <v>1</v>
      </c>
      <c r="C27" s="364"/>
      <c r="D27" s="371">
        <v>1</v>
      </c>
      <c r="E27" s="363">
        <v>5</v>
      </c>
      <c r="F27" s="364"/>
      <c r="G27" s="365">
        <v>5</v>
      </c>
      <c r="H27" s="363">
        <v>5</v>
      </c>
      <c r="I27" s="364"/>
      <c r="J27" s="365">
        <v>5</v>
      </c>
      <c r="K27" s="363">
        <v>4</v>
      </c>
      <c r="L27" s="364"/>
      <c r="M27" s="365">
        <v>4</v>
      </c>
      <c r="N27" s="363">
        <v>6</v>
      </c>
      <c r="O27" s="364">
        <v>1</v>
      </c>
      <c r="P27" s="365">
        <v>7</v>
      </c>
      <c r="Q27" s="363">
        <v>3</v>
      </c>
      <c r="R27" s="364"/>
      <c r="S27" s="365">
        <v>3</v>
      </c>
      <c r="T27" s="363">
        <v>4</v>
      </c>
      <c r="U27" s="364"/>
      <c r="V27" s="365">
        <v>4</v>
      </c>
      <c r="W27" s="363">
        <v>7</v>
      </c>
      <c r="X27" s="364"/>
      <c r="Y27" s="365">
        <v>7</v>
      </c>
      <c r="Z27" s="363">
        <v>5</v>
      </c>
      <c r="AA27" s="364"/>
      <c r="AB27" s="365">
        <v>5</v>
      </c>
      <c r="AC27" s="363">
        <v>2</v>
      </c>
      <c r="AD27" s="364">
        <v>1</v>
      </c>
      <c r="AE27" s="365">
        <f t="shared" si="0"/>
        <v>3</v>
      </c>
      <c r="AF27" s="363">
        <f t="shared" si="1"/>
        <v>42</v>
      </c>
      <c r="AG27" s="364">
        <f t="shared" si="2"/>
        <v>2</v>
      </c>
      <c r="AH27" s="371">
        <f t="shared" si="3"/>
        <v>44</v>
      </c>
    </row>
    <row r="28" spans="1:34" ht="15" customHeight="1">
      <c r="A28" s="354" t="s">
        <v>551</v>
      </c>
      <c r="B28" s="373">
        <v>23</v>
      </c>
      <c r="C28" s="373">
        <v>1</v>
      </c>
      <c r="D28" s="374">
        <v>24</v>
      </c>
      <c r="E28" s="373">
        <v>29</v>
      </c>
      <c r="F28" s="373">
        <v>1</v>
      </c>
      <c r="G28" s="374">
        <v>30</v>
      </c>
      <c r="H28" s="373">
        <v>27</v>
      </c>
      <c r="I28" s="373">
        <v>2</v>
      </c>
      <c r="J28" s="374">
        <v>29</v>
      </c>
      <c r="K28" s="373">
        <v>26</v>
      </c>
      <c r="L28" s="373">
        <v>1</v>
      </c>
      <c r="M28" s="374">
        <v>27</v>
      </c>
      <c r="N28" s="373">
        <v>30</v>
      </c>
      <c r="O28" s="373">
        <v>1</v>
      </c>
      <c r="P28" s="374">
        <v>31</v>
      </c>
      <c r="Q28" s="373">
        <v>32</v>
      </c>
      <c r="R28" s="373">
        <v>0</v>
      </c>
      <c r="S28" s="374">
        <v>32</v>
      </c>
      <c r="T28" s="373">
        <v>32</v>
      </c>
      <c r="U28" s="373">
        <v>1</v>
      </c>
      <c r="V28" s="374">
        <v>33</v>
      </c>
      <c r="W28" s="373">
        <v>25</v>
      </c>
      <c r="X28" s="373">
        <v>4</v>
      </c>
      <c r="Y28" s="374">
        <v>29</v>
      </c>
      <c r="Z28" s="373">
        <v>20</v>
      </c>
      <c r="AA28" s="373">
        <v>3</v>
      </c>
      <c r="AB28" s="374">
        <v>23</v>
      </c>
      <c r="AC28" s="373">
        <f>AC27+AC26+AC25+AC24+AC23</f>
        <v>16</v>
      </c>
      <c r="AD28" s="373">
        <f>AD27+AD26+AD25+AD24+AD23</f>
        <v>6</v>
      </c>
      <c r="AE28" s="374">
        <f t="shared" si="0"/>
        <v>22</v>
      </c>
      <c r="AF28" s="374">
        <f t="shared" si="1"/>
        <v>260</v>
      </c>
      <c r="AG28" s="374">
        <f t="shared" si="2"/>
        <v>20</v>
      </c>
      <c r="AH28" s="768">
        <f t="shared" si="3"/>
        <v>280</v>
      </c>
    </row>
    <row r="29" spans="1:34" ht="15" customHeight="1">
      <c r="A29" s="387" t="s">
        <v>148</v>
      </c>
      <c r="B29" s="357">
        <v>3</v>
      </c>
      <c r="C29" s="358"/>
      <c r="D29" s="369">
        <v>3</v>
      </c>
      <c r="E29" s="357">
        <v>4</v>
      </c>
      <c r="F29" s="358">
        <v>1</v>
      </c>
      <c r="G29" s="359">
        <v>5</v>
      </c>
      <c r="H29" s="357">
        <v>3</v>
      </c>
      <c r="I29" s="358"/>
      <c r="J29" s="359">
        <v>3</v>
      </c>
      <c r="K29" s="357">
        <v>5</v>
      </c>
      <c r="L29" s="358"/>
      <c r="M29" s="359">
        <v>5</v>
      </c>
      <c r="N29" s="357">
        <v>4</v>
      </c>
      <c r="O29" s="358">
        <v>2</v>
      </c>
      <c r="P29" s="359">
        <v>6</v>
      </c>
      <c r="Q29" s="357">
        <v>5</v>
      </c>
      <c r="R29" s="358"/>
      <c r="S29" s="359">
        <v>5</v>
      </c>
      <c r="T29" s="357">
        <v>4</v>
      </c>
      <c r="U29" s="358"/>
      <c r="V29" s="359">
        <v>4</v>
      </c>
      <c r="W29" s="357">
        <v>6</v>
      </c>
      <c r="X29" s="358"/>
      <c r="Y29" s="359">
        <v>6</v>
      </c>
      <c r="Z29" s="357">
        <v>5</v>
      </c>
      <c r="AA29" s="358"/>
      <c r="AB29" s="359">
        <v>5</v>
      </c>
      <c r="AC29" s="357">
        <v>6</v>
      </c>
      <c r="AD29" s="358"/>
      <c r="AE29" s="359">
        <f t="shared" si="0"/>
        <v>6</v>
      </c>
      <c r="AF29" s="357">
        <f t="shared" si="1"/>
        <v>45</v>
      </c>
      <c r="AG29" s="358">
        <f t="shared" si="2"/>
        <v>3</v>
      </c>
      <c r="AH29" s="369">
        <f t="shared" si="3"/>
        <v>48</v>
      </c>
    </row>
    <row r="30" spans="1:34" ht="15" customHeight="1">
      <c r="A30" s="388" t="s">
        <v>149</v>
      </c>
      <c r="B30" s="360">
        <v>3</v>
      </c>
      <c r="C30" s="361"/>
      <c r="D30" s="370">
        <v>3</v>
      </c>
      <c r="E30" s="360">
        <v>2</v>
      </c>
      <c r="F30" s="361"/>
      <c r="G30" s="362">
        <v>2</v>
      </c>
      <c r="H30" s="360"/>
      <c r="I30" s="361"/>
      <c r="J30" s="362">
        <v>0</v>
      </c>
      <c r="K30" s="360">
        <v>2</v>
      </c>
      <c r="L30" s="361"/>
      <c r="M30" s="362">
        <v>2</v>
      </c>
      <c r="N30" s="360">
        <v>1</v>
      </c>
      <c r="O30" s="361">
        <v>1</v>
      </c>
      <c r="P30" s="362">
        <v>2</v>
      </c>
      <c r="Q30" s="360">
        <v>2</v>
      </c>
      <c r="R30" s="361"/>
      <c r="S30" s="362">
        <v>2</v>
      </c>
      <c r="T30" s="360">
        <v>1</v>
      </c>
      <c r="U30" s="361"/>
      <c r="V30" s="362">
        <v>1</v>
      </c>
      <c r="W30" s="360"/>
      <c r="X30" s="361">
        <v>1</v>
      </c>
      <c r="Y30" s="362">
        <v>1</v>
      </c>
      <c r="Z30" s="360">
        <v>0</v>
      </c>
      <c r="AA30" s="361">
        <v>1</v>
      </c>
      <c r="AB30" s="362">
        <v>1</v>
      </c>
      <c r="AC30" s="360">
        <v>2</v>
      </c>
      <c r="AD30" s="361"/>
      <c r="AE30" s="362">
        <f t="shared" si="0"/>
        <v>2</v>
      </c>
      <c r="AF30" s="360">
        <f t="shared" si="1"/>
        <v>13</v>
      </c>
      <c r="AG30" s="361">
        <f t="shared" si="2"/>
        <v>3</v>
      </c>
      <c r="AH30" s="370">
        <f t="shared" si="3"/>
        <v>16</v>
      </c>
    </row>
    <row r="31" spans="1:34" ht="15" customHeight="1">
      <c r="A31" s="388" t="s">
        <v>150</v>
      </c>
      <c r="B31" s="360">
        <v>2</v>
      </c>
      <c r="C31" s="361">
        <v>1</v>
      </c>
      <c r="D31" s="370">
        <v>3</v>
      </c>
      <c r="E31" s="360">
        <v>2</v>
      </c>
      <c r="F31" s="361"/>
      <c r="G31" s="362">
        <v>2</v>
      </c>
      <c r="H31" s="360">
        <v>2</v>
      </c>
      <c r="I31" s="361">
        <v>1</v>
      </c>
      <c r="J31" s="362">
        <v>3</v>
      </c>
      <c r="K31" s="360">
        <v>2</v>
      </c>
      <c r="L31" s="361"/>
      <c r="M31" s="362">
        <v>2</v>
      </c>
      <c r="N31" s="360">
        <v>2</v>
      </c>
      <c r="O31" s="361"/>
      <c r="P31" s="362">
        <v>2</v>
      </c>
      <c r="Q31" s="360">
        <v>3</v>
      </c>
      <c r="R31" s="361"/>
      <c r="S31" s="362">
        <v>3</v>
      </c>
      <c r="T31" s="360">
        <v>4</v>
      </c>
      <c r="U31" s="361"/>
      <c r="V31" s="362">
        <v>4</v>
      </c>
      <c r="W31" s="360">
        <v>2</v>
      </c>
      <c r="X31" s="361">
        <v>1</v>
      </c>
      <c r="Y31" s="362">
        <v>3</v>
      </c>
      <c r="Z31" s="360">
        <v>3</v>
      </c>
      <c r="AA31" s="361">
        <v>1</v>
      </c>
      <c r="AB31" s="362">
        <v>4</v>
      </c>
      <c r="AC31" s="360">
        <v>1</v>
      </c>
      <c r="AD31" s="361"/>
      <c r="AE31" s="362">
        <f t="shared" si="0"/>
        <v>1</v>
      </c>
      <c r="AF31" s="360">
        <f t="shared" si="1"/>
        <v>23</v>
      </c>
      <c r="AG31" s="361">
        <f t="shared" si="2"/>
        <v>4</v>
      </c>
      <c r="AH31" s="370">
        <f t="shared" si="3"/>
        <v>27</v>
      </c>
    </row>
    <row r="32" spans="1:34" ht="15" customHeight="1">
      <c r="A32" s="386" t="s">
        <v>151</v>
      </c>
      <c r="B32" s="363">
        <v>3</v>
      </c>
      <c r="C32" s="364">
        <v>1</v>
      </c>
      <c r="D32" s="371">
        <v>4</v>
      </c>
      <c r="E32" s="363"/>
      <c r="F32" s="364">
        <v>1</v>
      </c>
      <c r="G32" s="365">
        <v>1</v>
      </c>
      <c r="H32" s="363">
        <v>3</v>
      </c>
      <c r="I32" s="364">
        <v>2</v>
      </c>
      <c r="J32" s="365">
        <v>5</v>
      </c>
      <c r="K32" s="363">
        <v>4</v>
      </c>
      <c r="L32" s="364">
        <v>1</v>
      </c>
      <c r="M32" s="365">
        <v>5</v>
      </c>
      <c r="N32" s="363">
        <v>1</v>
      </c>
      <c r="O32" s="364">
        <v>1</v>
      </c>
      <c r="P32" s="365">
        <v>2</v>
      </c>
      <c r="Q32" s="363">
        <v>3</v>
      </c>
      <c r="R32" s="364"/>
      <c r="S32" s="365">
        <v>3</v>
      </c>
      <c r="T32" s="363">
        <v>1</v>
      </c>
      <c r="U32" s="364"/>
      <c r="V32" s="365">
        <v>1</v>
      </c>
      <c r="W32" s="363">
        <v>4</v>
      </c>
      <c r="X32" s="364">
        <v>1</v>
      </c>
      <c r="Y32" s="365">
        <v>5</v>
      </c>
      <c r="Z32" s="363">
        <v>3</v>
      </c>
      <c r="AA32" s="364">
        <v>0</v>
      </c>
      <c r="AB32" s="365">
        <v>3</v>
      </c>
      <c r="AC32" s="363"/>
      <c r="AD32" s="364"/>
      <c r="AE32" s="365">
        <f t="shared" si="0"/>
        <v>0</v>
      </c>
      <c r="AF32" s="363">
        <f t="shared" si="1"/>
        <v>22</v>
      </c>
      <c r="AG32" s="364">
        <f t="shared" si="2"/>
        <v>7</v>
      </c>
      <c r="AH32" s="371">
        <f t="shared" si="3"/>
        <v>29</v>
      </c>
    </row>
    <row r="33" spans="1:34" ht="15" customHeight="1">
      <c r="A33" s="354" t="s">
        <v>552</v>
      </c>
      <c r="B33" s="373">
        <v>11</v>
      </c>
      <c r="C33" s="373">
        <v>2</v>
      </c>
      <c r="D33" s="374">
        <v>13</v>
      </c>
      <c r="E33" s="373">
        <v>8</v>
      </c>
      <c r="F33" s="373">
        <v>2</v>
      </c>
      <c r="G33" s="374">
        <v>10</v>
      </c>
      <c r="H33" s="373">
        <v>8</v>
      </c>
      <c r="I33" s="373">
        <v>3</v>
      </c>
      <c r="J33" s="374">
        <v>11</v>
      </c>
      <c r="K33" s="373">
        <v>13</v>
      </c>
      <c r="L33" s="373">
        <v>1</v>
      </c>
      <c r="M33" s="374">
        <v>14</v>
      </c>
      <c r="N33" s="373">
        <v>8</v>
      </c>
      <c r="O33" s="373">
        <v>4</v>
      </c>
      <c r="P33" s="374">
        <v>12</v>
      </c>
      <c r="Q33" s="373">
        <v>13</v>
      </c>
      <c r="R33" s="373">
        <v>0</v>
      </c>
      <c r="S33" s="374">
        <v>13</v>
      </c>
      <c r="T33" s="373">
        <v>10</v>
      </c>
      <c r="U33" s="373">
        <v>0</v>
      </c>
      <c r="V33" s="374">
        <v>10</v>
      </c>
      <c r="W33" s="373">
        <v>12</v>
      </c>
      <c r="X33" s="373">
        <v>3</v>
      </c>
      <c r="Y33" s="374">
        <v>15</v>
      </c>
      <c r="Z33" s="373">
        <v>11</v>
      </c>
      <c r="AA33" s="373">
        <v>2</v>
      </c>
      <c r="AB33" s="374">
        <v>13</v>
      </c>
      <c r="AC33" s="373">
        <f>AC32+AC31+AC30+AC29</f>
        <v>9</v>
      </c>
      <c r="AD33" s="373">
        <f>AD32+AD31+AD30+AD29</f>
        <v>0</v>
      </c>
      <c r="AE33" s="374">
        <f t="shared" si="0"/>
        <v>9</v>
      </c>
      <c r="AF33" s="374">
        <f t="shared" si="1"/>
        <v>103</v>
      </c>
      <c r="AG33" s="374">
        <f t="shared" si="2"/>
        <v>17</v>
      </c>
      <c r="AH33" s="768">
        <f t="shared" si="3"/>
        <v>120</v>
      </c>
    </row>
    <row r="34" spans="1:34" ht="15" customHeight="1">
      <c r="A34" s="387" t="s">
        <v>152</v>
      </c>
      <c r="B34" s="357">
        <v>1</v>
      </c>
      <c r="C34" s="358"/>
      <c r="D34" s="369">
        <v>1</v>
      </c>
      <c r="E34" s="357"/>
      <c r="F34" s="358"/>
      <c r="G34" s="359">
        <v>0</v>
      </c>
      <c r="H34" s="357">
        <v>2</v>
      </c>
      <c r="I34" s="358"/>
      <c r="J34" s="359">
        <v>2</v>
      </c>
      <c r="K34" s="357">
        <v>2</v>
      </c>
      <c r="L34" s="358">
        <v>1</v>
      </c>
      <c r="M34" s="359">
        <v>3</v>
      </c>
      <c r="N34" s="357">
        <v>1</v>
      </c>
      <c r="O34" s="358"/>
      <c r="P34" s="359">
        <v>1</v>
      </c>
      <c r="Q34" s="357"/>
      <c r="R34" s="358"/>
      <c r="S34" s="359">
        <v>0</v>
      </c>
      <c r="T34" s="357"/>
      <c r="U34" s="358"/>
      <c r="V34" s="359">
        <v>0</v>
      </c>
      <c r="W34" s="357">
        <v>3</v>
      </c>
      <c r="X34" s="358"/>
      <c r="Y34" s="359">
        <v>3</v>
      </c>
      <c r="Z34" s="357">
        <v>1</v>
      </c>
      <c r="AA34" s="358">
        <v>0</v>
      </c>
      <c r="AB34" s="359">
        <v>1</v>
      </c>
      <c r="AC34" s="357"/>
      <c r="AD34" s="358">
        <v>1</v>
      </c>
      <c r="AE34" s="359">
        <f t="shared" si="0"/>
        <v>1</v>
      </c>
      <c r="AF34" s="357">
        <f t="shared" si="1"/>
        <v>10</v>
      </c>
      <c r="AG34" s="358">
        <f t="shared" si="2"/>
        <v>2</v>
      </c>
      <c r="AH34" s="369">
        <f t="shared" si="3"/>
        <v>12</v>
      </c>
    </row>
    <row r="35" spans="1:34" ht="15" customHeight="1">
      <c r="A35" s="388" t="s">
        <v>153</v>
      </c>
      <c r="B35" s="360">
        <v>2</v>
      </c>
      <c r="C35" s="361"/>
      <c r="D35" s="370">
        <v>2</v>
      </c>
      <c r="E35" s="360">
        <v>4</v>
      </c>
      <c r="F35" s="361">
        <v>1</v>
      </c>
      <c r="G35" s="362">
        <v>5</v>
      </c>
      <c r="H35" s="360">
        <v>1</v>
      </c>
      <c r="I35" s="361">
        <v>2</v>
      </c>
      <c r="J35" s="362">
        <v>3</v>
      </c>
      <c r="K35" s="360">
        <v>4</v>
      </c>
      <c r="L35" s="361">
        <v>1</v>
      </c>
      <c r="M35" s="362">
        <v>5</v>
      </c>
      <c r="N35" s="360">
        <v>3</v>
      </c>
      <c r="O35" s="361">
        <v>1</v>
      </c>
      <c r="P35" s="362">
        <v>4</v>
      </c>
      <c r="Q35" s="360">
        <v>1</v>
      </c>
      <c r="R35" s="361"/>
      <c r="S35" s="362">
        <v>1</v>
      </c>
      <c r="T35" s="360">
        <v>4</v>
      </c>
      <c r="U35" s="361"/>
      <c r="V35" s="362">
        <v>4</v>
      </c>
      <c r="W35" s="360">
        <v>4</v>
      </c>
      <c r="X35" s="361">
        <v>2</v>
      </c>
      <c r="Y35" s="362">
        <v>6</v>
      </c>
      <c r="Z35" s="360">
        <v>1</v>
      </c>
      <c r="AA35" s="361">
        <v>1</v>
      </c>
      <c r="AB35" s="362">
        <v>2</v>
      </c>
      <c r="AC35" s="360">
        <v>3</v>
      </c>
      <c r="AD35" s="361"/>
      <c r="AE35" s="362">
        <f t="shared" si="0"/>
        <v>3</v>
      </c>
      <c r="AF35" s="360">
        <f t="shared" si="1"/>
        <v>27</v>
      </c>
      <c r="AG35" s="361">
        <f t="shared" si="2"/>
        <v>8</v>
      </c>
      <c r="AH35" s="370">
        <f t="shared" si="3"/>
        <v>35</v>
      </c>
    </row>
    <row r="36" spans="1:34" ht="15" customHeight="1">
      <c r="A36" s="388" t="s">
        <v>154</v>
      </c>
      <c r="B36" s="360">
        <v>3</v>
      </c>
      <c r="C36" s="361"/>
      <c r="D36" s="370">
        <v>3</v>
      </c>
      <c r="E36" s="360">
        <v>2</v>
      </c>
      <c r="F36" s="361">
        <v>1</v>
      </c>
      <c r="G36" s="362">
        <v>3</v>
      </c>
      <c r="H36" s="360"/>
      <c r="I36" s="361"/>
      <c r="J36" s="362">
        <v>0</v>
      </c>
      <c r="K36" s="360">
        <v>3</v>
      </c>
      <c r="L36" s="361"/>
      <c r="M36" s="362">
        <v>3</v>
      </c>
      <c r="N36" s="360">
        <v>2</v>
      </c>
      <c r="O36" s="361"/>
      <c r="P36" s="362">
        <v>2</v>
      </c>
      <c r="Q36" s="360"/>
      <c r="R36" s="361"/>
      <c r="S36" s="362">
        <v>0</v>
      </c>
      <c r="T36" s="360">
        <v>1</v>
      </c>
      <c r="U36" s="361"/>
      <c r="V36" s="362">
        <v>1</v>
      </c>
      <c r="W36" s="360">
        <v>2</v>
      </c>
      <c r="X36" s="361">
        <v>2</v>
      </c>
      <c r="Y36" s="362">
        <v>4</v>
      </c>
      <c r="Z36" s="360">
        <v>1</v>
      </c>
      <c r="AA36" s="361">
        <v>0</v>
      </c>
      <c r="AB36" s="362">
        <v>1</v>
      </c>
      <c r="AC36" s="360">
        <v>1</v>
      </c>
      <c r="AD36" s="361">
        <v>1</v>
      </c>
      <c r="AE36" s="362">
        <f t="shared" si="0"/>
        <v>2</v>
      </c>
      <c r="AF36" s="360">
        <f t="shared" si="1"/>
        <v>15</v>
      </c>
      <c r="AG36" s="361">
        <f t="shared" si="2"/>
        <v>4</v>
      </c>
      <c r="AH36" s="370">
        <f t="shared" si="3"/>
        <v>19</v>
      </c>
    </row>
    <row r="37" spans="1:34" ht="15" customHeight="1">
      <c r="A37" s="388" t="s">
        <v>155</v>
      </c>
      <c r="B37" s="360">
        <v>3</v>
      </c>
      <c r="C37" s="361"/>
      <c r="D37" s="370">
        <v>3</v>
      </c>
      <c r="E37" s="360">
        <v>1</v>
      </c>
      <c r="F37" s="361">
        <v>1</v>
      </c>
      <c r="G37" s="362">
        <v>2</v>
      </c>
      <c r="H37" s="360"/>
      <c r="I37" s="361"/>
      <c r="J37" s="362">
        <v>0</v>
      </c>
      <c r="K37" s="360">
        <v>2</v>
      </c>
      <c r="L37" s="361"/>
      <c r="M37" s="362">
        <v>2</v>
      </c>
      <c r="N37" s="360"/>
      <c r="O37" s="361"/>
      <c r="P37" s="362">
        <v>0</v>
      </c>
      <c r="Q37" s="360">
        <v>2</v>
      </c>
      <c r="R37" s="361"/>
      <c r="S37" s="362">
        <v>2</v>
      </c>
      <c r="T37" s="360"/>
      <c r="U37" s="361">
        <v>1</v>
      </c>
      <c r="V37" s="362">
        <v>1</v>
      </c>
      <c r="W37" s="360"/>
      <c r="X37" s="361"/>
      <c r="Y37" s="362">
        <v>0</v>
      </c>
      <c r="Z37" s="360">
        <v>3</v>
      </c>
      <c r="AA37" s="361"/>
      <c r="AB37" s="362">
        <v>3</v>
      </c>
      <c r="AC37" s="360"/>
      <c r="AD37" s="361"/>
      <c r="AE37" s="362">
        <f t="shared" si="0"/>
        <v>0</v>
      </c>
      <c r="AF37" s="360">
        <f t="shared" si="1"/>
        <v>11</v>
      </c>
      <c r="AG37" s="361">
        <f t="shared" si="2"/>
        <v>2</v>
      </c>
      <c r="AH37" s="370">
        <f t="shared" si="3"/>
        <v>13</v>
      </c>
    </row>
    <row r="38" spans="1:34" ht="15" customHeight="1">
      <c r="A38" s="386" t="s">
        <v>156</v>
      </c>
      <c r="B38" s="363">
        <v>1</v>
      </c>
      <c r="C38" s="364"/>
      <c r="D38" s="371">
        <v>1</v>
      </c>
      <c r="E38" s="363"/>
      <c r="F38" s="364">
        <v>1</v>
      </c>
      <c r="G38" s="365">
        <v>1</v>
      </c>
      <c r="H38" s="363">
        <v>1</v>
      </c>
      <c r="I38" s="364"/>
      <c r="J38" s="365">
        <v>1</v>
      </c>
      <c r="K38" s="363">
        <v>0</v>
      </c>
      <c r="L38" s="364"/>
      <c r="M38" s="365">
        <v>0</v>
      </c>
      <c r="N38" s="363">
        <v>2</v>
      </c>
      <c r="O38" s="364"/>
      <c r="P38" s="365">
        <v>2</v>
      </c>
      <c r="Q38" s="363">
        <v>1</v>
      </c>
      <c r="R38" s="364"/>
      <c r="S38" s="365">
        <v>1</v>
      </c>
      <c r="T38" s="363">
        <v>1</v>
      </c>
      <c r="U38" s="364"/>
      <c r="V38" s="365">
        <v>1</v>
      </c>
      <c r="W38" s="363">
        <v>2</v>
      </c>
      <c r="X38" s="364"/>
      <c r="Y38" s="365">
        <v>2</v>
      </c>
      <c r="Z38" s="363">
        <v>2</v>
      </c>
      <c r="AA38" s="364">
        <v>0</v>
      </c>
      <c r="AB38" s="365">
        <v>2</v>
      </c>
      <c r="AC38" s="363">
        <v>1</v>
      </c>
      <c r="AD38" s="364"/>
      <c r="AE38" s="365">
        <f t="shared" si="0"/>
        <v>1</v>
      </c>
      <c r="AF38" s="363">
        <f t="shared" si="1"/>
        <v>11</v>
      </c>
      <c r="AG38" s="364">
        <f t="shared" si="2"/>
        <v>1</v>
      </c>
      <c r="AH38" s="371">
        <f t="shared" si="3"/>
        <v>12</v>
      </c>
    </row>
    <row r="39" spans="1:34" ht="15" customHeight="1">
      <c r="A39" s="354" t="s">
        <v>553</v>
      </c>
      <c r="B39" s="373">
        <v>10</v>
      </c>
      <c r="C39" s="373">
        <v>0</v>
      </c>
      <c r="D39" s="374">
        <v>10</v>
      </c>
      <c r="E39" s="373">
        <v>7</v>
      </c>
      <c r="F39" s="373">
        <v>4</v>
      </c>
      <c r="G39" s="374">
        <v>11</v>
      </c>
      <c r="H39" s="373">
        <v>4</v>
      </c>
      <c r="I39" s="373">
        <v>2</v>
      </c>
      <c r="J39" s="374">
        <v>6</v>
      </c>
      <c r="K39" s="373">
        <v>11</v>
      </c>
      <c r="L39" s="373">
        <v>2</v>
      </c>
      <c r="M39" s="374">
        <v>13</v>
      </c>
      <c r="N39" s="373">
        <v>8</v>
      </c>
      <c r="O39" s="373">
        <v>1</v>
      </c>
      <c r="P39" s="374">
        <v>9</v>
      </c>
      <c r="Q39" s="373">
        <v>4</v>
      </c>
      <c r="R39" s="373">
        <v>0</v>
      </c>
      <c r="S39" s="374">
        <v>4</v>
      </c>
      <c r="T39" s="373">
        <v>6</v>
      </c>
      <c r="U39" s="373">
        <v>1</v>
      </c>
      <c r="V39" s="374">
        <v>7</v>
      </c>
      <c r="W39" s="373">
        <v>11</v>
      </c>
      <c r="X39" s="373">
        <v>4</v>
      </c>
      <c r="Y39" s="374">
        <v>15</v>
      </c>
      <c r="Z39" s="373">
        <v>8</v>
      </c>
      <c r="AA39" s="373">
        <v>1</v>
      </c>
      <c r="AB39" s="374">
        <v>9</v>
      </c>
      <c r="AC39" s="373">
        <f>AC38+AC37+AC36+AC35+AC34</f>
        <v>5</v>
      </c>
      <c r="AD39" s="373">
        <f>AD38+AD37+AD36+AD35+AD34</f>
        <v>2</v>
      </c>
      <c r="AE39" s="374">
        <f t="shared" si="0"/>
        <v>7</v>
      </c>
      <c r="AF39" s="374">
        <f t="shared" si="1"/>
        <v>74</v>
      </c>
      <c r="AG39" s="374">
        <f t="shared" si="2"/>
        <v>17</v>
      </c>
      <c r="AH39" s="768">
        <f t="shared" si="3"/>
        <v>91</v>
      </c>
    </row>
    <row r="40" spans="1:34" ht="15" customHeight="1">
      <c r="A40" s="387" t="s">
        <v>179</v>
      </c>
      <c r="B40" s="357"/>
      <c r="C40" s="358"/>
      <c r="D40" s="369">
        <v>0</v>
      </c>
      <c r="E40" s="357">
        <v>1</v>
      </c>
      <c r="F40" s="358"/>
      <c r="G40" s="359">
        <v>1</v>
      </c>
      <c r="H40" s="357">
        <v>1</v>
      </c>
      <c r="I40" s="358"/>
      <c r="J40" s="359">
        <v>1</v>
      </c>
      <c r="K40" s="357">
        <v>2</v>
      </c>
      <c r="L40" s="358"/>
      <c r="M40" s="359">
        <v>2</v>
      </c>
      <c r="N40" s="357">
        <v>1</v>
      </c>
      <c r="O40" s="358"/>
      <c r="P40" s="359">
        <v>1</v>
      </c>
      <c r="Q40" s="357">
        <v>1</v>
      </c>
      <c r="R40" s="358"/>
      <c r="S40" s="359">
        <v>1</v>
      </c>
      <c r="T40" s="357">
        <v>1</v>
      </c>
      <c r="U40" s="358"/>
      <c r="V40" s="359">
        <v>1</v>
      </c>
      <c r="W40" s="357">
        <v>5</v>
      </c>
      <c r="X40" s="358">
        <v>1</v>
      </c>
      <c r="Y40" s="359">
        <v>6</v>
      </c>
      <c r="Z40" s="357">
        <v>2</v>
      </c>
      <c r="AA40" s="358">
        <v>0</v>
      </c>
      <c r="AB40" s="359">
        <v>2</v>
      </c>
      <c r="AC40" s="357">
        <v>2</v>
      </c>
      <c r="AD40" s="358"/>
      <c r="AE40" s="359">
        <f t="shared" si="0"/>
        <v>2</v>
      </c>
      <c r="AF40" s="357">
        <f t="shared" si="1"/>
        <v>16</v>
      </c>
      <c r="AG40" s="358">
        <f t="shared" si="2"/>
        <v>1</v>
      </c>
      <c r="AH40" s="369">
        <f t="shared" si="3"/>
        <v>17</v>
      </c>
    </row>
    <row r="41" spans="1:34" ht="15" customHeight="1">
      <c r="A41" s="388" t="s">
        <v>180</v>
      </c>
      <c r="B41" s="360">
        <v>3</v>
      </c>
      <c r="C41" s="361"/>
      <c r="D41" s="370">
        <v>3</v>
      </c>
      <c r="E41" s="360">
        <v>4</v>
      </c>
      <c r="F41" s="361"/>
      <c r="G41" s="362">
        <v>4</v>
      </c>
      <c r="H41" s="360">
        <v>5</v>
      </c>
      <c r="I41" s="361"/>
      <c r="J41" s="362">
        <v>5</v>
      </c>
      <c r="K41" s="360">
        <v>6</v>
      </c>
      <c r="L41" s="361"/>
      <c r="M41" s="362">
        <v>6</v>
      </c>
      <c r="N41" s="360">
        <v>6</v>
      </c>
      <c r="O41" s="361"/>
      <c r="P41" s="362">
        <v>6</v>
      </c>
      <c r="Q41" s="360">
        <v>1</v>
      </c>
      <c r="R41" s="361"/>
      <c r="S41" s="362">
        <v>1</v>
      </c>
      <c r="T41" s="360">
        <v>4</v>
      </c>
      <c r="U41" s="361"/>
      <c r="V41" s="362">
        <v>4</v>
      </c>
      <c r="W41" s="360">
        <v>6</v>
      </c>
      <c r="X41" s="361"/>
      <c r="Y41" s="362">
        <v>6</v>
      </c>
      <c r="Z41" s="360">
        <v>1</v>
      </c>
      <c r="AA41" s="361"/>
      <c r="AB41" s="362">
        <v>1</v>
      </c>
      <c r="AC41" s="360">
        <v>3</v>
      </c>
      <c r="AD41" s="361"/>
      <c r="AE41" s="362">
        <f t="shared" si="0"/>
        <v>3</v>
      </c>
      <c r="AF41" s="360">
        <f t="shared" si="1"/>
        <v>39</v>
      </c>
      <c r="AG41" s="361">
        <f t="shared" si="2"/>
        <v>0</v>
      </c>
      <c r="AH41" s="370">
        <f t="shared" si="3"/>
        <v>39</v>
      </c>
    </row>
    <row r="42" spans="1:34" ht="15" customHeight="1">
      <c r="A42" s="388" t="s">
        <v>181</v>
      </c>
      <c r="B42" s="360">
        <v>0</v>
      </c>
      <c r="C42" s="361"/>
      <c r="D42" s="370">
        <v>0</v>
      </c>
      <c r="E42" s="360">
        <v>1</v>
      </c>
      <c r="F42" s="361"/>
      <c r="G42" s="362">
        <v>1</v>
      </c>
      <c r="H42" s="360"/>
      <c r="I42" s="361"/>
      <c r="J42" s="362">
        <v>0</v>
      </c>
      <c r="K42" s="360"/>
      <c r="L42" s="361"/>
      <c r="M42" s="362">
        <v>0</v>
      </c>
      <c r="N42" s="360">
        <v>1</v>
      </c>
      <c r="O42" s="361"/>
      <c r="P42" s="362">
        <v>1</v>
      </c>
      <c r="Q42" s="360">
        <v>1</v>
      </c>
      <c r="R42" s="361"/>
      <c r="S42" s="362">
        <v>1</v>
      </c>
      <c r="T42" s="360">
        <v>1</v>
      </c>
      <c r="U42" s="361"/>
      <c r="V42" s="362">
        <v>1</v>
      </c>
      <c r="W42" s="360"/>
      <c r="X42" s="361"/>
      <c r="Y42" s="362">
        <v>0</v>
      </c>
      <c r="Z42" s="360">
        <v>0</v>
      </c>
      <c r="AA42" s="361"/>
      <c r="AB42" s="362">
        <v>0</v>
      </c>
      <c r="AC42" s="360"/>
      <c r="AD42" s="361"/>
      <c r="AE42" s="362">
        <f t="shared" si="0"/>
        <v>0</v>
      </c>
      <c r="AF42" s="360">
        <f t="shared" si="1"/>
        <v>4</v>
      </c>
      <c r="AG42" s="361">
        <f t="shared" si="2"/>
        <v>0</v>
      </c>
      <c r="AH42" s="370">
        <f t="shared" si="3"/>
        <v>4</v>
      </c>
    </row>
    <row r="43" spans="1:34" ht="15" customHeight="1">
      <c r="A43" s="386" t="s">
        <v>182</v>
      </c>
      <c r="B43" s="363"/>
      <c r="C43" s="364"/>
      <c r="D43" s="371">
        <v>0</v>
      </c>
      <c r="E43" s="363"/>
      <c r="F43" s="364"/>
      <c r="G43" s="365">
        <v>0</v>
      </c>
      <c r="H43" s="363"/>
      <c r="I43" s="364"/>
      <c r="J43" s="365">
        <v>0</v>
      </c>
      <c r="K43" s="363"/>
      <c r="L43" s="364"/>
      <c r="M43" s="365">
        <v>0</v>
      </c>
      <c r="N43" s="363"/>
      <c r="O43" s="364"/>
      <c r="P43" s="365">
        <v>0</v>
      </c>
      <c r="Q43" s="363"/>
      <c r="R43" s="364"/>
      <c r="S43" s="365">
        <v>0</v>
      </c>
      <c r="T43" s="363"/>
      <c r="U43" s="364"/>
      <c r="V43" s="365">
        <v>0</v>
      </c>
      <c r="W43" s="363"/>
      <c r="X43" s="364"/>
      <c r="Y43" s="365">
        <v>0</v>
      </c>
      <c r="Z43" s="363">
        <v>0</v>
      </c>
      <c r="AA43" s="364"/>
      <c r="AB43" s="365">
        <v>0</v>
      </c>
      <c r="AC43" s="363"/>
      <c r="AD43" s="364"/>
      <c r="AE43" s="365">
        <f t="shared" si="0"/>
        <v>0</v>
      </c>
      <c r="AF43" s="363">
        <f t="shared" si="1"/>
        <v>0</v>
      </c>
      <c r="AG43" s="364">
        <f t="shared" si="2"/>
        <v>0</v>
      </c>
      <c r="AH43" s="371">
        <f t="shared" si="3"/>
        <v>0</v>
      </c>
    </row>
    <row r="44" spans="1:34" ht="15" customHeight="1">
      <c r="A44" s="354" t="s">
        <v>578</v>
      </c>
      <c r="B44" s="373">
        <v>3</v>
      </c>
      <c r="C44" s="373">
        <v>0</v>
      </c>
      <c r="D44" s="374">
        <v>3</v>
      </c>
      <c r="E44" s="373">
        <v>6</v>
      </c>
      <c r="F44" s="373">
        <v>0</v>
      </c>
      <c r="G44" s="374">
        <v>6</v>
      </c>
      <c r="H44" s="373">
        <v>6</v>
      </c>
      <c r="I44" s="373">
        <v>0</v>
      </c>
      <c r="J44" s="374">
        <v>6</v>
      </c>
      <c r="K44" s="373">
        <v>8</v>
      </c>
      <c r="L44" s="373">
        <v>0</v>
      </c>
      <c r="M44" s="374">
        <v>8</v>
      </c>
      <c r="N44" s="373">
        <v>8</v>
      </c>
      <c r="O44" s="373"/>
      <c r="P44" s="374">
        <v>8</v>
      </c>
      <c r="Q44" s="373">
        <v>3</v>
      </c>
      <c r="R44" s="373"/>
      <c r="S44" s="374">
        <v>3</v>
      </c>
      <c r="T44" s="373">
        <v>6</v>
      </c>
      <c r="U44" s="373"/>
      <c r="V44" s="374">
        <v>6</v>
      </c>
      <c r="W44" s="373">
        <v>11</v>
      </c>
      <c r="X44" s="373"/>
      <c r="Y44" s="374">
        <v>11</v>
      </c>
      <c r="Z44" s="373">
        <v>3</v>
      </c>
      <c r="AA44" s="373"/>
      <c r="AB44" s="374">
        <v>3</v>
      </c>
      <c r="AC44" s="373">
        <f>AC43+AC42+AC41+AC40</f>
        <v>5</v>
      </c>
      <c r="AD44" s="373">
        <f>AD43+AD42+AD41+AD40</f>
        <v>0</v>
      </c>
      <c r="AE44" s="374">
        <f t="shared" si="0"/>
        <v>5</v>
      </c>
      <c r="AF44" s="374">
        <f t="shared" si="1"/>
        <v>59</v>
      </c>
      <c r="AG44" s="374">
        <f t="shared" si="2"/>
        <v>0</v>
      </c>
      <c r="AH44" s="768">
        <f t="shared" si="3"/>
        <v>59</v>
      </c>
    </row>
    <row r="45" spans="1:34" ht="15" customHeight="1">
      <c r="A45" s="389" t="s">
        <v>183</v>
      </c>
      <c r="B45" s="366"/>
      <c r="C45" s="367"/>
      <c r="D45" s="372">
        <v>0</v>
      </c>
      <c r="E45" s="366">
        <v>1</v>
      </c>
      <c r="F45" s="367"/>
      <c r="G45" s="368">
        <v>1</v>
      </c>
      <c r="H45" s="366"/>
      <c r="I45" s="367"/>
      <c r="J45" s="368">
        <v>0</v>
      </c>
      <c r="K45" s="366">
        <v>1</v>
      </c>
      <c r="L45" s="367"/>
      <c r="M45" s="368">
        <v>1</v>
      </c>
      <c r="N45" s="366">
        <v>2</v>
      </c>
      <c r="O45" s="367"/>
      <c r="P45" s="368">
        <v>2</v>
      </c>
      <c r="Q45" s="366"/>
      <c r="R45" s="367"/>
      <c r="S45" s="368">
        <v>0</v>
      </c>
      <c r="T45" s="366">
        <v>4</v>
      </c>
      <c r="U45" s="367">
        <v>1</v>
      </c>
      <c r="V45" s="368">
        <v>5</v>
      </c>
      <c r="W45" s="366"/>
      <c r="X45" s="367"/>
      <c r="Y45" s="368">
        <v>0</v>
      </c>
      <c r="Z45" s="366">
        <v>0</v>
      </c>
      <c r="AA45" s="367"/>
      <c r="AB45" s="368">
        <v>0</v>
      </c>
      <c r="AC45" s="366">
        <v>1</v>
      </c>
      <c r="AD45" s="367"/>
      <c r="AE45" s="368">
        <f t="shared" si="0"/>
        <v>1</v>
      </c>
      <c r="AF45" s="366">
        <f t="shared" si="1"/>
        <v>9</v>
      </c>
      <c r="AG45" s="367">
        <f t="shared" si="2"/>
        <v>1</v>
      </c>
      <c r="AH45" s="372">
        <f t="shared" si="3"/>
        <v>10</v>
      </c>
    </row>
    <row r="46" spans="1:34" ht="15" customHeight="1">
      <c r="A46" s="354" t="s">
        <v>576</v>
      </c>
      <c r="B46" s="373">
        <v>0</v>
      </c>
      <c r="C46" s="373">
        <v>0</v>
      </c>
      <c r="D46" s="374">
        <v>0</v>
      </c>
      <c r="E46" s="373">
        <v>1</v>
      </c>
      <c r="F46" s="373">
        <v>0</v>
      </c>
      <c r="G46" s="374">
        <v>1</v>
      </c>
      <c r="H46" s="373">
        <v>0</v>
      </c>
      <c r="I46" s="373">
        <v>0</v>
      </c>
      <c r="J46" s="374">
        <v>0</v>
      </c>
      <c r="K46" s="373">
        <v>1</v>
      </c>
      <c r="L46" s="373">
        <v>0</v>
      </c>
      <c r="M46" s="374">
        <v>1</v>
      </c>
      <c r="N46" s="373">
        <v>2</v>
      </c>
      <c r="O46" s="373"/>
      <c r="P46" s="374">
        <v>2</v>
      </c>
      <c r="Q46" s="373"/>
      <c r="R46" s="373"/>
      <c r="S46" s="374">
        <v>0</v>
      </c>
      <c r="T46" s="373">
        <v>4</v>
      </c>
      <c r="U46" s="373">
        <v>1</v>
      </c>
      <c r="V46" s="374">
        <v>5</v>
      </c>
      <c r="W46" s="373"/>
      <c r="X46" s="373"/>
      <c r="Y46" s="374">
        <v>0</v>
      </c>
      <c r="Z46" s="373"/>
      <c r="AA46" s="373"/>
      <c r="AB46" s="374">
        <v>0</v>
      </c>
      <c r="AC46" s="373">
        <f>AC45</f>
        <v>1</v>
      </c>
      <c r="AD46" s="373">
        <f>AD45</f>
        <v>0</v>
      </c>
      <c r="AE46" s="374">
        <f t="shared" si="0"/>
        <v>1</v>
      </c>
      <c r="AF46" s="374">
        <f t="shared" si="1"/>
        <v>9</v>
      </c>
      <c r="AG46" s="374">
        <f t="shared" si="2"/>
        <v>1</v>
      </c>
      <c r="AH46" s="768">
        <f t="shared" si="3"/>
        <v>10</v>
      </c>
    </row>
    <row r="47" spans="1:34" ht="15" customHeight="1">
      <c r="A47" s="387" t="s">
        <v>184</v>
      </c>
      <c r="B47" s="357"/>
      <c r="C47" s="358"/>
      <c r="D47" s="369">
        <v>0</v>
      </c>
      <c r="E47" s="357">
        <v>1</v>
      </c>
      <c r="F47" s="358"/>
      <c r="G47" s="359">
        <v>1</v>
      </c>
      <c r="H47" s="357"/>
      <c r="I47" s="358"/>
      <c r="J47" s="359">
        <v>0</v>
      </c>
      <c r="K47" s="357">
        <v>1</v>
      </c>
      <c r="L47" s="358"/>
      <c r="M47" s="359">
        <v>1</v>
      </c>
      <c r="N47" s="357"/>
      <c r="O47" s="358"/>
      <c r="P47" s="359">
        <v>0</v>
      </c>
      <c r="Q47" s="357"/>
      <c r="R47" s="358"/>
      <c r="S47" s="359">
        <v>0</v>
      </c>
      <c r="T47" s="357"/>
      <c r="U47" s="358"/>
      <c r="V47" s="359">
        <v>0</v>
      </c>
      <c r="W47" s="357">
        <v>1</v>
      </c>
      <c r="X47" s="358">
        <v>1</v>
      </c>
      <c r="Y47" s="359">
        <v>2</v>
      </c>
      <c r="Z47" s="357">
        <v>0</v>
      </c>
      <c r="AA47" s="358"/>
      <c r="AB47" s="359">
        <v>0</v>
      </c>
      <c r="AC47" s="357"/>
      <c r="AD47" s="358"/>
      <c r="AE47" s="359">
        <f t="shared" si="0"/>
        <v>0</v>
      </c>
      <c r="AF47" s="357">
        <f t="shared" si="1"/>
        <v>3</v>
      </c>
      <c r="AG47" s="358">
        <f t="shared" si="2"/>
        <v>1</v>
      </c>
      <c r="AH47" s="369">
        <f t="shared" si="3"/>
        <v>4</v>
      </c>
    </row>
    <row r="48" spans="1:34" ht="15" customHeight="1">
      <c r="A48" s="386" t="s">
        <v>481</v>
      </c>
      <c r="B48" s="363"/>
      <c r="C48" s="364"/>
      <c r="D48" s="371">
        <v>0</v>
      </c>
      <c r="E48" s="363"/>
      <c r="F48" s="364"/>
      <c r="G48" s="365">
        <v>0</v>
      </c>
      <c r="H48" s="363"/>
      <c r="I48" s="364"/>
      <c r="J48" s="365">
        <v>0</v>
      </c>
      <c r="K48" s="363">
        <v>1</v>
      </c>
      <c r="L48" s="364">
        <v>1</v>
      </c>
      <c r="M48" s="365">
        <v>2</v>
      </c>
      <c r="N48" s="363"/>
      <c r="O48" s="364"/>
      <c r="P48" s="365">
        <v>0</v>
      </c>
      <c r="Q48" s="363"/>
      <c r="R48" s="364"/>
      <c r="S48" s="365">
        <v>0</v>
      </c>
      <c r="T48" s="363">
        <v>1</v>
      </c>
      <c r="U48" s="364"/>
      <c r="V48" s="365">
        <v>1</v>
      </c>
      <c r="W48" s="363"/>
      <c r="X48" s="364"/>
      <c r="Y48" s="365">
        <v>0</v>
      </c>
      <c r="Z48" s="363"/>
      <c r="AA48" s="364"/>
      <c r="AB48" s="365">
        <v>0</v>
      </c>
      <c r="AC48" s="363"/>
      <c r="AD48" s="364"/>
      <c r="AE48" s="365">
        <f t="shared" si="0"/>
        <v>0</v>
      </c>
      <c r="AF48" s="363">
        <f t="shared" si="1"/>
        <v>2</v>
      </c>
      <c r="AG48" s="364">
        <f t="shared" si="2"/>
        <v>1</v>
      </c>
      <c r="AH48" s="371">
        <f t="shared" si="3"/>
        <v>3</v>
      </c>
    </row>
    <row r="49" spans="1:34" s="343" customFormat="1" ht="15" customHeight="1">
      <c r="A49" s="376" t="s">
        <v>577</v>
      </c>
      <c r="B49" s="377">
        <v>0</v>
      </c>
      <c r="C49" s="377">
        <v>0</v>
      </c>
      <c r="D49" s="378">
        <v>0</v>
      </c>
      <c r="E49" s="377">
        <v>1</v>
      </c>
      <c r="F49" s="377">
        <v>0</v>
      </c>
      <c r="G49" s="378">
        <v>1</v>
      </c>
      <c r="H49" s="377">
        <v>0</v>
      </c>
      <c r="I49" s="377">
        <v>0</v>
      </c>
      <c r="J49" s="378">
        <v>0</v>
      </c>
      <c r="K49" s="377">
        <v>2</v>
      </c>
      <c r="L49" s="377">
        <v>1</v>
      </c>
      <c r="M49" s="378">
        <v>3</v>
      </c>
      <c r="N49" s="377">
        <v>0</v>
      </c>
      <c r="O49" s="377"/>
      <c r="P49" s="378">
        <v>0</v>
      </c>
      <c r="Q49" s="377"/>
      <c r="R49" s="377"/>
      <c r="S49" s="378">
        <v>0</v>
      </c>
      <c r="T49" s="377">
        <v>1</v>
      </c>
      <c r="U49" s="377"/>
      <c r="V49" s="378">
        <v>1</v>
      </c>
      <c r="W49" s="377">
        <v>1</v>
      </c>
      <c r="X49" s="377"/>
      <c r="Y49" s="378">
        <v>1</v>
      </c>
      <c r="Z49" s="377"/>
      <c r="AA49" s="377"/>
      <c r="AB49" s="378">
        <v>0</v>
      </c>
      <c r="AC49" s="377">
        <f>AC48+AC47</f>
        <v>0</v>
      </c>
      <c r="AD49" s="377">
        <f>AD48+AD47</f>
        <v>0</v>
      </c>
      <c r="AE49" s="378">
        <f t="shared" si="0"/>
        <v>0</v>
      </c>
      <c r="AF49" s="378">
        <f t="shared" si="1"/>
        <v>5</v>
      </c>
      <c r="AG49" s="378">
        <f t="shared" si="2"/>
        <v>1</v>
      </c>
      <c r="AH49" s="832">
        <f t="shared" si="3"/>
        <v>6</v>
      </c>
    </row>
    <row r="50" spans="1:34" s="344" customFormat="1" ht="15" customHeight="1">
      <c r="A50" s="379" t="s">
        <v>205</v>
      </c>
      <c r="B50" s="380">
        <v>54</v>
      </c>
      <c r="C50" s="380">
        <v>4</v>
      </c>
      <c r="D50" s="381">
        <v>58</v>
      </c>
      <c r="E50" s="380">
        <v>57</v>
      </c>
      <c r="F50" s="380">
        <v>9</v>
      </c>
      <c r="G50" s="381">
        <v>66</v>
      </c>
      <c r="H50" s="380">
        <v>51</v>
      </c>
      <c r="I50" s="380">
        <v>9</v>
      </c>
      <c r="J50" s="381">
        <v>60</v>
      </c>
      <c r="K50" s="380">
        <v>69</v>
      </c>
      <c r="L50" s="380">
        <v>6</v>
      </c>
      <c r="M50" s="381">
        <v>75</v>
      </c>
      <c r="N50" s="380">
        <v>60</v>
      </c>
      <c r="O50" s="380">
        <v>8</v>
      </c>
      <c r="P50" s="381">
        <v>68</v>
      </c>
      <c r="Q50" s="380">
        <v>59</v>
      </c>
      <c r="R50" s="380">
        <v>3</v>
      </c>
      <c r="S50" s="381">
        <v>62</v>
      </c>
      <c r="T50" s="380">
        <v>73</v>
      </c>
      <c r="U50" s="380">
        <v>7</v>
      </c>
      <c r="V50" s="381">
        <v>80</v>
      </c>
      <c r="W50" s="380">
        <v>70</v>
      </c>
      <c r="X50" s="380">
        <v>14</v>
      </c>
      <c r="Y50" s="381">
        <v>84</v>
      </c>
      <c r="Z50" s="380">
        <v>51</v>
      </c>
      <c r="AA50" s="380">
        <v>7</v>
      </c>
      <c r="AB50" s="381">
        <v>58</v>
      </c>
      <c r="AC50" s="380">
        <f>AC49+AC46+AC44+AC39+AC33+AC28+AC22</f>
        <v>38</v>
      </c>
      <c r="AD50" s="380">
        <f>AD49+AD46+AD44+AD39+AD33+AD28+AD22</f>
        <v>10</v>
      </c>
      <c r="AE50" s="381">
        <f t="shared" si="0"/>
        <v>48</v>
      </c>
      <c r="AF50" s="381">
        <f t="shared" si="1"/>
        <v>582</v>
      </c>
      <c r="AG50" s="381">
        <f t="shared" si="2"/>
        <v>77</v>
      </c>
      <c r="AH50" s="833">
        <f t="shared" si="3"/>
        <v>659</v>
      </c>
    </row>
    <row r="51" spans="1:34" ht="15" customHeight="1">
      <c r="A51" s="387" t="s">
        <v>157</v>
      </c>
      <c r="B51" s="357">
        <v>8</v>
      </c>
      <c r="C51" s="358">
        <v>2</v>
      </c>
      <c r="D51" s="369">
        <v>10</v>
      </c>
      <c r="E51" s="357">
        <v>11</v>
      </c>
      <c r="F51" s="358">
        <v>1</v>
      </c>
      <c r="G51" s="359">
        <v>12</v>
      </c>
      <c r="H51" s="357">
        <v>13</v>
      </c>
      <c r="I51" s="358">
        <v>11</v>
      </c>
      <c r="J51" s="359">
        <v>24</v>
      </c>
      <c r="K51" s="357">
        <v>12</v>
      </c>
      <c r="L51" s="358">
        <v>6</v>
      </c>
      <c r="M51" s="359">
        <v>18</v>
      </c>
      <c r="N51" s="357">
        <v>14</v>
      </c>
      <c r="O51" s="358">
        <v>3</v>
      </c>
      <c r="P51" s="359">
        <v>17</v>
      </c>
      <c r="Q51" s="357">
        <v>10</v>
      </c>
      <c r="R51" s="358">
        <v>2</v>
      </c>
      <c r="S51" s="359">
        <v>12</v>
      </c>
      <c r="T51" s="357">
        <v>17</v>
      </c>
      <c r="U51" s="358">
        <v>2</v>
      </c>
      <c r="V51" s="359">
        <v>19</v>
      </c>
      <c r="W51" s="357">
        <v>20</v>
      </c>
      <c r="X51" s="358">
        <v>1</v>
      </c>
      <c r="Y51" s="359">
        <v>21</v>
      </c>
      <c r="Z51" s="357">
        <v>14</v>
      </c>
      <c r="AA51" s="358">
        <v>3</v>
      </c>
      <c r="AB51" s="359">
        <v>17</v>
      </c>
      <c r="AC51" s="357">
        <v>3</v>
      </c>
      <c r="AD51" s="358">
        <v>1</v>
      </c>
      <c r="AE51" s="359">
        <f t="shared" si="0"/>
        <v>4</v>
      </c>
      <c r="AF51" s="357">
        <f t="shared" si="1"/>
        <v>122</v>
      </c>
      <c r="AG51" s="358">
        <f t="shared" si="2"/>
        <v>32</v>
      </c>
      <c r="AH51" s="369">
        <f t="shared" si="3"/>
        <v>154</v>
      </c>
    </row>
    <row r="52" spans="1:34" ht="15" customHeight="1">
      <c r="A52" s="386" t="s">
        <v>158</v>
      </c>
      <c r="B52" s="363">
        <v>7</v>
      </c>
      <c r="C52" s="364">
        <v>1</v>
      </c>
      <c r="D52" s="371">
        <v>8</v>
      </c>
      <c r="E52" s="363">
        <v>15</v>
      </c>
      <c r="F52" s="364">
        <v>1</v>
      </c>
      <c r="G52" s="365">
        <v>16</v>
      </c>
      <c r="H52" s="363">
        <v>7</v>
      </c>
      <c r="I52" s="364">
        <v>1</v>
      </c>
      <c r="J52" s="365">
        <v>8</v>
      </c>
      <c r="K52" s="363">
        <v>13</v>
      </c>
      <c r="L52" s="364">
        <v>2</v>
      </c>
      <c r="M52" s="365">
        <v>15</v>
      </c>
      <c r="N52" s="363">
        <v>19</v>
      </c>
      <c r="O52" s="364"/>
      <c r="P52" s="365">
        <v>19</v>
      </c>
      <c r="Q52" s="363">
        <v>17</v>
      </c>
      <c r="R52" s="364"/>
      <c r="S52" s="365">
        <v>17</v>
      </c>
      <c r="T52" s="363">
        <v>12</v>
      </c>
      <c r="U52" s="364">
        <v>1</v>
      </c>
      <c r="V52" s="365">
        <v>13</v>
      </c>
      <c r="W52" s="363">
        <v>14</v>
      </c>
      <c r="X52" s="364">
        <v>1</v>
      </c>
      <c r="Y52" s="365">
        <v>15</v>
      </c>
      <c r="Z52" s="363">
        <v>12</v>
      </c>
      <c r="AA52" s="364">
        <v>0</v>
      </c>
      <c r="AB52" s="365">
        <v>12</v>
      </c>
      <c r="AC52" s="363">
        <v>10</v>
      </c>
      <c r="AD52" s="364"/>
      <c r="AE52" s="365">
        <f t="shared" si="0"/>
        <v>10</v>
      </c>
      <c r="AF52" s="363">
        <f t="shared" si="1"/>
        <v>126</v>
      </c>
      <c r="AG52" s="364">
        <f t="shared" si="2"/>
        <v>7</v>
      </c>
      <c r="AH52" s="371">
        <f t="shared" si="3"/>
        <v>133</v>
      </c>
    </row>
    <row r="53" spans="1:34" ht="15" customHeight="1">
      <c r="A53" s="354" t="s">
        <v>563</v>
      </c>
      <c r="B53" s="373">
        <v>15</v>
      </c>
      <c r="C53" s="373">
        <v>3</v>
      </c>
      <c r="D53" s="374">
        <v>18</v>
      </c>
      <c r="E53" s="373">
        <v>26</v>
      </c>
      <c r="F53" s="373">
        <v>2</v>
      </c>
      <c r="G53" s="374">
        <v>28</v>
      </c>
      <c r="H53" s="373">
        <v>20</v>
      </c>
      <c r="I53" s="373">
        <v>12</v>
      </c>
      <c r="J53" s="374">
        <v>32</v>
      </c>
      <c r="K53" s="373">
        <v>25</v>
      </c>
      <c r="L53" s="373">
        <v>8</v>
      </c>
      <c r="M53" s="374">
        <v>33</v>
      </c>
      <c r="N53" s="373">
        <v>33</v>
      </c>
      <c r="O53" s="373">
        <v>3</v>
      </c>
      <c r="P53" s="374">
        <v>36</v>
      </c>
      <c r="Q53" s="373">
        <v>27</v>
      </c>
      <c r="R53" s="373">
        <v>2</v>
      </c>
      <c r="S53" s="374">
        <v>29</v>
      </c>
      <c r="T53" s="373">
        <v>29</v>
      </c>
      <c r="U53" s="373">
        <v>3</v>
      </c>
      <c r="V53" s="374">
        <v>32</v>
      </c>
      <c r="W53" s="373">
        <v>34</v>
      </c>
      <c r="X53" s="373">
        <v>2</v>
      </c>
      <c r="Y53" s="374">
        <v>36</v>
      </c>
      <c r="Z53" s="373">
        <v>26</v>
      </c>
      <c r="AA53" s="373">
        <v>3</v>
      </c>
      <c r="AB53" s="374">
        <v>29</v>
      </c>
      <c r="AC53" s="373">
        <f>AC52+AC51</f>
        <v>13</v>
      </c>
      <c r="AD53" s="373">
        <f>AD52+AD51</f>
        <v>1</v>
      </c>
      <c r="AE53" s="374">
        <f t="shared" si="0"/>
        <v>14</v>
      </c>
      <c r="AF53" s="374">
        <f t="shared" si="1"/>
        <v>248</v>
      </c>
      <c r="AG53" s="374">
        <f t="shared" si="2"/>
        <v>39</v>
      </c>
      <c r="AH53" s="768">
        <f t="shared" si="3"/>
        <v>287</v>
      </c>
    </row>
    <row r="54" spans="1:34" ht="15" customHeight="1">
      <c r="A54" s="389" t="s">
        <v>159</v>
      </c>
      <c r="B54" s="366">
        <v>23</v>
      </c>
      <c r="C54" s="367">
        <v>3</v>
      </c>
      <c r="D54" s="372">
        <v>26</v>
      </c>
      <c r="E54" s="366">
        <v>27</v>
      </c>
      <c r="F54" s="367"/>
      <c r="G54" s="368">
        <v>27</v>
      </c>
      <c r="H54" s="366">
        <v>12</v>
      </c>
      <c r="I54" s="367"/>
      <c r="J54" s="368">
        <v>12</v>
      </c>
      <c r="K54" s="366">
        <v>27</v>
      </c>
      <c r="L54" s="367">
        <v>2</v>
      </c>
      <c r="M54" s="368">
        <v>29</v>
      </c>
      <c r="N54" s="366">
        <v>36</v>
      </c>
      <c r="O54" s="367">
        <v>1</v>
      </c>
      <c r="P54" s="368">
        <v>37</v>
      </c>
      <c r="Q54" s="366">
        <v>34</v>
      </c>
      <c r="R54" s="367">
        <v>1</v>
      </c>
      <c r="S54" s="368">
        <v>35</v>
      </c>
      <c r="T54" s="366">
        <v>21</v>
      </c>
      <c r="U54" s="367">
        <v>4</v>
      </c>
      <c r="V54" s="368">
        <v>25</v>
      </c>
      <c r="W54" s="366">
        <v>39</v>
      </c>
      <c r="X54" s="367">
        <v>4</v>
      </c>
      <c r="Y54" s="368">
        <v>43</v>
      </c>
      <c r="Z54" s="366">
        <v>29</v>
      </c>
      <c r="AA54" s="367">
        <v>3</v>
      </c>
      <c r="AB54" s="368">
        <v>32</v>
      </c>
      <c r="AC54" s="366">
        <v>31</v>
      </c>
      <c r="AD54" s="367">
        <v>2</v>
      </c>
      <c r="AE54" s="368">
        <f t="shared" si="0"/>
        <v>33</v>
      </c>
      <c r="AF54" s="366">
        <f t="shared" si="1"/>
        <v>279</v>
      </c>
      <c r="AG54" s="367">
        <f t="shared" si="2"/>
        <v>20</v>
      </c>
      <c r="AH54" s="372">
        <f t="shared" si="3"/>
        <v>299</v>
      </c>
    </row>
    <row r="55" spans="1:34" ht="15" customHeight="1">
      <c r="A55" s="354" t="s">
        <v>564</v>
      </c>
      <c r="B55" s="373">
        <v>23</v>
      </c>
      <c r="C55" s="373">
        <v>3</v>
      </c>
      <c r="D55" s="374">
        <v>26</v>
      </c>
      <c r="E55" s="373">
        <v>27</v>
      </c>
      <c r="F55" s="373"/>
      <c r="G55" s="374">
        <v>27</v>
      </c>
      <c r="H55" s="373">
        <v>12</v>
      </c>
      <c r="I55" s="373"/>
      <c r="J55" s="374">
        <v>12</v>
      </c>
      <c r="K55" s="373">
        <v>27</v>
      </c>
      <c r="L55" s="373">
        <v>2</v>
      </c>
      <c r="M55" s="374">
        <v>29</v>
      </c>
      <c r="N55" s="373">
        <v>36</v>
      </c>
      <c r="O55" s="373">
        <v>1</v>
      </c>
      <c r="P55" s="374">
        <v>37</v>
      </c>
      <c r="Q55" s="373">
        <v>34</v>
      </c>
      <c r="R55" s="373">
        <v>1</v>
      </c>
      <c r="S55" s="374">
        <v>35</v>
      </c>
      <c r="T55" s="373">
        <v>21</v>
      </c>
      <c r="U55" s="373">
        <v>4</v>
      </c>
      <c r="V55" s="374">
        <v>25</v>
      </c>
      <c r="W55" s="373">
        <v>39</v>
      </c>
      <c r="X55" s="373">
        <v>4</v>
      </c>
      <c r="Y55" s="374">
        <v>43</v>
      </c>
      <c r="Z55" s="373">
        <v>29</v>
      </c>
      <c r="AA55" s="373">
        <v>3</v>
      </c>
      <c r="AB55" s="374">
        <v>32</v>
      </c>
      <c r="AC55" s="373">
        <f>AC54</f>
        <v>31</v>
      </c>
      <c r="AD55" s="373">
        <f>AD54</f>
        <v>2</v>
      </c>
      <c r="AE55" s="374">
        <f t="shared" si="0"/>
        <v>33</v>
      </c>
      <c r="AF55" s="374">
        <f t="shared" si="1"/>
        <v>279</v>
      </c>
      <c r="AG55" s="374">
        <f t="shared" si="2"/>
        <v>20</v>
      </c>
      <c r="AH55" s="768">
        <f t="shared" si="3"/>
        <v>299</v>
      </c>
    </row>
    <row r="56" spans="1:34" ht="15" customHeight="1">
      <c r="A56" s="387" t="s">
        <v>160</v>
      </c>
      <c r="B56" s="357">
        <v>6</v>
      </c>
      <c r="C56" s="358">
        <v>5</v>
      </c>
      <c r="D56" s="369">
        <v>11</v>
      </c>
      <c r="E56" s="357">
        <v>10</v>
      </c>
      <c r="F56" s="358">
        <v>2</v>
      </c>
      <c r="G56" s="359">
        <v>12</v>
      </c>
      <c r="H56" s="357">
        <v>6</v>
      </c>
      <c r="I56" s="358">
        <v>2</v>
      </c>
      <c r="J56" s="359">
        <v>8</v>
      </c>
      <c r="K56" s="357">
        <v>10</v>
      </c>
      <c r="L56" s="358">
        <v>2</v>
      </c>
      <c r="M56" s="359">
        <v>12</v>
      </c>
      <c r="N56" s="357">
        <v>8</v>
      </c>
      <c r="O56" s="358">
        <v>3</v>
      </c>
      <c r="P56" s="359">
        <v>11</v>
      </c>
      <c r="Q56" s="357">
        <v>9</v>
      </c>
      <c r="R56" s="358">
        <v>1</v>
      </c>
      <c r="S56" s="359">
        <v>10</v>
      </c>
      <c r="T56" s="357">
        <v>5</v>
      </c>
      <c r="U56" s="358">
        <v>1</v>
      </c>
      <c r="V56" s="359">
        <v>6</v>
      </c>
      <c r="W56" s="357">
        <v>8</v>
      </c>
      <c r="X56" s="358">
        <v>3</v>
      </c>
      <c r="Y56" s="359">
        <v>11</v>
      </c>
      <c r="Z56" s="357">
        <v>8</v>
      </c>
      <c r="AA56" s="358">
        <v>0</v>
      </c>
      <c r="AB56" s="359">
        <v>8</v>
      </c>
      <c r="AC56" s="357">
        <v>6</v>
      </c>
      <c r="AD56" s="358">
        <v>1</v>
      </c>
      <c r="AE56" s="359">
        <f t="shared" si="0"/>
        <v>7</v>
      </c>
      <c r="AF56" s="357">
        <f t="shared" si="1"/>
        <v>76</v>
      </c>
      <c r="AG56" s="358">
        <f t="shared" si="2"/>
        <v>20</v>
      </c>
      <c r="AH56" s="369">
        <f t="shared" si="3"/>
        <v>96</v>
      </c>
    </row>
    <row r="57" spans="1:34" ht="15" customHeight="1">
      <c r="A57" s="388" t="s">
        <v>161</v>
      </c>
      <c r="B57" s="360">
        <v>2</v>
      </c>
      <c r="C57" s="361"/>
      <c r="D57" s="370">
        <v>2</v>
      </c>
      <c r="E57" s="360">
        <v>4</v>
      </c>
      <c r="F57" s="361">
        <v>3</v>
      </c>
      <c r="G57" s="362">
        <v>7</v>
      </c>
      <c r="H57" s="360">
        <v>4</v>
      </c>
      <c r="I57" s="361">
        <v>3</v>
      </c>
      <c r="J57" s="362">
        <v>7</v>
      </c>
      <c r="K57" s="360">
        <v>5</v>
      </c>
      <c r="L57" s="361">
        <v>1</v>
      </c>
      <c r="M57" s="362">
        <v>6</v>
      </c>
      <c r="N57" s="360">
        <v>4</v>
      </c>
      <c r="O57" s="361">
        <v>2</v>
      </c>
      <c r="P57" s="362">
        <v>6</v>
      </c>
      <c r="Q57" s="360">
        <v>4</v>
      </c>
      <c r="R57" s="361">
        <v>2</v>
      </c>
      <c r="S57" s="362">
        <v>6</v>
      </c>
      <c r="T57" s="360">
        <v>2</v>
      </c>
      <c r="U57" s="361"/>
      <c r="V57" s="362">
        <v>2</v>
      </c>
      <c r="W57" s="360">
        <v>2</v>
      </c>
      <c r="X57" s="361"/>
      <c r="Y57" s="362">
        <v>2</v>
      </c>
      <c r="Z57" s="360">
        <v>2</v>
      </c>
      <c r="AA57" s="361"/>
      <c r="AB57" s="362">
        <v>2</v>
      </c>
      <c r="AC57" s="360">
        <v>2</v>
      </c>
      <c r="AD57" s="361">
        <v>1</v>
      </c>
      <c r="AE57" s="362">
        <f t="shared" si="0"/>
        <v>3</v>
      </c>
      <c r="AF57" s="360">
        <f t="shared" si="1"/>
        <v>31</v>
      </c>
      <c r="AG57" s="361">
        <f t="shared" si="2"/>
        <v>12</v>
      </c>
      <c r="AH57" s="370">
        <f t="shared" si="3"/>
        <v>43</v>
      </c>
    </row>
    <row r="58" spans="1:34" ht="15" customHeight="1">
      <c r="A58" s="386" t="s">
        <v>162</v>
      </c>
      <c r="B58" s="363"/>
      <c r="C58" s="364"/>
      <c r="D58" s="371">
        <v>0</v>
      </c>
      <c r="E58" s="363">
        <v>3</v>
      </c>
      <c r="F58" s="364">
        <v>2</v>
      </c>
      <c r="G58" s="365">
        <v>5</v>
      </c>
      <c r="H58" s="363">
        <v>3</v>
      </c>
      <c r="I58" s="364">
        <v>1</v>
      </c>
      <c r="J58" s="365">
        <v>4</v>
      </c>
      <c r="K58" s="363">
        <v>8</v>
      </c>
      <c r="L58" s="364">
        <v>2</v>
      </c>
      <c r="M58" s="365">
        <v>10</v>
      </c>
      <c r="N58" s="363">
        <v>6</v>
      </c>
      <c r="O58" s="364">
        <v>2</v>
      </c>
      <c r="P58" s="365">
        <v>8</v>
      </c>
      <c r="Q58" s="363">
        <v>2</v>
      </c>
      <c r="R58" s="364"/>
      <c r="S58" s="365">
        <v>2</v>
      </c>
      <c r="T58" s="363"/>
      <c r="U58" s="364">
        <v>1</v>
      </c>
      <c r="V58" s="365">
        <v>1</v>
      </c>
      <c r="W58" s="363">
        <v>1</v>
      </c>
      <c r="X58" s="364">
        <v>1</v>
      </c>
      <c r="Y58" s="365">
        <v>2</v>
      </c>
      <c r="Z58" s="363">
        <v>0</v>
      </c>
      <c r="AA58" s="364">
        <v>0</v>
      </c>
      <c r="AB58" s="365">
        <v>0</v>
      </c>
      <c r="AC58" s="363">
        <v>3</v>
      </c>
      <c r="AD58" s="364"/>
      <c r="AE58" s="365">
        <f t="shared" si="0"/>
        <v>3</v>
      </c>
      <c r="AF58" s="363">
        <f t="shared" si="1"/>
        <v>26</v>
      </c>
      <c r="AG58" s="364">
        <f t="shared" si="2"/>
        <v>9</v>
      </c>
      <c r="AH58" s="371">
        <f t="shared" si="3"/>
        <v>35</v>
      </c>
    </row>
    <row r="59" spans="1:34" ht="15" customHeight="1">
      <c r="A59" s="354" t="s">
        <v>565</v>
      </c>
      <c r="B59" s="373">
        <v>8</v>
      </c>
      <c r="C59" s="373">
        <v>5</v>
      </c>
      <c r="D59" s="374">
        <v>13</v>
      </c>
      <c r="E59" s="373">
        <v>17</v>
      </c>
      <c r="F59" s="373">
        <v>7</v>
      </c>
      <c r="G59" s="374">
        <v>24</v>
      </c>
      <c r="H59" s="373">
        <v>13</v>
      </c>
      <c r="I59" s="373">
        <v>6</v>
      </c>
      <c r="J59" s="374">
        <v>19</v>
      </c>
      <c r="K59" s="373">
        <v>23</v>
      </c>
      <c r="L59" s="373">
        <v>5</v>
      </c>
      <c r="M59" s="374">
        <v>28</v>
      </c>
      <c r="N59" s="373">
        <v>18</v>
      </c>
      <c r="O59" s="373">
        <v>7</v>
      </c>
      <c r="P59" s="374">
        <v>25</v>
      </c>
      <c r="Q59" s="373">
        <v>15</v>
      </c>
      <c r="R59" s="373">
        <v>3</v>
      </c>
      <c r="S59" s="374">
        <v>18</v>
      </c>
      <c r="T59" s="373">
        <v>7</v>
      </c>
      <c r="U59" s="373">
        <v>2</v>
      </c>
      <c r="V59" s="374">
        <v>9</v>
      </c>
      <c r="W59" s="373">
        <v>11</v>
      </c>
      <c r="X59" s="373">
        <v>4</v>
      </c>
      <c r="Y59" s="374">
        <v>15</v>
      </c>
      <c r="Z59" s="373">
        <v>10</v>
      </c>
      <c r="AA59" s="373"/>
      <c r="AB59" s="374">
        <v>10</v>
      </c>
      <c r="AC59" s="373">
        <f>AC58+AC57+AC56</f>
        <v>11</v>
      </c>
      <c r="AD59" s="373">
        <f>AD58+AD57+AD56</f>
        <v>2</v>
      </c>
      <c r="AE59" s="374">
        <f t="shared" si="0"/>
        <v>13</v>
      </c>
      <c r="AF59" s="374">
        <f t="shared" si="1"/>
        <v>133</v>
      </c>
      <c r="AG59" s="374">
        <f t="shared" si="2"/>
        <v>41</v>
      </c>
      <c r="AH59" s="768">
        <f t="shared" si="3"/>
        <v>174</v>
      </c>
    </row>
    <row r="60" spans="1:34" ht="15" customHeight="1">
      <c r="A60" s="387" t="s">
        <v>163</v>
      </c>
      <c r="B60" s="357">
        <v>5</v>
      </c>
      <c r="C60" s="358"/>
      <c r="D60" s="369">
        <v>5</v>
      </c>
      <c r="E60" s="357">
        <v>1</v>
      </c>
      <c r="F60" s="358">
        <v>1</v>
      </c>
      <c r="G60" s="359">
        <v>2</v>
      </c>
      <c r="H60" s="357">
        <v>4</v>
      </c>
      <c r="I60" s="358">
        <v>1</v>
      </c>
      <c r="J60" s="359">
        <v>5</v>
      </c>
      <c r="K60" s="357">
        <v>11</v>
      </c>
      <c r="L60" s="358">
        <v>2</v>
      </c>
      <c r="M60" s="359">
        <v>13</v>
      </c>
      <c r="N60" s="357">
        <v>8</v>
      </c>
      <c r="O60" s="358">
        <v>1</v>
      </c>
      <c r="P60" s="359">
        <v>9</v>
      </c>
      <c r="Q60" s="357">
        <v>6</v>
      </c>
      <c r="R60" s="358">
        <v>2</v>
      </c>
      <c r="S60" s="359">
        <v>8</v>
      </c>
      <c r="T60" s="357">
        <v>7</v>
      </c>
      <c r="U60" s="358"/>
      <c r="V60" s="359">
        <v>7</v>
      </c>
      <c r="W60" s="357">
        <v>12</v>
      </c>
      <c r="X60" s="358">
        <v>1</v>
      </c>
      <c r="Y60" s="359">
        <v>13</v>
      </c>
      <c r="Z60" s="357">
        <v>3</v>
      </c>
      <c r="AA60" s="358">
        <v>1</v>
      </c>
      <c r="AB60" s="359">
        <v>4</v>
      </c>
      <c r="AC60" s="357">
        <v>3</v>
      </c>
      <c r="AD60" s="358"/>
      <c r="AE60" s="359">
        <f t="shared" si="0"/>
        <v>3</v>
      </c>
      <c r="AF60" s="357">
        <f t="shared" si="1"/>
        <v>60</v>
      </c>
      <c r="AG60" s="358">
        <f t="shared" si="2"/>
        <v>9</v>
      </c>
      <c r="AH60" s="369">
        <f t="shared" si="3"/>
        <v>69</v>
      </c>
    </row>
    <row r="61" spans="1:34" ht="15" customHeight="1">
      <c r="A61" s="388" t="s">
        <v>164</v>
      </c>
      <c r="B61" s="360">
        <v>2</v>
      </c>
      <c r="C61" s="361">
        <v>1</v>
      </c>
      <c r="D61" s="370">
        <v>3</v>
      </c>
      <c r="E61" s="360">
        <v>2</v>
      </c>
      <c r="F61" s="361">
        <v>2</v>
      </c>
      <c r="G61" s="362">
        <v>4</v>
      </c>
      <c r="H61" s="360">
        <v>5</v>
      </c>
      <c r="I61" s="361">
        <v>1</v>
      </c>
      <c r="J61" s="362">
        <v>6</v>
      </c>
      <c r="K61" s="360">
        <v>4</v>
      </c>
      <c r="L61" s="361">
        <v>1</v>
      </c>
      <c r="M61" s="362">
        <v>5</v>
      </c>
      <c r="N61" s="360">
        <v>5</v>
      </c>
      <c r="O61" s="361"/>
      <c r="P61" s="362">
        <v>5</v>
      </c>
      <c r="Q61" s="360">
        <v>4</v>
      </c>
      <c r="R61" s="361"/>
      <c r="S61" s="362">
        <v>4</v>
      </c>
      <c r="T61" s="360">
        <v>3</v>
      </c>
      <c r="U61" s="361">
        <v>1</v>
      </c>
      <c r="V61" s="362">
        <v>4</v>
      </c>
      <c r="W61" s="360">
        <v>1</v>
      </c>
      <c r="X61" s="361">
        <v>1</v>
      </c>
      <c r="Y61" s="362">
        <v>2</v>
      </c>
      <c r="Z61" s="360">
        <v>1</v>
      </c>
      <c r="AA61" s="361">
        <v>0</v>
      </c>
      <c r="AB61" s="362">
        <v>1</v>
      </c>
      <c r="AC61" s="360">
        <v>2</v>
      </c>
      <c r="AD61" s="361"/>
      <c r="AE61" s="362">
        <f t="shared" si="0"/>
        <v>2</v>
      </c>
      <c r="AF61" s="360">
        <f t="shared" si="1"/>
        <v>29</v>
      </c>
      <c r="AG61" s="361">
        <f t="shared" si="2"/>
        <v>7</v>
      </c>
      <c r="AH61" s="370">
        <f t="shared" si="3"/>
        <v>36</v>
      </c>
    </row>
    <row r="62" spans="1:34" ht="15" customHeight="1">
      <c r="A62" s="386" t="s">
        <v>165</v>
      </c>
      <c r="B62" s="363">
        <v>2</v>
      </c>
      <c r="C62" s="364">
        <v>2</v>
      </c>
      <c r="D62" s="371">
        <v>4</v>
      </c>
      <c r="E62" s="363">
        <v>2</v>
      </c>
      <c r="F62" s="364"/>
      <c r="G62" s="365">
        <v>2</v>
      </c>
      <c r="H62" s="363">
        <v>1</v>
      </c>
      <c r="I62" s="364"/>
      <c r="J62" s="365">
        <v>1</v>
      </c>
      <c r="K62" s="363">
        <v>7</v>
      </c>
      <c r="L62" s="364">
        <v>0</v>
      </c>
      <c r="M62" s="365">
        <v>7</v>
      </c>
      <c r="N62" s="363">
        <v>2</v>
      </c>
      <c r="O62" s="364">
        <v>0</v>
      </c>
      <c r="P62" s="365">
        <v>2</v>
      </c>
      <c r="Q62" s="363">
        <v>1</v>
      </c>
      <c r="R62" s="364"/>
      <c r="S62" s="365">
        <v>1</v>
      </c>
      <c r="T62" s="363">
        <v>2</v>
      </c>
      <c r="U62" s="364"/>
      <c r="V62" s="365">
        <v>2</v>
      </c>
      <c r="W62" s="363">
        <v>6</v>
      </c>
      <c r="X62" s="364"/>
      <c r="Y62" s="365">
        <v>6</v>
      </c>
      <c r="Z62" s="363">
        <v>3</v>
      </c>
      <c r="AA62" s="364">
        <v>1</v>
      </c>
      <c r="AB62" s="365">
        <v>4</v>
      </c>
      <c r="AC62" s="363">
        <v>3</v>
      </c>
      <c r="AD62" s="364"/>
      <c r="AE62" s="365">
        <f t="shared" si="0"/>
        <v>3</v>
      </c>
      <c r="AF62" s="363">
        <f t="shared" si="1"/>
        <v>29</v>
      </c>
      <c r="AG62" s="364">
        <f t="shared" si="2"/>
        <v>3</v>
      </c>
      <c r="AH62" s="371">
        <f t="shared" si="3"/>
        <v>32</v>
      </c>
    </row>
    <row r="63" spans="1:34" ht="15" customHeight="1">
      <c r="A63" s="354" t="s">
        <v>566</v>
      </c>
      <c r="B63" s="373">
        <v>9</v>
      </c>
      <c r="C63" s="373">
        <v>3</v>
      </c>
      <c r="D63" s="374">
        <v>12</v>
      </c>
      <c r="E63" s="373">
        <v>5</v>
      </c>
      <c r="F63" s="373">
        <v>3</v>
      </c>
      <c r="G63" s="374">
        <v>8</v>
      </c>
      <c r="H63" s="373">
        <v>10</v>
      </c>
      <c r="I63" s="373">
        <v>2</v>
      </c>
      <c r="J63" s="374">
        <v>12</v>
      </c>
      <c r="K63" s="373">
        <v>22</v>
      </c>
      <c r="L63" s="373">
        <v>3</v>
      </c>
      <c r="M63" s="374">
        <v>25</v>
      </c>
      <c r="N63" s="373">
        <v>15</v>
      </c>
      <c r="O63" s="373">
        <v>1</v>
      </c>
      <c r="P63" s="374">
        <v>16</v>
      </c>
      <c r="Q63" s="373">
        <v>11</v>
      </c>
      <c r="R63" s="373">
        <v>2</v>
      </c>
      <c r="S63" s="374">
        <v>13</v>
      </c>
      <c r="T63" s="373">
        <v>12</v>
      </c>
      <c r="U63" s="373">
        <v>1</v>
      </c>
      <c r="V63" s="374">
        <v>13</v>
      </c>
      <c r="W63" s="373">
        <v>19</v>
      </c>
      <c r="X63" s="373">
        <v>2</v>
      </c>
      <c r="Y63" s="374">
        <v>21</v>
      </c>
      <c r="Z63" s="373">
        <v>7</v>
      </c>
      <c r="AA63" s="373">
        <v>2</v>
      </c>
      <c r="AB63" s="374">
        <v>9</v>
      </c>
      <c r="AC63" s="373">
        <f>AC62+AC61+AC60</f>
        <v>8</v>
      </c>
      <c r="AD63" s="373">
        <f>AD62+AD61+AD60</f>
        <v>0</v>
      </c>
      <c r="AE63" s="374">
        <f t="shared" si="0"/>
        <v>8</v>
      </c>
      <c r="AF63" s="374">
        <f t="shared" si="1"/>
        <v>118</v>
      </c>
      <c r="AG63" s="374">
        <f t="shared" si="2"/>
        <v>19</v>
      </c>
      <c r="AH63" s="768">
        <f t="shared" si="3"/>
        <v>137</v>
      </c>
    </row>
    <row r="64" spans="1:34" ht="15" customHeight="1">
      <c r="A64" s="387" t="s">
        <v>200</v>
      </c>
      <c r="B64" s="357"/>
      <c r="C64" s="358"/>
      <c r="D64" s="369">
        <v>0</v>
      </c>
      <c r="E64" s="357">
        <v>2</v>
      </c>
      <c r="F64" s="358">
        <v>2</v>
      </c>
      <c r="G64" s="359">
        <v>4</v>
      </c>
      <c r="H64" s="357">
        <v>1</v>
      </c>
      <c r="I64" s="358">
        <v>1</v>
      </c>
      <c r="J64" s="359">
        <v>2</v>
      </c>
      <c r="K64" s="357">
        <v>1</v>
      </c>
      <c r="L64" s="358">
        <v>1</v>
      </c>
      <c r="M64" s="359">
        <v>2</v>
      </c>
      <c r="N64" s="357">
        <v>2</v>
      </c>
      <c r="O64" s="358">
        <v>1</v>
      </c>
      <c r="P64" s="359">
        <v>3</v>
      </c>
      <c r="Q64" s="357">
        <v>1</v>
      </c>
      <c r="R64" s="358"/>
      <c r="S64" s="359">
        <v>1</v>
      </c>
      <c r="T64" s="357">
        <v>2</v>
      </c>
      <c r="U64" s="358"/>
      <c r="V64" s="359">
        <v>2</v>
      </c>
      <c r="W64" s="357">
        <v>1</v>
      </c>
      <c r="X64" s="358"/>
      <c r="Y64" s="359">
        <v>1</v>
      </c>
      <c r="Z64" s="357">
        <v>1</v>
      </c>
      <c r="AA64" s="358"/>
      <c r="AB64" s="359">
        <v>1</v>
      </c>
      <c r="AC64" s="357"/>
      <c r="AD64" s="358">
        <v>2</v>
      </c>
      <c r="AE64" s="359">
        <f t="shared" si="0"/>
        <v>2</v>
      </c>
      <c r="AF64" s="357">
        <f t="shared" si="1"/>
        <v>11</v>
      </c>
      <c r="AG64" s="358">
        <f t="shared" si="2"/>
        <v>7</v>
      </c>
      <c r="AH64" s="369">
        <f t="shared" si="3"/>
        <v>18</v>
      </c>
    </row>
    <row r="65" spans="1:34" ht="15" customHeight="1">
      <c r="A65" s="388" t="s">
        <v>166</v>
      </c>
      <c r="B65" s="360">
        <v>4</v>
      </c>
      <c r="C65" s="361">
        <v>1</v>
      </c>
      <c r="D65" s="370">
        <v>5</v>
      </c>
      <c r="E65" s="360">
        <v>1</v>
      </c>
      <c r="F65" s="361">
        <v>2</v>
      </c>
      <c r="G65" s="362">
        <v>3</v>
      </c>
      <c r="H65" s="360">
        <v>3</v>
      </c>
      <c r="I65" s="361"/>
      <c r="J65" s="362">
        <v>3</v>
      </c>
      <c r="K65" s="360">
        <v>2</v>
      </c>
      <c r="L65" s="361">
        <v>2</v>
      </c>
      <c r="M65" s="362">
        <v>4</v>
      </c>
      <c r="N65" s="360">
        <v>4</v>
      </c>
      <c r="O65" s="361"/>
      <c r="P65" s="362">
        <v>4</v>
      </c>
      <c r="Q65" s="360">
        <v>1</v>
      </c>
      <c r="R65" s="361"/>
      <c r="S65" s="362">
        <v>1</v>
      </c>
      <c r="T65" s="360">
        <v>2</v>
      </c>
      <c r="U65" s="361">
        <v>1</v>
      </c>
      <c r="V65" s="362">
        <v>3</v>
      </c>
      <c r="W65" s="360">
        <v>3</v>
      </c>
      <c r="X65" s="361"/>
      <c r="Y65" s="362">
        <v>3</v>
      </c>
      <c r="Z65" s="360">
        <v>3</v>
      </c>
      <c r="AA65" s="361">
        <v>1</v>
      </c>
      <c r="AB65" s="362">
        <v>4</v>
      </c>
      <c r="AC65" s="360">
        <v>1</v>
      </c>
      <c r="AD65" s="361">
        <v>1</v>
      </c>
      <c r="AE65" s="362">
        <f t="shared" si="0"/>
        <v>2</v>
      </c>
      <c r="AF65" s="360">
        <f t="shared" si="1"/>
        <v>24</v>
      </c>
      <c r="AG65" s="361">
        <f t="shared" si="2"/>
        <v>8</v>
      </c>
      <c r="AH65" s="370">
        <f t="shared" si="3"/>
        <v>32</v>
      </c>
    </row>
    <row r="66" spans="1:34" ht="15" customHeight="1">
      <c r="A66" s="388" t="s">
        <v>167</v>
      </c>
      <c r="B66" s="360">
        <v>2</v>
      </c>
      <c r="C66" s="361"/>
      <c r="D66" s="370">
        <v>2</v>
      </c>
      <c r="E66" s="360">
        <v>1</v>
      </c>
      <c r="F66" s="361"/>
      <c r="G66" s="362">
        <v>1</v>
      </c>
      <c r="H66" s="360">
        <v>1</v>
      </c>
      <c r="I66" s="361"/>
      <c r="J66" s="362">
        <v>1</v>
      </c>
      <c r="K66" s="360">
        <v>1</v>
      </c>
      <c r="L66" s="361">
        <v>1</v>
      </c>
      <c r="M66" s="362">
        <v>2</v>
      </c>
      <c r="N66" s="360"/>
      <c r="O66" s="361"/>
      <c r="P66" s="362">
        <v>0</v>
      </c>
      <c r="Q66" s="360"/>
      <c r="R66" s="361"/>
      <c r="S66" s="362">
        <v>0</v>
      </c>
      <c r="T66" s="360">
        <v>2</v>
      </c>
      <c r="U66" s="361"/>
      <c r="V66" s="362">
        <v>2</v>
      </c>
      <c r="W66" s="360">
        <v>2</v>
      </c>
      <c r="X66" s="361"/>
      <c r="Y66" s="362">
        <v>2</v>
      </c>
      <c r="Z66" s="360">
        <v>1</v>
      </c>
      <c r="AA66" s="361"/>
      <c r="AB66" s="362">
        <v>1</v>
      </c>
      <c r="AC66" s="360">
        <v>1</v>
      </c>
      <c r="AD66" s="361"/>
      <c r="AE66" s="362">
        <f t="shared" si="0"/>
        <v>1</v>
      </c>
      <c r="AF66" s="360">
        <f t="shared" si="1"/>
        <v>11</v>
      </c>
      <c r="AG66" s="361">
        <f t="shared" si="2"/>
        <v>1</v>
      </c>
      <c r="AH66" s="370">
        <f t="shared" si="3"/>
        <v>12</v>
      </c>
    </row>
    <row r="67" spans="1:34" ht="15" customHeight="1">
      <c r="A67" s="386" t="s">
        <v>168</v>
      </c>
      <c r="B67" s="363"/>
      <c r="C67" s="364"/>
      <c r="D67" s="371">
        <v>0</v>
      </c>
      <c r="E67" s="363">
        <v>2</v>
      </c>
      <c r="F67" s="364">
        <v>1</v>
      </c>
      <c r="G67" s="365">
        <v>3</v>
      </c>
      <c r="H67" s="363"/>
      <c r="I67" s="364">
        <v>1</v>
      </c>
      <c r="J67" s="365">
        <v>1</v>
      </c>
      <c r="K67" s="363">
        <v>1</v>
      </c>
      <c r="L67" s="364">
        <v>1</v>
      </c>
      <c r="M67" s="365">
        <v>2</v>
      </c>
      <c r="N67" s="363"/>
      <c r="O67" s="364"/>
      <c r="P67" s="365">
        <v>0</v>
      </c>
      <c r="Q67" s="363">
        <v>2</v>
      </c>
      <c r="R67" s="364"/>
      <c r="S67" s="365">
        <v>2</v>
      </c>
      <c r="T67" s="363">
        <v>1</v>
      </c>
      <c r="U67" s="364"/>
      <c r="V67" s="365">
        <v>1</v>
      </c>
      <c r="W67" s="363"/>
      <c r="X67" s="364"/>
      <c r="Y67" s="365">
        <v>0</v>
      </c>
      <c r="Z67" s="363">
        <v>0</v>
      </c>
      <c r="AA67" s="364">
        <v>1</v>
      </c>
      <c r="AB67" s="365">
        <v>1</v>
      </c>
      <c r="AC67" s="363"/>
      <c r="AD67" s="364"/>
      <c r="AE67" s="365">
        <f t="shared" si="0"/>
        <v>0</v>
      </c>
      <c r="AF67" s="363">
        <f t="shared" si="1"/>
        <v>6</v>
      </c>
      <c r="AG67" s="364">
        <f t="shared" si="2"/>
        <v>4</v>
      </c>
      <c r="AH67" s="371">
        <f t="shared" si="3"/>
        <v>10</v>
      </c>
    </row>
    <row r="68" spans="1:34" ht="15" customHeight="1">
      <c r="A68" s="354" t="s">
        <v>567</v>
      </c>
      <c r="B68" s="373">
        <v>6</v>
      </c>
      <c r="C68" s="373">
        <v>1</v>
      </c>
      <c r="D68" s="374">
        <v>7</v>
      </c>
      <c r="E68" s="373">
        <v>6</v>
      </c>
      <c r="F68" s="373">
        <v>5</v>
      </c>
      <c r="G68" s="374">
        <v>11</v>
      </c>
      <c r="H68" s="373">
        <v>5</v>
      </c>
      <c r="I68" s="373">
        <v>2</v>
      </c>
      <c r="J68" s="374">
        <v>7</v>
      </c>
      <c r="K68" s="373">
        <v>5</v>
      </c>
      <c r="L68" s="373">
        <v>5</v>
      </c>
      <c r="M68" s="374">
        <v>10</v>
      </c>
      <c r="N68" s="373">
        <v>6</v>
      </c>
      <c r="O68" s="373">
        <v>1</v>
      </c>
      <c r="P68" s="374">
        <v>7</v>
      </c>
      <c r="Q68" s="373">
        <v>4</v>
      </c>
      <c r="R68" s="373"/>
      <c r="S68" s="374">
        <v>4</v>
      </c>
      <c r="T68" s="373">
        <v>7</v>
      </c>
      <c r="U68" s="373">
        <v>1</v>
      </c>
      <c r="V68" s="374">
        <v>8</v>
      </c>
      <c r="W68" s="373">
        <v>6</v>
      </c>
      <c r="X68" s="373">
        <v>1</v>
      </c>
      <c r="Y68" s="374">
        <v>7</v>
      </c>
      <c r="Z68" s="373">
        <v>5</v>
      </c>
      <c r="AA68" s="373">
        <v>2</v>
      </c>
      <c r="AB68" s="374">
        <v>7</v>
      </c>
      <c r="AC68" s="373">
        <f>AC67+AC66+AC65+AC64</f>
        <v>2</v>
      </c>
      <c r="AD68" s="373">
        <f>AD67+AD66+AD65+AD64</f>
        <v>3</v>
      </c>
      <c r="AE68" s="374">
        <f t="shared" si="0"/>
        <v>5</v>
      </c>
      <c r="AF68" s="374">
        <f t="shared" si="1"/>
        <v>52</v>
      </c>
      <c r="AG68" s="374">
        <f t="shared" si="2"/>
        <v>21</v>
      </c>
      <c r="AH68" s="768">
        <f t="shared" si="3"/>
        <v>73</v>
      </c>
    </row>
    <row r="69" spans="1:34" ht="15" customHeight="1">
      <c r="A69" s="387" t="s">
        <v>169</v>
      </c>
      <c r="B69" s="357">
        <v>6</v>
      </c>
      <c r="C69" s="358"/>
      <c r="D69" s="369">
        <v>6</v>
      </c>
      <c r="E69" s="357">
        <v>16</v>
      </c>
      <c r="F69" s="358">
        <v>1</v>
      </c>
      <c r="G69" s="359">
        <v>17</v>
      </c>
      <c r="H69" s="357">
        <v>25</v>
      </c>
      <c r="I69" s="358">
        <v>2</v>
      </c>
      <c r="J69" s="359">
        <v>27</v>
      </c>
      <c r="K69" s="357">
        <v>15</v>
      </c>
      <c r="L69" s="358">
        <v>2</v>
      </c>
      <c r="M69" s="359">
        <v>17</v>
      </c>
      <c r="N69" s="357">
        <v>24</v>
      </c>
      <c r="O69" s="358"/>
      <c r="P69" s="359">
        <v>24</v>
      </c>
      <c r="Q69" s="357">
        <v>22</v>
      </c>
      <c r="R69" s="358">
        <v>1</v>
      </c>
      <c r="S69" s="359">
        <v>23</v>
      </c>
      <c r="T69" s="357">
        <v>10</v>
      </c>
      <c r="U69" s="358"/>
      <c r="V69" s="359">
        <v>10</v>
      </c>
      <c r="W69" s="357">
        <v>18</v>
      </c>
      <c r="X69" s="358">
        <v>2</v>
      </c>
      <c r="Y69" s="359">
        <v>20</v>
      </c>
      <c r="Z69" s="357">
        <v>11</v>
      </c>
      <c r="AA69" s="358">
        <v>0</v>
      </c>
      <c r="AB69" s="359">
        <v>11</v>
      </c>
      <c r="AC69" s="357">
        <v>17</v>
      </c>
      <c r="AD69" s="358"/>
      <c r="AE69" s="359">
        <f t="shared" si="0"/>
        <v>17</v>
      </c>
      <c r="AF69" s="357">
        <f t="shared" si="1"/>
        <v>164</v>
      </c>
      <c r="AG69" s="358">
        <f t="shared" si="2"/>
        <v>8</v>
      </c>
      <c r="AH69" s="369">
        <f t="shared" si="3"/>
        <v>172</v>
      </c>
    </row>
    <row r="70" spans="1:34" ht="15" customHeight="1">
      <c r="A70" s="388" t="s">
        <v>170</v>
      </c>
      <c r="B70" s="360">
        <v>12</v>
      </c>
      <c r="C70" s="361">
        <v>1</v>
      </c>
      <c r="D70" s="370">
        <v>13</v>
      </c>
      <c r="E70" s="360">
        <v>18</v>
      </c>
      <c r="F70" s="361">
        <v>1</v>
      </c>
      <c r="G70" s="362">
        <v>19</v>
      </c>
      <c r="H70" s="360">
        <v>14</v>
      </c>
      <c r="I70" s="361"/>
      <c r="J70" s="362">
        <v>14</v>
      </c>
      <c r="K70" s="360">
        <v>17</v>
      </c>
      <c r="L70" s="361"/>
      <c r="M70" s="362">
        <v>17</v>
      </c>
      <c r="N70" s="360">
        <v>13</v>
      </c>
      <c r="O70" s="361"/>
      <c r="P70" s="362">
        <v>13</v>
      </c>
      <c r="Q70" s="360">
        <v>14</v>
      </c>
      <c r="R70" s="361"/>
      <c r="S70" s="362">
        <v>14</v>
      </c>
      <c r="T70" s="360">
        <v>14</v>
      </c>
      <c r="U70" s="361"/>
      <c r="V70" s="362">
        <v>14</v>
      </c>
      <c r="W70" s="360">
        <v>20</v>
      </c>
      <c r="X70" s="361">
        <v>2</v>
      </c>
      <c r="Y70" s="362">
        <v>22</v>
      </c>
      <c r="Z70" s="360">
        <v>19</v>
      </c>
      <c r="AA70" s="361"/>
      <c r="AB70" s="362">
        <v>19</v>
      </c>
      <c r="AC70" s="360">
        <v>13</v>
      </c>
      <c r="AD70" s="361">
        <v>1</v>
      </c>
      <c r="AE70" s="362">
        <f t="shared" si="0"/>
        <v>14</v>
      </c>
      <c r="AF70" s="360">
        <f t="shared" si="1"/>
        <v>154</v>
      </c>
      <c r="AG70" s="361">
        <f t="shared" si="2"/>
        <v>5</v>
      </c>
      <c r="AH70" s="370">
        <f t="shared" si="3"/>
        <v>159</v>
      </c>
    </row>
    <row r="71" spans="1:34" ht="15" customHeight="1">
      <c r="A71" s="388" t="s">
        <v>171</v>
      </c>
      <c r="B71" s="360">
        <v>4</v>
      </c>
      <c r="C71" s="361"/>
      <c r="D71" s="370">
        <v>4</v>
      </c>
      <c r="E71" s="360">
        <v>5</v>
      </c>
      <c r="F71" s="361">
        <v>1</v>
      </c>
      <c r="G71" s="362">
        <v>6</v>
      </c>
      <c r="H71" s="360">
        <v>5</v>
      </c>
      <c r="I71" s="361"/>
      <c r="J71" s="362">
        <v>5</v>
      </c>
      <c r="K71" s="360">
        <v>6</v>
      </c>
      <c r="L71" s="361"/>
      <c r="M71" s="362">
        <v>6</v>
      </c>
      <c r="N71" s="360">
        <v>7</v>
      </c>
      <c r="O71" s="361">
        <v>1</v>
      </c>
      <c r="P71" s="362">
        <v>8</v>
      </c>
      <c r="Q71" s="360">
        <v>2</v>
      </c>
      <c r="R71" s="361">
        <v>1</v>
      </c>
      <c r="S71" s="362">
        <v>3</v>
      </c>
      <c r="T71" s="360">
        <v>4</v>
      </c>
      <c r="U71" s="361"/>
      <c r="V71" s="362">
        <v>4</v>
      </c>
      <c r="W71" s="360">
        <v>9</v>
      </c>
      <c r="X71" s="361">
        <v>1</v>
      </c>
      <c r="Y71" s="362">
        <v>10</v>
      </c>
      <c r="Z71" s="360">
        <v>7</v>
      </c>
      <c r="AA71" s="361"/>
      <c r="AB71" s="362">
        <v>7</v>
      </c>
      <c r="AC71" s="360">
        <v>6</v>
      </c>
      <c r="AD71" s="361"/>
      <c r="AE71" s="362">
        <f t="shared" si="0"/>
        <v>6</v>
      </c>
      <c r="AF71" s="360">
        <f t="shared" si="1"/>
        <v>55</v>
      </c>
      <c r="AG71" s="361">
        <f t="shared" si="2"/>
        <v>4</v>
      </c>
      <c r="AH71" s="370">
        <f t="shared" si="3"/>
        <v>59</v>
      </c>
    </row>
    <row r="72" spans="1:34" ht="15" customHeight="1">
      <c r="A72" s="386" t="s">
        <v>172</v>
      </c>
      <c r="B72" s="363">
        <v>5</v>
      </c>
      <c r="C72" s="364"/>
      <c r="D72" s="371">
        <v>5</v>
      </c>
      <c r="E72" s="363">
        <v>5</v>
      </c>
      <c r="F72" s="364">
        <v>2</v>
      </c>
      <c r="G72" s="365">
        <v>7</v>
      </c>
      <c r="H72" s="363">
        <v>4</v>
      </c>
      <c r="I72" s="364"/>
      <c r="J72" s="365">
        <v>4</v>
      </c>
      <c r="K72" s="363">
        <v>8</v>
      </c>
      <c r="L72" s="364"/>
      <c r="M72" s="365">
        <v>8</v>
      </c>
      <c r="N72" s="363">
        <v>7</v>
      </c>
      <c r="O72" s="364">
        <v>2</v>
      </c>
      <c r="P72" s="365">
        <v>9</v>
      </c>
      <c r="Q72" s="363">
        <v>11</v>
      </c>
      <c r="R72" s="364">
        <v>1</v>
      </c>
      <c r="S72" s="365">
        <v>12</v>
      </c>
      <c r="T72" s="363">
        <v>17</v>
      </c>
      <c r="U72" s="364">
        <v>1</v>
      </c>
      <c r="V72" s="365">
        <v>18</v>
      </c>
      <c r="W72" s="363">
        <v>5</v>
      </c>
      <c r="X72" s="364"/>
      <c r="Y72" s="365">
        <v>5</v>
      </c>
      <c r="Z72" s="363">
        <v>8</v>
      </c>
      <c r="AA72" s="364">
        <v>1</v>
      </c>
      <c r="AB72" s="365">
        <v>9</v>
      </c>
      <c r="AC72" s="363">
        <v>5</v>
      </c>
      <c r="AD72" s="364">
        <v>1</v>
      </c>
      <c r="AE72" s="365">
        <f t="shared" si="0"/>
        <v>6</v>
      </c>
      <c r="AF72" s="363">
        <f t="shared" si="1"/>
        <v>75</v>
      </c>
      <c r="AG72" s="364">
        <f t="shared" si="2"/>
        <v>8</v>
      </c>
      <c r="AH72" s="371">
        <f t="shared" si="3"/>
        <v>83</v>
      </c>
    </row>
    <row r="73" spans="1:34" ht="15" customHeight="1">
      <c r="A73" s="354" t="s">
        <v>568</v>
      </c>
      <c r="B73" s="373">
        <v>27</v>
      </c>
      <c r="C73" s="373">
        <v>1</v>
      </c>
      <c r="D73" s="374">
        <v>28</v>
      </c>
      <c r="E73" s="373">
        <v>44</v>
      </c>
      <c r="F73" s="373">
        <v>5</v>
      </c>
      <c r="G73" s="374">
        <v>49</v>
      </c>
      <c r="H73" s="373">
        <v>48</v>
      </c>
      <c r="I73" s="373">
        <v>2</v>
      </c>
      <c r="J73" s="374">
        <v>50</v>
      </c>
      <c r="K73" s="373">
        <v>46</v>
      </c>
      <c r="L73" s="373">
        <v>2</v>
      </c>
      <c r="M73" s="374">
        <v>48</v>
      </c>
      <c r="N73" s="373">
        <v>51</v>
      </c>
      <c r="O73" s="373">
        <v>3</v>
      </c>
      <c r="P73" s="374">
        <v>54</v>
      </c>
      <c r="Q73" s="373">
        <v>49</v>
      </c>
      <c r="R73" s="373">
        <v>3</v>
      </c>
      <c r="S73" s="374">
        <v>52</v>
      </c>
      <c r="T73" s="373">
        <v>45</v>
      </c>
      <c r="U73" s="373">
        <v>1</v>
      </c>
      <c r="V73" s="374">
        <v>46</v>
      </c>
      <c r="W73" s="373">
        <v>52</v>
      </c>
      <c r="X73" s="373">
        <v>5</v>
      </c>
      <c r="Y73" s="374">
        <v>57</v>
      </c>
      <c r="Z73" s="373">
        <v>45</v>
      </c>
      <c r="AA73" s="373">
        <v>1</v>
      </c>
      <c r="AB73" s="374">
        <v>46</v>
      </c>
      <c r="AC73" s="373">
        <f>AC72+AC71+AC70+AC69</f>
        <v>41</v>
      </c>
      <c r="AD73" s="373">
        <f>AD72+AD71+AD70+AD69</f>
        <v>2</v>
      </c>
      <c r="AE73" s="374">
        <f t="shared" si="0"/>
        <v>43</v>
      </c>
      <c r="AF73" s="374">
        <f t="shared" si="1"/>
        <v>448</v>
      </c>
      <c r="AG73" s="374">
        <f t="shared" si="2"/>
        <v>25</v>
      </c>
      <c r="AH73" s="768">
        <f t="shared" si="3"/>
        <v>473</v>
      </c>
    </row>
    <row r="74" spans="1:34" ht="15" customHeight="1">
      <c r="A74" s="387" t="s">
        <v>173</v>
      </c>
      <c r="B74" s="357">
        <v>1</v>
      </c>
      <c r="C74" s="358">
        <v>2</v>
      </c>
      <c r="D74" s="369">
        <v>3</v>
      </c>
      <c r="E74" s="357">
        <v>2</v>
      </c>
      <c r="F74" s="358">
        <v>2</v>
      </c>
      <c r="G74" s="359">
        <v>4</v>
      </c>
      <c r="H74" s="357">
        <v>1</v>
      </c>
      <c r="I74" s="358"/>
      <c r="J74" s="359">
        <v>1</v>
      </c>
      <c r="K74" s="357">
        <v>2</v>
      </c>
      <c r="L74" s="358">
        <v>1</v>
      </c>
      <c r="M74" s="359">
        <v>3</v>
      </c>
      <c r="N74" s="357">
        <v>2</v>
      </c>
      <c r="O74" s="358">
        <v>1</v>
      </c>
      <c r="P74" s="359">
        <v>3</v>
      </c>
      <c r="Q74" s="357">
        <v>4</v>
      </c>
      <c r="R74" s="358">
        <v>1</v>
      </c>
      <c r="S74" s="359">
        <v>5</v>
      </c>
      <c r="T74" s="357">
        <v>3</v>
      </c>
      <c r="U74" s="358">
        <v>1</v>
      </c>
      <c r="V74" s="359">
        <v>4</v>
      </c>
      <c r="W74" s="357">
        <v>2</v>
      </c>
      <c r="X74" s="358">
        <v>2</v>
      </c>
      <c r="Y74" s="359">
        <v>4</v>
      </c>
      <c r="Z74" s="357">
        <v>0</v>
      </c>
      <c r="AA74" s="358">
        <v>1</v>
      </c>
      <c r="AB74" s="359">
        <v>1</v>
      </c>
      <c r="AC74" s="357">
        <v>5</v>
      </c>
      <c r="AD74" s="358">
        <v>1</v>
      </c>
      <c r="AE74" s="359">
        <f t="shared" ref="AE74:AE87" si="4">AD74+AC74</f>
        <v>6</v>
      </c>
      <c r="AF74" s="357">
        <f t="shared" ref="AF74:AF85" si="5">AC74+Z74+W74+T74+Q74+N74+K74+H74+E74+B74</f>
        <v>22</v>
      </c>
      <c r="AG74" s="358">
        <f t="shared" ref="AG74:AG85" si="6">AD74+AA74+X74+U74+R74+O74+L74+I74+F74+C74</f>
        <v>12</v>
      </c>
      <c r="AH74" s="369">
        <f t="shared" ref="AH74:AH85" si="7">AG74+AF74</f>
        <v>34</v>
      </c>
    </row>
    <row r="75" spans="1:34" ht="15" customHeight="1">
      <c r="A75" s="388" t="s">
        <v>174</v>
      </c>
      <c r="B75" s="360">
        <v>4</v>
      </c>
      <c r="C75" s="361"/>
      <c r="D75" s="370">
        <v>4</v>
      </c>
      <c r="E75" s="360"/>
      <c r="F75" s="361">
        <v>2</v>
      </c>
      <c r="G75" s="362">
        <v>2</v>
      </c>
      <c r="H75" s="360">
        <v>1</v>
      </c>
      <c r="I75" s="361"/>
      <c r="J75" s="362">
        <v>1</v>
      </c>
      <c r="K75" s="360">
        <v>1</v>
      </c>
      <c r="L75" s="361">
        <v>2</v>
      </c>
      <c r="M75" s="362">
        <v>3</v>
      </c>
      <c r="N75" s="360">
        <v>5</v>
      </c>
      <c r="O75" s="361">
        <v>1</v>
      </c>
      <c r="P75" s="362">
        <v>6</v>
      </c>
      <c r="Q75" s="360">
        <v>3</v>
      </c>
      <c r="R75" s="361">
        <v>2</v>
      </c>
      <c r="S75" s="362">
        <v>5</v>
      </c>
      <c r="T75" s="360">
        <v>4</v>
      </c>
      <c r="U75" s="361"/>
      <c r="V75" s="362">
        <v>4</v>
      </c>
      <c r="W75" s="360">
        <v>2</v>
      </c>
      <c r="X75" s="361"/>
      <c r="Y75" s="362">
        <v>2</v>
      </c>
      <c r="Z75" s="360">
        <v>3</v>
      </c>
      <c r="AA75" s="361">
        <v>1</v>
      </c>
      <c r="AB75" s="362">
        <v>4</v>
      </c>
      <c r="AC75" s="360">
        <v>2</v>
      </c>
      <c r="AD75" s="361">
        <v>1</v>
      </c>
      <c r="AE75" s="362">
        <f t="shared" si="4"/>
        <v>3</v>
      </c>
      <c r="AF75" s="360">
        <f t="shared" si="5"/>
        <v>25</v>
      </c>
      <c r="AG75" s="361">
        <f t="shared" si="6"/>
        <v>9</v>
      </c>
      <c r="AH75" s="370">
        <f t="shared" si="7"/>
        <v>34</v>
      </c>
    </row>
    <row r="76" spans="1:34" ht="15" customHeight="1">
      <c r="A76" s="388" t="s">
        <v>175</v>
      </c>
      <c r="B76" s="360">
        <v>1</v>
      </c>
      <c r="C76" s="361"/>
      <c r="D76" s="370">
        <v>1</v>
      </c>
      <c r="E76" s="360">
        <v>1</v>
      </c>
      <c r="F76" s="361"/>
      <c r="G76" s="362">
        <v>1</v>
      </c>
      <c r="H76" s="360"/>
      <c r="I76" s="361"/>
      <c r="J76" s="362">
        <v>0</v>
      </c>
      <c r="K76" s="360">
        <v>1</v>
      </c>
      <c r="L76" s="361">
        <v>1</v>
      </c>
      <c r="M76" s="362">
        <v>2</v>
      </c>
      <c r="N76" s="360">
        <v>6</v>
      </c>
      <c r="O76" s="361">
        <v>1</v>
      </c>
      <c r="P76" s="362">
        <v>7</v>
      </c>
      <c r="Q76" s="360">
        <v>1</v>
      </c>
      <c r="R76" s="361"/>
      <c r="S76" s="362">
        <v>1</v>
      </c>
      <c r="T76" s="360">
        <v>1</v>
      </c>
      <c r="U76" s="361"/>
      <c r="V76" s="362">
        <v>1</v>
      </c>
      <c r="W76" s="360">
        <v>1</v>
      </c>
      <c r="X76" s="361">
        <v>3</v>
      </c>
      <c r="Y76" s="362">
        <v>4</v>
      </c>
      <c r="Z76" s="360">
        <v>0</v>
      </c>
      <c r="AA76" s="361">
        <v>0</v>
      </c>
      <c r="AB76" s="362">
        <v>0</v>
      </c>
      <c r="AC76" s="360">
        <v>1</v>
      </c>
      <c r="AD76" s="361">
        <v>1</v>
      </c>
      <c r="AE76" s="362">
        <f t="shared" si="4"/>
        <v>2</v>
      </c>
      <c r="AF76" s="360">
        <f t="shared" si="5"/>
        <v>13</v>
      </c>
      <c r="AG76" s="361">
        <f t="shared" si="6"/>
        <v>6</v>
      </c>
      <c r="AH76" s="370">
        <f t="shared" si="7"/>
        <v>19</v>
      </c>
    </row>
    <row r="77" spans="1:34" ht="15" customHeight="1">
      <c r="A77" s="388" t="s">
        <v>176</v>
      </c>
      <c r="B77" s="360">
        <v>1</v>
      </c>
      <c r="C77" s="361">
        <v>1</v>
      </c>
      <c r="D77" s="370">
        <v>2</v>
      </c>
      <c r="E77" s="360">
        <v>1</v>
      </c>
      <c r="F77" s="361"/>
      <c r="G77" s="362">
        <v>1</v>
      </c>
      <c r="H77" s="360">
        <v>1</v>
      </c>
      <c r="I77" s="361"/>
      <c r="J77" s="362">
        <v>1</v>
      </c>
      <c r="K77" s="360">
        <v>2</v>
      </c>
      <c r="L77" s="361"/>
      <c r="M77" s="362">
        <v>2</v>
      </c>
      <c r="N77" s="360">
        <v>4</v>
      </c>
      <c r="O77" s="361">
        <v>1</v>
      </c>
      <c r="P77" s="362">
        <v>5</v>
      </c>
      <c r="Q77" s="360">
        <v>1</v>
      </c>
      <c r="R77" s="361">
        <v>1</v>
      </c>
      <c r="S77" s="362">
        <v>2</v>
      </c>
      <c r="T77" s="360">
        <v>4</v>
      </c>
      <c r="U77" s="361">
        <v>2</v>
      </c>
      <c r="V77" s="362">
        <v>6</v>
      </c>
      <c r="W77" s="360">
        <v>1</v>
      </c>
      <c r="X77" s="361">
        <v>2</v>
      </c>
      <c r="Y77" s="362">
        <v>3</v>
      </c>
      <c r="Z77" s="360">
        <v>2</v>
      </c>
      <c r="AA77" s="361"/>
      <c r="AB77" s="362">
        <v>2</v>
      </c>
      <c r="AC77" s="360">
        <v>1</v>
      </c>
      <c r="AD77" s="361"/>
      <c r="AE77" s="362">
        <f t="shared" si="4"/>
        <v>1</v>
      </c>
      <c r="AF77" s="360">
        <f t="shared" si="5"/>
        <v>18</v>
      </c>
      <c r="AG77" s="361">
        <f t="shared" si="6"/>
        <v>7</v>
      </c>
      <c r="AH77" s="370">
        <f t="shared" si="7"/>
        <v>25</v>
      </c>
    </row>
    <row r="78" spans="1:34" ht="15" customHeight="1">
      <c r="A78" s="388" t="s">
        <v>177</v>
      </c>
      <c r="B78" s="360"/>
      <c r="C78" s="361"/>
      <c r="D78" s="370">
        <v>0</v>
      </c>
      <c r="E78" s="360">
        <v>2</v>
      </c>
      <c r="F78" s="361"/>
      <c r="G78" s="362">
        <v>2</v>
      </c>
      <c r="H78" s="360">
        <v>2</v>
      </c>
      <c r="I78" s="361"/>
      <c r="J78" s="362">
        <v>2</v>
      </c>
      <c r="K78" s="360">
        <v>1</v>
      </c>
      <c r="L78" s="361"/>
      <c r="M78" s="362">
        <v>1</v>
      </c>
      <c r="N78" s="360">
        <v>1</v>
      </c>
      <c r="O78" s="361"/>
      <c r="P78" s="362">
        <v>1</v>
      </c>
      <c r="Q78" s="360"/>
      <c r="R78" s="361"/>
      <c r="S78" s="362">
        <v>0</v>
      </c>
      <c r="T78" s="360">
        <v>1</v>
      </c>
      <c r="U78" s="361"/>
      <c r="V78" s="362">
        <v>1</v>
      </c>
      <c r="W78" s="360">
        <v>2</v>
      </c>
      <c r="X78" s="361"/>
      <c r="Y78" s="362">
        <v>2</v>
      </c>
      <c r="Z78" s="360">
        <v>1</v>
      </c>
      <c r="AA78" s="361">
        <v>1</v>
      </c>
      <c r="AB78" s="362">
        <v>2</v>
      </c>
      <c r="AC78" s="360"/>
      <c r="AD78" s="361"/>
      <c r="AE78" s="362">
        <f t="shared" si="4"/>
        <v>0</v>
      </c>
      <c r="AF78" s="360">
        <f t="shared" si="5"/>
        <v>10</v>
      </c>
      <c r="AG78" s="361">
        <f t="shared" si="6"/>
        <v>1</v>
      </c>
      <c r="AH78" s="370">
        <f t="shared" si="7"/>
        <v>11</v>
      </c>
    </row>
    <row r="79" spans="1:34" ht="15" customHeight="1">
      <c r="A79" s="386" t="s">
        <v>178</v>
      </c>
      <c r="B79" s="363">
        <v>2</v>
      </c>
      <c r="C79" s="364">
        <v>1</v>
      </c>
      <c r="D79" s="371">
        <v>3</v>
      </c>
      <c r="E79" s="363">
        <v>1</v>
      </c>
      <c r="F79" s="364"/>
      <c r="G79" s="365">
        <v>1</v>
      </c>
      <c r="H79" s="363"/>
      <c r="I79" s="364"/>
      <c r="J79" s="365">
        <v>0</v>
      </c>
      <c r="K79" s="363"/>
      <c r="L79" s="364"/>
      <c r="M79" s="365">
        <v>0</v>
      </c>
      <c r="N79" s="363">
        <v>2</v>
      </c>
      <c r="O79" s="364">
        <v>2</v>
      </c>
      <c r="P79" s="365">
        <v>4</v>
      </c>
      <c r="Q79" s="363"/>
      <c r="R79" s="364">
        <v>1</v>
      </c>
      <c r="S79" s="365">
        <v>1</v>
      </c>
      <c r="T79" s="363">
        <v>2</v>
      </c>
      <c r="U79" s="364">
        <v>4</v>
      </c>
      <c r="V79" s="365">
        <v>6</v>
      </c>
      <c r="W79" s="363">
        <v>2</v>
      </c>
      <c r="X79" s="364"/>
      <c r="Y79" s="365">
        <v>2</v>
      </c>
      <c r="Z79" s="363">
        <v>1</v>
      </c>
      <c r="AA79" s="364">
        <v>0</v>
      </c>
      <c r="AB79" s="365">
        <v>1</v>
      </c>
      <c r="AC79" s="363">
        <v>1</v>
      </c>
      <c r="AD79" s="364">
        <v>1</v>
      </c>
      <c r="AE79" s="365">
        <f t="shared" si="4"/>
        <v>2</v>
      </c>
      <c r="AF79" s="363">
        <f t="shared" si="5"/>
        <v>11</v>
      </c>
      <c r="AG79" s="364">
        <f t="shared" si="6"/>
        <v>9</v>
      </c>
      <c r="AH79" s="371">
        <f t="shared" si="7"/>
        <v>20</v>
      </c>
    </row>
    <row r="80" spans="1:34" s="343" customFormat="1" ht="15" customHeight="1">
      <c r="A80" s="376" t="s">
        <v>569</v>
      </c>
      <c r="B80" s="377">
        <v>9</v>
      </c>
      <c r="C80" s="377">
        <v>4</v>
      </c>
      <c r="D80" s="378">
        <v>13</v>
      </c>
      <c r="E80" s="377">
        <v>7</v>
      </c>
      <c r="F80" s="377">
        <v>4</v>
      </c>
      <c r="G80" s="378">
        <v>11</v>
      </c>
      <c r="H80" s="377">
        <v>5</v>
      </c>
      <c r="I80" s="377">
        <v>0</v>
      </c>
      <c r="J80" s="378">
        <v>5</v>
      </c>
      <c r="K80" s="377">
        <v>7</v>
      </c>
      <c r="L80" s="377">
        <v>4</v>
      </c>
      <c r="M80" s="378">
        <v>11</v>
      </c>
      <c r="N80" s="377">
        <v>20</v>
      </c>
      <c r="O80" s="377">
        <v>6</v>
      </c>
      <c r="P80" s="378">
        <v>26</v>
      </c>
      <c r="Q80" s="377">
        <v>9</v>
      </c>
      <c r="R80" s="377">
        <v>5</v>
      </c>
      <c r="S80" s="378">
        <v>14</v>
      </c>
      <c r="T80" s="377">
        <v>15</v>
      </c>
      <c r="U80" s="377">
        <v>7</v>
      </c>
      <c r="V80" s="378">
        <v>22</v>
      </c>
      <c r="W80" s="377">
        <v>10</v>
      </c>
      <c r="X80" s="377">
        <v>7</v>
      </c>
      <c r="Y80" s="378">
        <v>17</v>
      </c>
      <c r="Z80" s="377">
        <v>7</v>
      </c>
      <c r="AA80" s="377">
        <v>3</v>
      </c>
      <c r="AB80" s="378">
        <v>10</v>
      </c>
      <c r="AC80" s="377">
        <f>AC79+AC78+AC77+AC76+AC75+AC74</f>
        <v>10</v>
      </c>
      <c r="AD80" s="377">
        <f>AD79+AD78+AD77+AD76+AD75+AD74</f>
        <v>4</v>
      </c>
      <c r="AE80" s="378">
        <f t="shared" si="4"/>
        <v>14</v>
      </c>
      <c r="AF80" s="378">
        <f t="shared" si="5"/>
        <v>99</v>
      </c>
      <c r="AG80" s="378">
        <f t="shared" si="6"/>
        <v>44</v>
      </c>
      <c r="AH80" s="832">
        <f t="shared" si="7"/>
        <v>143</v>
      </c>
    </row>
    <row r="81" spans="1:34" ht="15" customHeight="1">
      <c r="A81" s="379" t="s">
        <v>206</v>
      </c>
      <c r="B81" s="380">
        <v>97</v>
      </c>
      <c r="C81" s="380">
        <v>20</v>
      </c>
      <c r="D81" s="381">
        <v>117</v>
      </c>
      <c r="E81" s="380">
        <v>132</v>
      </c>
      <c r="F81" s="380">
        <v>26</v>
      </c>
      <c r="G81" s="381">
        <v>158</v>
      </c>
      <c r="H81" s="380">
        <v>113</v>
      </c>
      <c r="I81" s="380">
        <v>24</v>
      </c>
      <c r="J81" s="381">
        <v>137</v>
      </c>
      <c r="K81" s="380">
        <v>155</v>
      </c>
      <c r="L81" s="380">
        <v>29</v>
      </c>
      <c r="M81" s="381">
        <v>184</v>
      </c>
      <c r="N81" s="380">
        <v>179</v>
      </c>
      <c r="O81" s="380">
        <v>22</v>
      </c>
      <c r="P81" s="381">
        <v>201</v>
      </c>
      <c r="Q81" s="380">
        <v>149</v>
      </c>
      <c r="R81" s="380">
        <v>16</v>
      </c>
      <c r="S81" s="381">
        <v>165</v>
      </c>
      <c r="T81" s="380">
        <v>136</v>
      </c>
      <c r="U81" s="380">
        <v>19</v>
      </c>
      <c r="V81" s="381">
        <v>155</v>
      </c>
      <c r="W81" s="380">
        <v>171</v>
      </c>
      <c r="X81" s="380">
        <v>25</v>
      </c>
      <c r="Y81" s="381">
        <v>196</v>
      </c>
      <c r="Z81" s="380">
        <v>129</v>
      </c>
      <c r="AA81" s="380">
        <v>14</v>
      </c>
      <c r="AB81" s="381">
        <v>143</v>
      </c>
      <c r="AC81" s="380">
        <f>AC80+AC73+AC68+AC63+AC59+AC55+AC53</f>
        <v>116</v>
      </c>
      <c r="AD81" s="380">
        <f>AD80+AD73+AD68+AD63+AD59+AD55+AD53</f>
        <v>14</v>
      </c>
      <c r="AE81" s="381">
        <f t="shared" si="4"/>
        <v>130</v>
      </c>
      <c r="AF81" s="381">
        <f t="shared" si="5"/>
        <v>1377</v>
      </c>
      <c r="AG81" s="381">
        <f t="shared" si="6"/>
        <v>209</v>
      </c>
      <c r="AH81" s="833">
        <f t="shared" si="7"/>
        <v>1586</v>
      </c>
    </row>
    <row r="82" spans="1:34" ht="15" customHeight="1">
      <c r="A82" s="387" t="s">
        <v>185</v>
      </c>
      <c r="B82" s="357">
        <v>1</v>
      </c>
      <c r="C82" s="358"/>
      <c r="D82" s="369">
        <v>1</v>
      </c>
      <c r="E82" s="357">
        <v>2</v>
      </c>
      <c r="F82" s="358"/>
      <c r="G82" s="359">
        <v>2</v>
      </c>
      <c r="H82" s="357">
        <v>2</v>
      </c>
      <c r="I82" s="358"/>
      <c r="J82" s="359">
        <v>2</v>
      </c>
      <c r="K82" s="357">
        <v>2</v>
      </c>
      <c r="L82" s="358"/>
      <c r="M82" s="359">
        <v>2</v>
      </c>
      <c r="N82" s="357">
        <v>2</v>
      </c>
      <c r="O82" s="358"/>
      <c r="P82" s="359">
        <v>2</v>
      </c>
      <c r="Q82" s="357">
        <v>4</v>
      </c>
      <c r="R82" s="358"/>
      <c r="S82" s="359">
        <v>4</v>
      </c>
      <c r="T82" s="357">
        <v>2</v>
      </c>
      <c r="U82" s="358"/>
      <c r="V82" s="359">
        <v>2</v>
      </c>
      <c r="W82" s="357">
        <v>4</v>
      </c>
      <c r="X82" s="358"/>
      <c r="Y82" s="359">
        <v>4</v>
      </c>
      <c r="Z82" s="357">
        <v>2</v>
      </c>
      <c r="AA82" s="358"/>
      <c r="AB82" s="359">
        <v>2</v>
      </c>
      <c r="AC82" s="357"/>
      <c r="AD82" s="358"/>
      <c r="AE82" s="359">
        <f t="shared" si="4"/>
        <v>0</v>
      </c>
      <c r="AF82" s="357">
        <f t="shared" si="5"/>
        <v>21</v>
      </c>
      <c r="AG82" s="358">
        <f t="shared" si="6"/>
        <v>0</v>
      </c>
      <c r="AH82" s="369">
        <f t="shared" si="7"/>
        <v>21</v>
      </c>
    </row>
    <row r="83" spans="1:34" ht="15" customHeight="1">
      <c r="A83" s="388" t="s">
        <v>186</v>
      </c>
      <c r="B83" s="360">
        <v>1</v>
      </c>
      <c r="C83" s="361"/>
      <c r="D83" s="370">
        <v>1</v>
      </c>
      <c r="E83" s="360">
        <v>1</v>
      </c>
      <c r="F83" s="361"/>
      <c r="G83" s="362">
        <v>1</v>
      </c>
      <c r="H83" s="360"/>
      <c r="I83" s="361"/>
      <c r="J83" s="362">
        <v>0</v>
      </c>
      <c r="K83" s="360">
        <v>1</v>
      </c>
      <c r="L83" s="361"/>
      <c r="M83" s="362">
        <v>1</v>
      </c>
      <c r="N83" s="360">
        <v>1</v>
      </c>
      <c r="O83" s="361"/>
      <c r="P83" s="362">
        <v>1</v>
      </c>
      <c r="Q83" s="360"/>
      <c r="R83" s="361"/>
      <c r="S83" s="362">
        <v>0</v>
      </c>
      <c r="T83" s="360"/>
      <c r="U83" s="361">
        <v>1</v>
      </c>
      <c r="V83" s="362">
        <v>1</v>
      </c>
      <c r="W83" s="360">
        <v>4</v>
      </c>
      <c r="X83" s="361"/>
      <c r="Y83" s="362">
        <v>4</v>
      </c>
      <c r="Z83" s="360">
        <v>0</v>
      </c>
      <c r="AA83" s="361"/>
      <c r="AB83" s="362">
        <v>0</v>
      </c>
      <c r="AC83" s="360">
        <v>4</v>
      </c>
      <c r="AD83" s="361"/>
      <c r="AE83" s="362">
        <f t="shared" si="4"/>
        <v>4</v>
      </c>
      <c r="AF83" s="360">
        <f t="shared" si="5"/>
        <v>12</v>
      </c>
      <c r="AG83" s="361">
        <f t="shared" si="6"/>
        <v>1</v>
      </c>
      <c r="AH83" s="370">
        <f t="shared" si="7"/>
        <v>13</v>
      </c>
    </row>
    <row r="84" spans="1:34" ht="15" customHeight="1">
      <c r="A84" s="386" t="s">
        <v>187</v>
      </c>
      <c r="B84" s="363">
        <v>0</v>
      </c>
      <c r="C84" s="364"/>
      <c r="D84" s="371">
        <v>0</v>
      </c>
      <c r="E84" s="363">
        <v>2</v>
      </c>
      <c r="F84" s="364"/>
      <c r="G84" s="365">
        <v>2</v>
      </c>
      <c r="H84" s="363">
        <v>2</v>
      </c>
      <c r="I84" s="364"/>
      <c r="J84" s="365">
        <v>2</v>
      </c>
      <c r="K84" s="363">
        <v>0</v>
      </c>
      <c r="L84" s="364"/>
      <c r="M84" s="365">
        <v>0</v>
      </c>
      <c r="N84" s="363">
        <v>2</v>
      </c>
      <c r="O84" s="364">
        <v>0</v>
      </c>
      <c r="P84" s="365">
        <v>2</v>
      </c>
      <c r="Q84" s="363">
        <v>3</v>
      </c>
      <c r="R84" s="364"/>
      <c r="S84" s="365">
        <v>3</v>
      </c>
      <c r="T84" s="363">
        <v>1</v>
      </c>
      <c r="U84" s="364"/>
      <c r="V84" s="365">
        <v>1</v>
      </c>
      <c r="W84" s="363"/>
      <c r="X84" s="364"/>
      <c r="Y84" s="365">
        <v>0</v>
      </c>
      <c r="Z84" s="363">
        <v>0</v>
      </c>
      <c r="AA84" s="364">
        <v>1</v>
      </c>
      <c r="AB84" s="365">
        <v>1</v>
      </c>
      <c r="AC84" s="363"/>
      <c r="AD84" s="364"/>
      <c r="AE84" s="365">
        <f t="shared" si="4"/>
        <v>0</v>
      </c>
      <c r="AF84" s="363">
        <f t="shared" si="5"/>
        <v>10</v>
      </c>
      <c r="AG84" s="364">
        <f t="shared" si="6"/>
        <v>1</v>
      </c>
      <c r="AH84" s="371">
        <f t="shared" si="7"/>
        <v>11</v>
      </c>
    </row>
    <row r="85" spans="1:34" ht="15" customHeight="1">
      <c r="A85" s="355" t="s">
        <v>207</v>
      </c>
      <c r="B85" s="375">
        <v>2</v>
      </c>
      <c r="C85" s="375">
        <v>0</v>
      </c>
      <c r="D85" s="374">
        <v>2</v>
      </c>
      <c r="E85" s="375">
        <v>5</v>
      </c>
      <c r="F85" s="375">
        <v>0</v>
      </c>
      <c r="G85" s="374">
        <v>5</v>
      </c>
      <c r="H85" s="375">
        <v>4</v>
      </c>
      <c r="I85" s="375">
        <v>0</v>
      </c>
      <c r="J85" s="374">
        <v>4</v>
      </c>
      <c r="K85" s="375">
        <v>3</v>
      </c>
      <c r="L85" s="375">
        <v>0</v>
      </c>
      <c r="M85" s="374">
        <v>3</v>
      </c>
      <c r="N85" s="375">
        <v>5</v>
      </c>
      <c r="O85" s="375"/>
      <c r="P85" s="374">
        <v>5</v>
      </c>
      <c r="Q85" s="375">
        <v>7</v>
      </c>
      <c r="R85" s="375"/>
      <c r="S85" s="374">
        <v>7</v>
      </c>
      <c r="T85" s="375">
        <v>3</v>
      </c>
      <c r="U85" s="375">
        <v>1</v>
      </c>
      <c r="V85" s="374">
        <v>4</v>
      </c>
      <c r="W85" s="375">
        <v>8</v>
      </c>
      <c r="X85" s="375">
        <v>1</v>
      </c>
      <c r="Y85" s="374">
        <v>9</v>
      </c>
      <c r="Z85" s="375">
        <v>2</v>
      </c>
      <c r="AA85" s="375">
        <v>1</v>
      </c>
      <c r="AB85" s="374">
        <v>3</v>
      </c>
      <c r="AC85" s="375">
        <f>AC84+AC83+AC82</f>
        <v>4</v>
      </c>
      <c r="AD85" s="375">
        <f>AD84+AD83+AD82</f>
        <v>0</v>
      </c>
      <c r="AE85" s="374">
        <f t="shared" si="4"/>
        <v>4</v>
      </c>
      <c r="AF85" s="374">
        <f t="shared" si="5"/>
        <v>43</v>
      </c>
      <c r="AG85" s="374">
        <f t="shared" si="6"/>
        <v>3</v>
      </c>
      <c r="AH85" s="768">
        <f t="shared" si="7"/>
        <v>46</v>
      </c>
    </row>
    <row r="86" spans="1:34" ht="15" customHeight="1">
      <c r="A86" s="356"/>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row>
    <row r="87" spans="1:34">
      <c r="A87" s="767" t="s">
        <v>482</v>
      </c>
      <c r="B87" s="375">
        <v>164</v>
      </c>
      <c r="C87" s="375">
        <v>25</v>
      </c>
      <c r="D87" s="374">
        <v>189</v>
      </c>
      <c r="E87" s="375">
        <v>216</v>
      </c>
      <c r="F87" s="375">
        <v>36</v>
      </c>
      <c r="G87" s="374">
        <v>252</v>
      </c>
      <c r="H87" s="375">
        <v>184</v>
      </c>
      <c r="I87" s="375">
        <v>35</v>
      </c>
      <c r="J87" s="374">
        <v>219</v>
      </c>
      <c r="K87" s="375">
        <v>254</v>
      </c>
      <c r="L87" s="375">
        <v>38</v>
      </c>
      <c r="M87" s="374">
        <v>292</v>
      </c>
      <c r="N87" s="375">
        <v>267</v>
      </c>
      <c r="O87" s="375">
        <v>33</v>
      </c>
      <c r="P87" s="374">
        <v>300</v>
      </c>
      <c r="Q87" s="375">
        <v>250</v>
      </c>
      <c r="R87" s="375">
        <v>20</v>
      </c>
      <c r="S87" s="374">
        <v>270</v>
      </c>
      <c r="T87" s="375">
        <v>245</v>
      </c>
      <c r="U87" s="375">
        <v>31</v>
      </c>
      <c r="V87" s="374">
        <v>276</v>
      </c>
      <c r="W87" s="375">
        <v>293</v>
      </c>
      <c r="X87" s="375">
        <v>42</v>
      </c>
      <c r="Y87" s="374">
        <v>335</v>
      </c>
      <c r="Z87" s="375">
        <v>215</v>
      </c>
      <c r="AA87" s="375">
        <v>22</v>
      </c>
      <c r="AB87" s="374">
        <v>237</v>
      </c>
      <c r="AC87" s="375">
        <f>AC85+AC81+AC50+AC17</f>
        <v>186</v>
      </c>
      <c r="AD87" s="375">
        <f>AD85+AD81+AD50+AD17</f>
        <v>26</v>
      </c>
      <c r="AE87" s="374">
        <f t="shared" si="4"/>
        <v>212</v>
      </c>
      <c r="AF87" s="374">
        <f>AF85+AF81+AF50+AF17</f>
        <v>2274</v>
      </c>
      <c r="AG87" s="374">
        <f>AG85+AG81+AG50+AG17</f>
        <v>308</v>
      </c>
      <c r="AH87" s="768">
        <f>AG87+AF87</f>
        <v>2582</v>
      </c>
    </row>
    <row r="89" spans="1:34" ht="25.5">
      <c r="A89" s="834" t="s">
        <v>780</v>
      </c>
      <c r="K89" s="375">
        <v>1726</v>
      </c>
      <c r="L89" s="375">
        <v>67</v>
      </c>
      <c r="M89" s="374">
        <v>1793</v>
      </c>
      <c r="N89" s="375">
        <v>1683</v>
      </c>
      <c r="O89" s="375">
        <v>65</v>
      </c>
      <c r="P89" s="374">
        <v>1748</v>
      </c>
      <c r="Q89" s="375">
        <v>1523</v>
      </c>
      <c r="R89" s="375">
        <v>56</v>
      </c>
      <c r="S89" s="374">
        <v>1579</v>
      </c>
      <c r="T89" s="375">
        <v>1484</v>
      </c>
      <c r="U89" s="375">
        <v>67</v>
      </c>
      <c r="V89" s="374">
        <v>1551</v>
      </c>
      <c r="W89" s="375">
        <v>1488</v>
      </c>
      <c r="X89" s="375">
        <v>80</v>
      </c>
      <c r="Y89" s="374">
        <v>1568</v>
      </c>
      <c r="Z89" s="375">
        <v>1294</v>
      </c>
      <c r="AA89" s="375">
        <v>62</v>
      </c>
      <c r="AB89" s="374">
        <v>1356</v>
      </c>
      <c r="AC89" s="375">
        <v>1129</v>
      </c>
      <c r="AD89" s="375">
        <v>48</v>
      </c>
      <c r="AE89" s="374">
        <f>AD89+AC89</f>
        <v>1177</v>
      </c>
      <c r="AF89" s="353"/>
      <c r="AG89" s="353"/>
      <c r="AH89" s="353"/>
    </row>
    <row r="90" spans="1:34">
      <c r="A90" s="835"/>
    </row>
    <row r="91" spans="1:34">
      <c r="A91" s="834" t="s">
        <v>781</v>
      </c>
      <c r="K91" s="836">
        <v>0.14716106604866744</v>
      </c>
      <c r="L91" s="836">
        <v>0.56716417910447758</v>
      </c>
      <c r="M91" s="837">
        <v>0.16285554935861685</v>
      </c>
      <c r="N91" s="836">
        <v>0.1586452762923351</v>
      </c>
      <c r="O91" s="836">
        <v>0.50769230769230766</v>
      </c>
      <c r="P91" s="837">
        <v>0.17162471395881007</v>
      </c>
      <c r="Q91" s="836">
        <v>0.16414970453053185</v>
      </c>
      <c r="R91" s="836">
        <v>0.35714285714285715</v>
      </c>
      <c r="S91" s="837">
        <v>0.17099430018999368</v>
      </c>
      <c r="T91" s="836">
        <v>0.1650943396226415</v>
      </c>
      <c r="U91" s="836">
        <v>0.46268656716417911</v>
      </c>
      <c r="V91" s="837">
        <v>0.17794970986460348</v>
      </c>
      <c r="W91" s="836">
        <v>0.19690860215053763</v>
      </c>
      <c r="X91" s="836">
        <v>0.52500000000000002</v>
      </c>
      <c r="Y91" s="837">
        <v>0.21364795918367346</v>
      </c>
      <c r="Z91" s="836">
        <v>0.16615146831530139</v>
      </c>
      <c r="AA91" s="836">
        <v>0.35483870967741937</v>
      </c>
      <c r="AB91" s="838">
        <v>0.1747787610619469</v>
      </c>
      <c r="AC91" s="836">
        <f>AC87/AC89</f>
        <v>0.16474756421612047</v>
      </c>
      <c r="AD91" s="836">
        <f>AD87/AD89</f>
        <v>0.54166666666666663</v>
      </c>
      <c r="AE91" s="838">
        <f>AE87/AE89</f>
        <v>0.18011894647408666</v>
      </c>
      <c r="AF91" s="353"/>
      <c r="AG91" s="353"/>
      <c r="AH91" s="353"/>
    </row>
    <row r="92" spans="1:34">
      <c r="A92" s="348"/>
    </row>
    <row r="93" spans="1:34" ht="12.75" customHeight="1">
      <c r="A93" s="349" t="s">
        <v>782</v>
      </c>
    </row>
    <row r="94" spans="1:34">
      <c r="A94" s="350"/>
    </row>
    <row r="97" spans="2:34">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2"/>
    </row>
  </sheetData>
  <mergeCells count="13">
    <mergeCell ref="Q6:S6"/>
    <mergeCell ref="A4:AH4"/>
    <mergeCell ref="AC6:AE6"/>
    <mergeCell ref="B6:D6"/>
    <mergeCell ref="E6:G6"/>
    <mergeCell ref="H6:J6"/>
    <mergeCell ref="K6:M6"/>
    <mergeCell ref="N6:P6"/>
    <mergeCell ref="AF1:AH1"/>
    <mergeCell ref="T6:V6"/>
    <mergeCell ref="W6:Y6"/>
    <mergeCell ref="Z6:AB6"/>
    <mergeCell ref="AF6:AH6"/>
  </mergeCells>
  <printOptions horizontalCentered="1"/>
  <pageMargins left="0.19685039370078741" right="0.19685039370078741" top="0.59055118110236227" bottom="0.59055118110236227" header="0.39370078740157483" footer="0.39370078740157483"/>
  <pageSetup paperSize="9" scale="62" firstPageNumber="68" fitToHeight="0" orientation="landscape" r:id="rId1"/>
  <headerFooter alignWithMargins="0">
    <oddHeader>&amp;L&amp;8Etudes des origines des enseignants-chercheurs recrutés
- Campagne 2014, session synchronisée -&amp;R&amp;8DGRH A1-1 / Novembre 2014</oddHeader>
    <oddFooter>Page &amp;P de &amp;N</oddFooter>
  </headerFooter>
  <rowBreaks count="1" manualBreakCount="1">
    <brk id="50" max="30" man="1"/>
  </rowBreaks>
</worksheet>
</file>

<file path=xl/worksheets/sheet44.xml><?xml version="1.0" encoding="utf-8"?>
<worksheet xmlns="http://schemas.openxmlformats.org/spreadsheetml/2006/main" xmlns:r="http://schemas.openxmlformats.org/officeDocument/2006/relationships">
  <sheetPr>
    <tabColor rgb="FF92D050"/>
    <pageSetUpPr fitToPage="1"/>
  </sheetPr>
  <dimension ref="A5:R33"/>
  <sheetViews>
    <sheetView showGridLines="0" workbookViewId="0">
      <selection activeCell="A6" sqref="A6"/>
    </sheetView>
  </sheetViews>
  <sheetFormatPr baseColWidth="10" defaultRowHeight="12.75"/>
  <cols>
    <col min="1" max="1" width="21.5" bestFit="1" customWidth="1"/>
    <col min="2" max="2" width="9.5" bestFit="1" customWidth="1"/>
    <col min="3" max="3" width="9.1640625" customWidth="1"/>
    <col min="4" max="7" width="11" bestFit="1" customWidth="1"/>
    <col min="8" max="8" width="12.1640625" bestFit="1" customWidth="1"/>
    <col min="9" max="9" width="9.1640625" customWidth="1"/>
    <col min="10" max="11" width="11" bestFit="1" customWidth="1"/>
    <col min="12" max="16" width="10.6640625" bestFit="1" customWidth="1"/>
    <col min="17" max="17" width="9" customWidth="1"/>
    <col min="18" max="18" width="5.83203125" bestFit="1" customWidth="1"/>
  </cols>
  <sheetData>
    <row r="5" spans="1:18" ht="26.25" customHeight="1">
      <c r="A5" s="1242" t="s">
        <v>990</v>
      </c>
      <c r="B5" s="1242"/>
      <c r="C5" s="1242"/>
      <c r="D5" s="1218"/>
      <c r="E5" s="1218"/>
      <c r="F5" s="1218"/>
      <c r="G5" s="1218"/>
      <c r="H5" s="1218"/>
      <c r="I5" s="1218"/>
      <c r="J5" s="1218"/>
      <c r="K5" s="1218"/>
      <c r="L5" s="1218"/>
      <c r="M5" s="1218"/>
      <c r="N5" s="1218"/>
      <c r="O5" s="1218"/>
      <c r="P5" s="1218"/>
      <c r="Q5" s="1218"/>
      <c r="R5" s="1218"/>
    </row>
    <row r="7" spans="1:18">
      <c r="B7" s="1323" t="s">
        <v>204</v>
      </c>
      <c r="C7" s="1321"/>
      <c r="D7" s="1313" t="s">
        <v>205</v>
      </c>
      <c r="E7" s="1313"/>
      <c r="F7" s="1313"/>
      <c r="G7" s="1313"/>
      <c r="H7" s="1313"/>
      <c r="I7" s="1313"/>
      <c r="J7" s="1313" t="s">
        <v>206</v>
      </c>
      <c r="K7" s="1313"/>
      <c r="L7" s="1313"/>
      <c r="M7" s="1313"/>
      <c r="N7" s="1313"/>
      <c r="O7" s="1313"/>
      <c r="P7" s="1313"/>
      <c r="Q7" s="1313"/>
      <c r="R7" s="1231" t="s">
        <v>133</v>
      </c>
    </row>
    <row r="8" spans="1:18" ht="28.5" customHeight="1">
      <c r="A8" s="985" t="s">
        <v>765</v>
      </c>
      <c r="B8" s="1135" t="s">
        <v>987</v>
      </c>
      <c r="C8" s="984" t="s">
        <v>542</v>
      </c>
      <c r="D8" s="269" t="s">
        <v>550</v>
      </c>
      <c r="E8" s="269" t="s">
        <v>551</v>
      </c>
      <c r="F8" s="269" t="s">
        <v>552</v>
      </c>
      <c r="G8" s="269" t="s">
        <v>553</v>
      </c>
      <c r="H8" s="269" t="s">
        <v>554</v>
      </c>
      <c r="I8" s="261" t="s">
        <v>390</v>
      </c>
      <c r="J8" s="269" t="s">
        <v>563</v>
      </c>
      <c r="K8" s="269" t="s">
        <v>564</v>
      </c>
      <c r="L8" s="269" t="s">
        <v>565</v>
      </c>
      <c r="M8" s="269" t="s">
        <v>566</v>
      </c>
      <c r="N8" s="269" t="s">
        <v>567</v>
      </c>
      <c r="O8" s="269" t="s">
        <v>568</v>
      </c>
      <c r="P8" s="269" t="s">
        <v>569</v>
      </c>
      <c r="Q8" s="261" t="s">
        <v>556</v>
      </c>
      <c r="R8" s="1231"/>
    </row>
    <row r="10" spans="1:18">
      <c r="A10" s="11" t="s">
        <v>362</v>
      </c>
      <c r="B10" s="102"/>
      <c r="C10" s="101"/>
      <c r="D10" s="99"/>
      <c r="E10" s="94">
        <v>3</v>
      </c>
      <c r="F10" s="94">
        <v>2</v>
      </c>
      <c r="G10" s="94"/>
      <c r="H10" s="94">
        <v>1</v>
      </c>
      <c r="I10" s="101">
        <v>6</v>
      </c>
      <c r="J10" s="99"/>
      <c r="K10" s="94">
        <v>1</v>
      </c>
      <c r="L10" s="94">
        <v>1</v>
      </c>
      <c r="M10" s="94"/>
      <c r="N10" s="94">
        <v>1</v>
      </c>
      <c r="O10" s="94"/>
      <c r="P10" s="94">
        <v>1</v>
      </c>
      <c r="Q10" s="323">
        <v>4</v>
      </c>
      <c r="R10" s="11">
        <v>10</v>
      </c>
    </row>
    <row r="11" spans="1:18">
      <c r="A11" s="12" t="s">
        <v>366</v>
      </c>
      <c r="B11" s="104"/>
      <c r="C11" s="103"/>
      <c r="D11" s="100"/>
      <c r="E11" s="95">
        <v>1</v>
      </c>
      <c r="F11" s="95">
        <v>1</v>
      </c>
      <c r="G11" s="95"/>
      <c r="H11" s="95"/>
      <c r="I11" s="103">
        <v>2</v>
      </c>
      <c r="J11" s="100"/>
      <c r="K11" s="95"/>
      <c r="L11" s="95">
        <v>1</v>
      </c>
      <c r="M11" s="95"/>
      <c r="N11" s="95"/>
      <c r="O11" s="95">
        <v>1</v>
      </c>
      <c r="P11" s="95">
        <v>2</v>
      </c>
      <c r="Q11" s="325">
        <v>4</v>
      </c>
      <c r="R11" s="12">
        <v>6</v>
      </c>
    </row>
    <row r="12" spans="1:18">
      <c r="A12" s="12" t="s">
        <v>371</v>
      </c>
      <c r="B12" s="104">
        <v>1</v>
      </c>
      <c r="C12" s="103">
        <v>1</v>
      </c>
      <c r="D12" s="100"/>
      <c r="E12" s="95"/>
      <c r="F12" s="95"/>
      <c r="G12" s="95"/>
      <c r="H12" s="95"/>
      <c r="I12" s="103"/>
      <c r="J12" s="100"/>
      <c r="K12" s="95"/>
      <c r="L12" s="95"/>
      <c r="M12" s="95"/>
      <c r="N12" s="95"/>
      <c r="O12" s="95"/>
      <c r="P12" s="95"/>
      <c r="Q12" s="325"/>
      <c r="R12" s="12">
        <v>1</v>
      </c>
    </row>
    <row r="13" spans="1:18">
      <c r="A13" s="12" t="s">
        <v>372</v>
      </c>
      <c r="B13" s="104"/>
      <c r="C13" s="103"/>
      <c r="D13" s="100">
        <v>1</v>
      </c>
      <c r="E13" s="95">
        <v>1</v>
      </c>
      <c r="F13" s="95">
        <v>1</v>
      </c>
      <c r="G13" s="95"/>
      <c r="H13" s="95"/>
      <c r="I13" s="103">
        <v>3</v>
      </c>
      <c r="J13" s="100"/>
      <c r="K13" s="95"/>
      <c r="L13" s="95"/>
      <c r="M13" s="95"/>
      <c r="N13" s="95"/>
      <c r="O13" s="95"/>
      <c r="P13" s="95"/>
      <c r="Q13" s="325"/>
      <c r="R13" s="12">
        <v>3</v>
      </c>
    </row>
    <row r="14" spans="1:18">
      <c r="A14" s="12" t="s">
        <v>375</v>
      </c>
      <c r="B14" s="104"/>
      <c r="C14" s="103"/>
      <c r="D14" s="100">
        <v>1</v>
      </c>
      <c r="E14" s="95"/>
      <c r="F14" s="95"/>
      <c r="G14" s="95"/>
      <c r="H14" s="95"/>
      <c r="I14" s="103">
        <v>1</v>
      </c>
      <c r="J14" s="100"/>
      <c r="K14" s="95"/>
      <c r="L14" s="95"/>
      <c r="M14" s="95"/>
      <c r="N14" s="95"/>
      <c r="O14" s="95"/>
      <c r="P14" s="95">
        <v>1</v>
      </c>
      <c r="Q14" s="325">
        <v>1</v>
      </c>
      <c r="R14" s="12">
        <v>2</v>
      </c>
    </row>
    <row r="15" spans="1:18">
      <c r="A15" s="12" t="s">
        <v>378</v>
      </c>
      <c r="B15" s="104"/>
      <c r="C15" s="103"/>
      <c r="D15" s="100"/>
      <c r="E15" s="95"/>
      <c r="F15" s="95"/>
      <c r="G15" s="95"/>
      <c r="H15" s="95"/>
      <c r="I15" s="103"/>
      <c r="J15" s="100"/>
      <c r="K15" s="95"/>
      <c r="L15" s="95">
        <v>1</v>
      </c>
      <c r="M15" s="95"/>
      <c r="N15" s="95"/>
      <c r="O15" s="95"/>
      <c r="P15" s="95"/>
      <c r="Q15" s="325">
        <v>1</v>
      </c>
      <c r="R15" s="12">
        <v>1</v>
      </c>
    </row>
    <row r="16" spans="1:18">
      <c r="A16" s="12" t="s">
        <v>380</v>
      </c>
      <c r="B16" s="104">
        <v>1</v>
      </c>
      <c r="C16" s="103">
        <v>1</v>
      </c>
      <c r="D16" s="100">
        <v>4</v>
      </c>
      <c r="E16" s="95">
        <v>4</v>
      </c>
      <c r="F16" s="95"/>
      <c r="G16" s="95"/>
      <c r="H16" s="95"/>
      <c r="I16" s="103">
        <v>8</v>
      </c>
      <c r="J16" s="100">
        <v>2</v>
      </c>
      <c r="K16" s="95">
        <v>3</v>
      </c>
      <c r="L16" s="95">
        <v>1</v>
      </c>
      <c r="M16" s="95"/>
      <c r="N16" s="95"/>
      <c r="O16" s="95">
        <v>1</v>
      </c>
      <c r="P16" s="95">
        <v>1</v>
      </c>
      <c r="Q16" s="325">
        <v>8</v>
      </c>
      <c r="R16" s="12">
        <v>17</v>
      </c>
    </row>
    <row r="17" spans="1:18">
      <c r="A17" s="12" t="s">
        <v>382</v>
      </c>
      <c r="B17" s="104"/>
      <c r="C17" s="103"/>
      <c r="D17" s="100"/>
      <c r="E17" s="95">
        <v>1</v>
      </c>
      <c r="F17" s="95"/>
      <c r="G17" s="95"/>
      <c r="H17" s="95"/>
      <c r="I17" s="103">
        <v>1</v>
      </c>
      <c r="J17" s="100"/>
      <c r="K17" s="95"/>
      <c r="L17" s="95"/>
      <c r="M17" s="95"/>
      <c r="N17" s="95"/>
      <c r="O17" s="95"/>
      <c r="P17" s="95"/>
      <c r="Q17" s="325"/>
      <c r="R17" s="12">
        <v>1</v>
      </c>
    </row>
    <row r="18" spans="1:18">
      <c r="A18" s="12" t="s">
        <v>385</v>
      </c>
      <c r="B18" s="104"/>
      <c r="C18" s="103"/>
      <c r="D18" s="100"/>
      <c r="E18" s="95"/>
      <c r="F18" s="95"/>
      <c r="G18" s="95"/>
      <c r="H18" s="95"/>
      <c r="I18" s="103"/>
      <c r="J18" s="100"/>
      <c r="K18" s="95">
        <v>1</v>
      </c>
      <c r="L18" s="95"/>
      <c r="M18" s="95"/>
      <c r="N18" s="95">
        <v>1</v>
      </c>
      <c r="O18" s="95"/>
      <c r="P18" s="95"/>
      <c r="Q18" s="325">
        <v>2</v>
      </c>
      <c r="R18" s="12">
        <v>2</v>
      </c>
    </row>
    <row r="19" spans="1:18">
      <c r="A19" s="13" t="s">
        <v>580</v>
      </c>
      <c r="B19" s="152"/>
      <c r="C19" s="275"/>
      <c r="D19" s="274"/>
      <c r="E19" s="186">
        <v>1</v>
      </c>
      <c r="F19" s="186"/>
      <c r="G19" s="186"/>
      <c r="H19" s="186"/>
      <c r="I19" s="275">
        <v>1</v>
      </c>
      <c r="J19" s="274"/>
      <c r="K19" s="186"/>
      <c r="L19" s="186"/>
      <c r="M19" s="186"/>
      <c r="N19" s="186"/>
      <c r="O19" s="186"/>
      <c r="P19" s="186"/>
      <c r="Q19" s="401"/>
      <c r="R19" s="13">
        <v>1</v>
      </c>
    </row>
    <row r="20" spans="1:18" ht="13.5">
      <c r="A20" s="182" t="s">
        <v>586</v>
      </c>
      <c r="B20" s="182">
        <v>2</v>
      </c>
      <c r="C20" s="195">
        <v>2</v>
      </c>
      <c r="D20" s="395">
        <v>6</v>
      </c>
      <c r="E20" s="395">
        <v>11</v>
      </c>
      <c r="F20" s="395">
        <v>4</v>
      </c>
      <c r="G20" s="395"/>
      <c r="H20" s="395">
        <v>1</v>
      </c>
      <c r="I20" s="402">
        <v>22</v>
      </c>
      <c r="J20" s="395">
        <v>2</v>
      </c>
      <c r="K20" s="395">
        <v>5</v>
      </c>
      <c r="L20" s="395">
        <v>4</v>
      </c>
      <c r="M20" s="395"/>
      <c r="N20" s="395">
        <v>3</v>
      </c>
      <c r="O20" s="395">
        <v>2</v>
      </c>
      <c r="P20" s="395">
        <v>5</v>
      </c>
      <c r="Q20" s="402">
        <v>20</v>
      </c>
      <c r="R20" s="396">
        <v>44</v>
      </c>
    </row>
    <row r="21" spans="1:18">
      <c r="A21" s="91" t="s">
        <v>388</v>
      </c>
      <c r="B21" s="151"/>
      <c r="C21" s="194"/>
      <c r="D21" s="190"/>
      <c r="E21" s="9"/>
      <c r="F21" s="9"/>
      <c r="G21" s="9"/>
      <c r="H21" s="9"/>
      <c r="I21" s="194"/>
      <c r="J21" s="190">
        <v>1</v>
      </c>
      <c r="K21" s="9"/>
      <c r="L21" s="9"/>
      <c r="M21" s="9"/>
      <c r="N21" s="9"/>
      <c r="O21" s="9"/>
      <c r="P21" s="9"/>
      <c r="Q21" s="405">
        <v>1</v>
      </c>
      <c r="R21" s="91">
        <v>1</v>
      </c>
    </row>
    <row r="22" spans="1:18" ht="13.5">
      <c r="A22" s="806" t="s">
        <v>585</v>
      </c>
      <c r="B22" s="806"/>
      <c r="C22" s="807"/>
      <c r="D22" s="397"/>
      <c r="E22" s="397"/>
      <c r="F22" s="397"/>
      <c r="G22" s="397"/>
      <c r="H22" s="397"/>
      <c r="I22" s="403"/>
      <c r="J22" s="397">
        <v>1</v>
      </c>
      <c r="K22" s="397"/>
      <c r="L22" s="397"/>
      <c r="M22" s="397"/>
      <c r="N22" s="397"/>
      <c r="O22" s="397"/>
      <c r="P22" s="397"/>
      <c r="Q22" s="403">
        <v>1</v>
      </c>
      <c r="R22" s="398">
        <v>1</v>
      </c>
    </row>
    <row r="23" spans="1:18">
      <c r="A23" s="794" t="s">
        <v>589</v>
      </c>
      <c r="B23" s="794">
        <v>2</v>
      </c>
      <c r="C23" s="507">
        <v>2</v>
      </c>
      <c r="D23" s="794">
        <v>6</v>
      </c>
      <c r="E23" s="794">
        <v>11</v>
      </c>
      <c r="F23" s="794">
        <v>4</v>
      </c>
      <c r="G23" s="794"/>
      <c r="H23" s="794">
        <v>1</v>
      </c>
      <c r="I23" s="507">
        <v>22</v>
      </c>
      <c r="J23" s="794">
        <v>3</v>
      </c>
      <c r="K23" s="794">
        <v>5</v>
      </c>
      <c r="L23" s="794">
        <v>4</v>
      </c>
      <c r="M23" s="794"/>
      <c r="N23" s="794">
        <v>3</v>
      </c>
      <c r="O23" s="794">
        <v>2</v>
      </c>
      <c r="P23" s="794">
        <v>5</v>
      </c>
      <c r="Q23" s="507">
        <v>21</v>
      </c>
      <c r="R23" s="510">
        <v>45</v>
      </c>
    </row>
    <row r="25" spans="1:18">
      <c r="A25" s="11" t="s">
        <v>367</v>
      </c>
      <c r="B25" s="102"/>
      <c r="C25" s="101"/>
      <c r="D25" s="99"/>
      <c r="E25" s="94"/>
      <c r="F25" s="94"/>
      <c r="G25" s="94">
        <v>1</v>
      </c>
      <c r="H25" s="94"/>
      <c r="I25" s="101">
        <v>1</v>
      </c>
      <c r="J25" s="99"/>
      <c r="K25" s="94"/>
      <c r="L25" s="94"/>
      <c r="M25" s="94"/>
      <c r="N25" s="94"/>
      <c r="O25" s="94"/>
      <c r="P25" s="94"/>
      <c r="Q25" s="323"/>
      <c r="R25" s="11">
        <v>1</v>
      </c>
    </row>
    <row r="26" spans="1:18">
      <c r="A26" s="91" t="s">
        <v>368</v>
      </c>
      <c r="B26" s="151"/>
      <c r="C26" s="194"/>
      <c r="D26" s="190"/>
      <c r="E26" s="9"/>
      <c r="F26" s="9"/>
      <c r="G26" s="9"/>
      <c r="H26" s="9"/>
      <c r="I26" s="194"/>
      <c r="J26" s="190"/>
      <c r="K26" s="9"/>
      <c r="L26" s="9"/>
      <c r="M26" s="9"/>
      <c r="N26" s="9"/>
      <c r="O26" s="9">
        <v>1</v>
      </c>
      <c r="P26" s="9"/>
      <c r="Q26" s="405">
        <v>1</v>
      </c>
      <c r="R26" s="91">
        <v>1</v>
      </c>
    </row>
    <row r="27" spans="1:18">
      <c r="A27" s="399" t="s">
        <v>587</v>
      </c>
      <c r="B27" s="399"/>
      <c r="C27" s="404"/>
      <c r="D27" s="399"/>
      <c r="E27" s="399"/>
      <c r="F27" s="399"/>
      <c r="G27" s="399">
        <v>1</v>
      </c>
      <c r="H27" s="399"/>
      <c r="I27" s="404">
        <v>1</v>
      </c>
      <c r="J27" s="399"/>
      <c r="K27" s="399"/>
      <c r="L27" s="399"/>
      <c r="M27" s="399"/>
      <c r="N27" s="399"/>
      <c r="O27" s="399">
        <v>1</v>
      </c>
      <c r="P27" s="399"/>
      <c r="Q27" s="404">
        <v>2</v>
      </c>
      <c r="R27" s="400">
        <v>3</v>
      </c>
    </row>
    <row r="28" spans="1:18">
      <c r="A28" t="s">
        <v>364</v>
      </c>
      <c r="B28" s="151"/>
      <c r="C28" s="194"/>
      <c r="D28" s="190"/>
      <c r="E28" s="9">
        <v>1</v>
      </c>
      <c r="F28" s="9"/>
      <c r="G28" s="9"/>
      <c r="H28" s="9"/>
      <c r="I28" s="194">
        <v>1</v>
      </c>
      <c r="J28" s="190"/>
      <c r="K28" s="9"/>
      <c r="L28" s="9"/>
      <c r="M28" s="9"/>
      <c r="N28" s="9"/>
      <c r="O28" s="9"/>
      <c r="P28" s="9"/>
      <c r="Q28" s="405"/>
      <c r="R28">
        <v>1</v>
      </c>
    </row>
    <row r="29" spans="1:18">
      <c r="A29" s="10" t="s">
        <v>588</v>
      </c>
      <c r="B29" s="10"/>
      <c r="C29" s="196"/>
      <c r="D29" s="10"/>
      <c r="E29" s="10">
        <v>1</v>
      </c>
      <c r="F29" s="10"/>
      <c r="G29" s="10"/>
      <c r="H29" s="10"/>
      <c r="I29" s="196">
        <v>1</v>
      </c>
      <c r="J29" s="10"/>
      <c r="K29" s="10"/>
      <c r="L29" s="10"/>
      <c r="M29" s="10"/>
      <c r="N29" s="10"/>
      <c r="O29" s="10"/>
      <c r="P29" s="10"/>
      <c r="Q29" s="196"/>
      <c r="R29" s="285">
        <v>1</v>
      </c>
    </row>
    <row r="30" spans="1:18">
      <c r="A30" s="7"/>
      <c r="B30" s="7"/>
      <c r="C30" s="7"/>
      <c r="D30" s="7"/>
      <c r="E30" s="7"/>
      <c r="F30" s="7"/>
      <c r="G30" s="7"/>
      <c r="H30" s="7"/>
      <c r="I30" s="7"/>
      <c r="J30" s="7"/>
      <c r="K30" s="7"/>
      <c r="L30" s="7"/>
      <c r="M30" s="7"/>
      <c r="N30" s="7"/>
      <c r="O30" s="7"/>
      <c r="P30" s="7"/>
      <c r="Q30" s="7"/>
      <c r="R30" s="7"/>
    </row>
    <row r="31" spans="1:18" ht="13.5">
      <c r="A31" s="1134" t="s">
        <v>583</v>
      </c>
      <c r="B31" s="1136"/>
      <c r="C31" s="1137"/>
      <c r="D31" s="406">
        <v>1</v>
      </c>
      <c r="E31" s="407"/>
      <c r="F31" s="407"/>
      <c r="G31" s="407"/>
      <c r="H31" s="407"/>
      <c r="I31" s="408">
        <v>1</v>
      </c>
      <c r="J31" s="406"/>
      <c r="K31" s="407"/>
      <c r="L31" s="407"/>
      <c r="M31" s="407"/>
      <c r="N31" s="407"/>
      <c r="O31" s="407"/>
      <c r="P31" s="407"/>
      <c r="Q31" s="409"/>
      <c r="R31" s="410">
        <v>1</v>
      </c>
    </row>
    <row r="33" spans="1:18">
      <c r="A33" s="264" t="s">
        <v>1</v>
      </c>
      <c r="B33" s="264">
        <v>2</v>
      </c>
      <c r="C33" s="988">
        <v>2</v>
      </c>
      <c r="D33" s="264">
        <v>7</v>
      </c>
      <c r="E33" s="264">
        <v>12</v>
      </c>
      <c r="F33" s="264">
        <v>4</v>
      </c>
      <c r="G33" s="264">
        <v>1</v>
      </c>
      <c r="H33" s="264">
        <v>1</v>
      </c>
      <c r="I33" s="289">
        <v>25</v>
      </c>
      <c r="J33" s="264">
        <v>3</v>
      </c>
      <c r="K33" s="264">
        <v>5</v>
      </c>
      <c r="L33" s="264">
        <v>4</v>
      </c>
      <c r="M33" s="264"/>
      <c r="N33" s="264">
        <v>3</v>
      </c>
      <c r="O33" s="264">
        <v>3</v>
      </c>
      <c r="P33" s="264">
        <v>5</v>
      </c>
      <c r="Q33" s="289">
        <v>23</v>
      </c>
      <c r="R33" s="284">
        <v>50</v>
      </c>
    </row>
  </sheetData>
  <mergeCells count="5">
    <mergeCell ref="D7:I7"/>
    <mergeCell ref="J7:Q7"/>
    <mergeCell ref="R7:R8"/>
    <mergeCell ref="A5:R5"/>
    <mergeCell ref="B7:C7"/>
  </mergeCells>
  <printOptions horizontalCentered="1"/>
  <pageMargins left="0.39370078740157483" right="0.39370078740157483" top="0.59055118110236227" bottom="0.59055118110236227" header="0.39370078740157483" footer="0.39370078740157483"/>
  <pageSetup paperSize="9" scale="79"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45.xml><?xml version="1.0" encoding="utf-8"?>
<worksheet xmlns="http://schemas.openxmlformats.org/spreadsheetml/2006/main" xmlns:r="http://schemas.openxmlformats.org/officeDocument/2006/relationships">
  <sheetPr>
    <tabColor rgb="FF92D050"/>
    <pageSetUpPr fitToPage="1"/>
  </sheetPr>
  <dimension ref="A5:S27"/>
  <sheetViews>
    <sheetView showGridLines="0" workbookViewId="0">
      <selection activeCell="A6" sqref="A6"/>
    </sheetView>
  </sheetViews>
  <sheetFormatPr baseColWidth="10" defaultRowHeight="12.75"/>
  <cols>
    <col min="1" max="1" width="21.5" bestFit="1" customWidth="1"/>
    <col min="2" max="2" width="9.5" bestFit="1" customWidth="1"/>
    <col min="3" max="3" width="9.83203125" customWidth="1"/>
  </cols>
  <sheetData>
    <row r="5" spans="1:19" ht="29.25" customHeight="1">
      <c r="A5" s="1242" t="s">
        <v>991</v>
      </c>
      <c r="B5" s="1242"/>
      <c r="C5" s="1242"/>
      <c r="D5" s="1242"/>
      <c r="E5" s="1242"/>
      <c r="F5" s="1242"/>
      <c r="G5" s="1242"/>
      <c r="H5" s="1242"/>
      <c r="I5" s="1242"/>
      <c r="J5" s="1242"/>
      <c r="K5" s="1242"/>
      <c r="L5" s="1242"/>
      <c r="M5" s="1242"/>
      <c r="N5" s="1242"/>
      <c r="O5" s="1242"/>
      <c r="P5" s="1242"/>
      <c r="Q5" s="1242"/>
      <c r="R5" s="309"/>
      <c r="S5" s="309"/>
    </row>
    <row r="7" spans="1:19">
      <c r="B7" s="1323" t="s">
        <v>204</v>
      </c>
      <c r="C7" s="1321"/>
      <c r="D7" s="1321" t="s">
        <v>205</v>
      </c>
      <c r="E7" s="1332"/>
      <c r="F7" s="1332"/>
      <c r="G7" s="1332"/>
      <c r="H7" s="1332"/>
      <c r="I7" s="1313" t="s">
        <v>206</v>
      </c>
      <c r="J7" s="1313"/>
      <c r="K7" s="1313"/>
      <c r="L7" s="1313"/>
      <c r="M7" s="1313"/>
      <c r="N7" s="1313"/>
      <c r="O7" s="1313"/>
      <c r="P7" s="1313"/>
      <c r="Q7" s="1231" t="s">
        <v>133</v>
      </c>
    </row>
    <row r="8" spans="1:19" ht="25.5">
      <c r="A8" s="985" t="s">
        <v>765</v>
      </c>
      <c r="B8" s="1135" t="s">
        <v>987</v>
      </c>
      <c r="C8" s="984" t="s">
        <v>542</v>
      </c>
      <c r="D8" s="269" t="s">
        <v>550</v>
      </c>
      <c r="E8" s="269" t="s">
        <v>551</v>
      </c>
      <c r="F8" s="269" t="s">
        <v>552</v>
      </c>
      <c r="G8" s="269" t="s">
        <v>553</v>
      </c>
      <c r="H8" s="261" t="s">
        <v>390</v>
      </c>
      <c r="I8" s="269" t="s">
        <v>563</v>
      </c>
      <c r="J8" s="269" t="s">
        <v>564</v>
      </c>
      <c r="K8" s="269" t="s">
        <v>988</v>
      </c>
      <c r="L8" s="269" t="s">
        <v>566</v>
      </c>
      <c r="M8" s="269" t="s">
        <v>567</v>
      </c>
      <c r="N8" s="269" t="s">
        <v>568</v>
      </c>
      <c r="O8" s="269" t="s">
        <v>569</v>
      </c>
      <c r="P8" s="261" t="s">
        <v>556</v>
      </c>
      <c r="Q8" s="1231"/>
    </row>
    <row r="9" spans="1:19" s="4" customFormat="1">
      <c r="D9" s="411"/>
      <c r="E9" s="411"/>
      <c r="F9" s="411"/>
      <c r="G9" s="411"/>
      <c r="H9" s="39"/>
      <c r="I9" s="411"/>
      <c r="J9" s="411"/>
      <c r="K9" s="411"/>
      <c r="L9" s="411"/>
      <c r="M9" s="411"/>
      <c r="N9" s="411"/>
      <c r="O9" s="411"/>
      <c r="P9" s="39"/>
    </row>
    <row r="10" spans="1:19">
      <c r="A10" s="11" t="s">
        <v>362</v>
      </c>
      <c r="B10" s="102"/>
      <c r="C10" s="101"/>
      <c r="D10" s="99"/>
      <c r="E10" s="94">
        <v>3</v>
      </c>
      <c r="F10" s="94">
        <v>1</v>
      </c>
      <c r="G10" s="94"/>
      <c r="H10" s="101">
        <v>4</v>
      </c>
      <c r="I10" s="99"/>
      <c r="J10" s="94">
        <v>1</v>
      </c>
      <c r="K10" s="94">
        <v>1</v>
      </c>
      <c r="L10" s="94"/>
      <c r="M10" s="94">
        <v>1</v>
      </c>
      <c r="N10" s="94"/>
      <c r="O10" s="94">
        <v>1</v>
      </c>
      <c r="P10" s="101">
        <v>4</v>
      </c>
      <c r="Q10" s="417">
        <v>8</v>
      </c>
    </row>
    <row r="11" spans="1:19">
      <c r="A11" s="12" t="s">
        <v>366</v>
      </c>
      <c r="B11" s="104"/>
      <c r="C11" s="103"/>
      <c r="D11" s="100"/>
      <c r="E11" s="95">
        <v>1</v>
      </c>
      <c r="F11" s="95"/>
      <c r="G11" s="95"/>
      <c r="H11" s="103">
        <v>1</v>
      </c>
      <c r="I11" s="100"/>
      <c r="J11" s="95"/>
      <c r="K11" s="95"/>
      <c r="L11" s="95"/>
      <c r="M11" s="95"/>
      <c r="N11" s="95">
        <v>1</v>
      </c>
      <c r="O11" s="95">
        <v>1</v>
      </c>
      <c r="P11" s="103">
        <v>2</v>
      </c>
      <c r="Q11" s="418">
        <v>3</v>
      </c>
    </row>
    <row r="12" spans="1:19">
      <c r="A12" s="12" t="s">
        <v>371</v>
      </c>
      <c r="B12" s="104">
        <v>1</v>
      </c>
      <c r="C12" s="103">
        <v>1</v>
      </c>
      <c r="D12" s="100"/>
      <c r="E12" s="95"/>
      <c r="F12" s="95"/>
      <c r="G12" s="95"/>
      <c r="H12" s="103"/>
      <c r="I12" s="100"/>
      <c r="J12" s="95"/>
      <c r="K12" s="95"/>
      <c r="L12" s="95"/>
      <c r="M12" s="95"/>
      <c r="N12" s="95"/>
      <c r="O12" s="95"/>
      <c r="P12" s="103"/>
      <c r="Q12" s="418">
        <v>1</v>
      </c>
    </row>
    <row r="13" spans="1:19">
      <c r="A13" s="12" t="s">
        <v>375</v>
      </c>
      <c r="B13" s="100"/>
      <c r="C13" s="103"/>
      <c r="D13" s="100">
        <v>1</v>
      </c>
      <c r="E13" s="95"/>
      <c r="F13" s="95"/>
      <c r="G13" s="95"/>
      <c r="H13" s="103">
        <v>1</v>
      </c>
      <c r="I13" s="100"/>
      <c r="J13" s="95"/>
      <c r="K13" s="95"/>
      <c r="L13" s="95"/>
      <c r="M13" s="95"/>
      <c r="N13" s="95"/>
      <c r="O13" s="95">
        <v>1</v>
      </c>
      <c r="P13" s="103">
        <v>1</v>
      </c>
      <c r="Q13" s="418">
        <v>2</v>
      </c>
    </row>
    <row r="14" spans="1:19">
      <c r="A14" s="12" t="s">
        <v>378</v>
      </c>
      <c r="B14" s="100"/>
      <c r="C14" s="103"/>
      <c r="D14" s="100"/>
      <c r="E14" s="95"/>
      <c r="F14" s="95"/>
      <c r="G14" s="95"/>
      <c r="H14" s="103"/>
      <c r="I14" s="100"/>
      <c r="J14" s="95"/>
      <c r="K14" s="95">
        <v>1</v>
      </c>
      <c r="L14" s="95"/>
      <c r="M14" s="95"/>
      <c r="N14" s="95"/>
      <c r="O14" s="95"/>
      <c r="P14" s="103">
        <v>1</v>
      </c>
      <c r="Q14" s="418">
        <v>1</v>
      </c>
    </row>
    <row r="15" spans="1:19">
      <c r="A15" s="13" t="s">
        <v>380</v>
      </c>
      <c r="B15" s="274">
        <v>1</v>
      </c>
      <c r="C15" s="275">
        <v>1</v>
      </c>
      <c r="D15" s="274">
        <v>1</v>
      </c>
      <c r="E15" s="186">
        <v>1</v>
      </c>
      <c r="F15" s="186"/>
      <c r="G15" s="186"/>
      <c r="H15" s="275">
        <v>2</v>
      </c>
      <c r="I15" s="274"/>
      <c r="J15" s="186">
        <v>1</v>
      </c>
      <c r="K15" s="186"/>
      <c r="L15" s="186"/>
      <c r="M15" s="186"/>
      <c r="N15" s="186"/>
      <c r="O15" s="186">
        <v>1</v>
      </c>
      <c r="P15" s="275">
        <v>2</v>
      </c>
      <c r="Q15" s="419">
        <v>5</v>
      </c>
    </row>
    <row r="16" spans="1:19">
      <c r="A16" s="13" t="s">
        <v>385</v>
      </c>
      <c r="B16" s="274"/>
      <c r="C16" s="275"/>
      <c r="D16" s="274"/>
      <c r="E16" s="186"/>
      <c r="F16" s="186"/>
      <c r="G16" s="186"/>
      <c r="H16" s="275"/>
      <c r="I16" s="274"/>
      <c r="J16" s="186"/>
      <c r="K16" s="186"/>
      <c r="L16" s="186"/>
      <c r="M16" s="186">
        <v>1</v>
      </c>
      <c r="N16" s="186"/>
      <c r="O16" s="186"/>
      <c r="P16" s="275">
        <v>1</v>
      </c>
      <c r="Q16" s="419">
        <v>1</v>
      </c>
    </row>
    <row r="17" spans="1:19">
      <c r="A17" s="13" t="s">
        <v>580</v>
      </c>
      <c r="B17" s="274"/>
      <c r="C17" s="275"/>
      <c r="D17" s="274"/>
      <c r="E17" s="186">
        <v>1</v>
      </c>
      <c r="F17" s="186"/>
      <c r="G17" s="186"/>
      <c r="H17" s="275">
        <v>1</v>
      </c>
      <c r="I17" s="274"/>
      <c r="J17" s="186"/>
      <c r="K17" s="186"/>
      <c r="L17" s="186"/>
      <c r="M17" s="186"/>
      <c r="N17" s="186"/>
      <c r="O17" s="186"/>
      <c r="P17" s="275"/>
      <c r="Q17" s="419">
        <v>1</v>
      </c>
    </row>
    <row r="18" spans="1:19" ht="13.5">
      <c r="A18" s="182" t="s">
        <v>586</v>
      </c>
      <c r="B18" s="395">
        <v>2</v>
      </c>
      <c r="C18" s="402">
        <v>2</v>
      </c>
      <c r="D18" s="395">
        <v>2</v>
      </c>
      <c r="E18" s="395">
        <v>6</v>
      </c>
      <c r="F18" s="395">
        <v>1</v>
      </c>
      <c r="G18" s="395"/>
      <c r="H18" s="402">
        <v>9</v>
      </c>
      <c r="I18" s="395"/>
      <c r="J18" s="395">
        <v>2</v>
      </c>
      <c r="K18" s="395">
        <v>2</v>
      </c>
      <c r="L18" s="395"/>
      <c r="M18" s="395">
        <v>2</v>
      </c>
      <c r="N18" s="395">
        <v>1</v>
      </c>
      <c r="O18" s="395">
        <v>4</v>
      </c>
      <c r="P18" s="402">
        <v>11</v>
      </c>
      <c r="Q18" s="195">
        <v>22</v>
      </c>
    </row>
    <row r="19" spans="1:19">
      <c r="A19" s="91" t="s">
        <v>388</v>
      </c>
      <c r="B19" s="193"/>
      <c r="C19" s="194"/>
      <c r="D19" s="190"/>
      <c r="E19" s="9"/>
      <c r="F19" s="9"/>
      <c r="G19" s="9"/>
      <c r="H19" s="194"/>
      <c r="I19" s="190">
        <v>1</v>
      </c>
      <c r="J19" s="9"/>
      <c r="K19" s="9"/>
      <c r="L19" s="9"/>
      <c r="M19" s="9"/>
      <c r="N19" s="9"/>
      <c r="O19" s="9"/>
      <c r="P19" s="194">
        <v>1</v>
      </c>
      <c r="Q19" s="420">
        <v>1</v>
      </c>
    </row>
    <row r="20" spans="1:19" ht="13.5">
      <c r="A20" s="806" t="s">
        <v>585</v>
      </c>
      <c r="B20" s="397"/>
      <c r="C20" s="403"/>
      <c r="D20" s="397"/>
      <c r="E20" s="397"/>
      <c r="F20" s="397"/>
      <c r="G20" s="397"/>
      <c r="H20" s="403"/>
      <c r="I20" s="397">
        <v>1</v>
      </c>
      <c r="J20" s="397"/>
      <c r="K20" s="397"/>
      <c r="L20" s="397"/>
      <c r="M20" s="397"/>
      <c r="N20" s="397"/>
      <c r="O20" s="397"/>
      <c r="P20" s="403">
        <v>1</v>
      </c>
      <c r="Q20" s="807">
        <v>1</v>
      </c>
    </row>
    <row r="21" spans="1:19">
      <c r="A21" s="399" t="s">
        <v>589</v>
      </c>
      <c r="B21" s="399">
        <v>2</v>
      </c>
      <c r="C21" s="404">
        <v>2</v>
      </c>
      <c r="D21" s="399">
        <v>2</v>
      </c>
      <c r="E21" s="399">
        <v>6</v>
      </c>
      <c r="F21" s="399">
        <v>1</v>
      </c>
      <c r="G21" s="399"/>
      <c r="H21" s="404">
        <v>9</v>
      </c>
      <c r="I21" s="399">
        <v>1</v>
      </c>
      <c r="J21" s="399">
        <v>2</v>
      </c>
      <c r="K21" s="399">
        <v>2</v>
      </c>
      <c r="L21" s="399"/>
      <c r="M21" s="399">
        <v>2</v>
      </c>
      <c r="N21" s="399">
        <v>1</v>
      </c>
      <c r="O21" s="399">
        <v>4</v>
      </c>
      <c r="P21" s="404">
        <v>12</v>
      </c>
      <c r="Q21" s="404">
        <v>23</v>
      </c>
    </row>
    <row r="22" spans="1:19">
      <c r="A22" s="11" t="s">
        <v>632</v>
      </c>
      <c r="B22" s="102"/>
      <c r="C22" s="101"/>
      <c r="D22" s="99"/>
      <c r="E22" s="94"/>
      <c r="F22" s="94"/>
      <c r="G22" s="94"/>
      <c r="H22" s="94"/>
      <c r="I22" s="101"/>
      <c r="J22" s="99"/>
      <c r="K22" s="1138"/>
      <c r="L22" s="94"/>
      <c r="M22" s="94">
        <v>1</v>
      </c>
      <c r="N22" s="94"/>
      <c r="O22" s="94"/>
      <c r="P22" s="94">
        <v>1</v>
      </c>
      <c r="Q22" s="414">
        <v>1</v>
      </c>
      <c r="R22" s="91"/>
      <c r="S22" s="91"/>
    </row>
    <row r="23" spans="1:19">
      <c r="A23" s="11" t="s">
        <v>367</v>
      </c>
      <c r="B23" s="317"/>
      <c r="C23" s="101"/>
      <c r="D23" s="99"/>
      <c r="E23" s="94"/>
      <c r="F23" s="94"/>
      <c r="G23" s="94">
        <v>1</v>
      </c>
      <c r="H23" s="101">
        <v>1</v>
      </c>
      <c r="I23" s="99"/>
      <c r="J23" s="94"/>
      <c r="K23" s="94"/>
      <c r="L23" s="94"/>
      <c r="M23" s="94"/>
      <c r="N23" s="94"/>
      <c r="O23" s="94"/>
      <c r="P23" s="101"/>
      <c r="Q23" s="417">
        <v>1</v>
      </c>
    </row>
    <row r="24" spans="1:19">
      <c r="A24" s="91" t="s">
        <v>368</v>
      </c>
      <c r="B24" s="912"/>
      <c r="C24" s="275"/>
      <c r="D24" s="274"/>
      <c r="E24" s="186"/>
      <c r="F24" s="186"/>
      <c r="G24" s="186"/>
      <c r="H24" s="275"/>
      <c r="I24" s="274"/>
      <c r="J24" s="186"/>
      <c r="K24" s="186"/>
      <c r="L24" s="186"/>
      <c r="M24" s="186"/>
      <c r="N24" s="186">
        <v>1</v>
      </c>
      <c r="O24" s="186"/>
      <c r="P24" s="275">
        <v>1</v>
      </c>
      <c r="Q24" s="419">
        <v>1</v>
      </c>
    </row>
    <row r="25" spans="1:19">
      <c r="A25" s="10" t="s">
        <v>587</v>
      </c>
      <c r="B25" s="10"/>
      <c r="C25" s="196"/>
      <c r="D25" s="10"/>
      <c r="E25" s="10"/>
      <c r="F25" s="10"/>
      <c r="G25" s="10">
        <v>1</v>
      </c>
      <c r="H25" s="196">
        <v>1</v>
      </c>
      <c r="I25" s="10"/>
      <c r="J25" s="10"/>
      <c r="K25" s="10"/>
      <c r="L25" s="10"/>
      <c r="M25" s="10">
        <v>1</v>
      </c>
      <c r="N25" s="10">
        <v>1</v>
      </c>
      <c r="O25" s="10"/>
      <c r="P25" s="196">
        <v>2</v>
      </c>
      <c r="Q25" s="196">
        <v>3</v>
      </c>
    </row>
    <row r="26" spans="1:19">
      <c r="A26" s="91"/>
      <c r="B26" s="91"/>
      <c r="C26" s="91"/>
      <c r="D26" s="91"/>
      <c r="E26" s="91"/>
      <c r="F26" s="91"/>
      <c r="G26" s="91"/>
      <c r="H26" s="91"/>
      <c r="I26" s="91"/>
      <c r="J26" s="91"/>
      <c r="K26" s="91"/>
      <c r="L26" s="91"/>
      <c r="M26" s="91"/>
      <c r="N26" s="91"/>
      <c r="O26" s="91"/>
      <c r="P26" s="91"/>
      <c r="Q26" s="92"/>
    </row>
    <row r="27" spans="1:19">
      <c r="A27" s="264" t="s">
        <v>1</v>
      </c>
      <c r="B27" s="264">
        <v>2</v>
      </c>
      <c r="C27" s="988">
        <v>2</v>
      </c>
      <c r="D27" s="264">
        <v>2</v>
      </c>
      <c r="E27" s="264">
        <v>6</v>
      </c>
      <c r="F27" s="264">
        <v>1</v>
      </c>
      <c r="G27" s="264">
        <v>1</v>
      </c>
      <c r="H27" s="988">
        <v>10</v>
      </c>
      <c r="I27" s="264">
        <v>1</v>
      </c>
      <c r="J27" s="264">
        <v>2</v>
      </c>
      <c r="K27" s="264">
        <v>2</v>
      </c>
      <c r="L27" s="264"/>
      <c r="M27" s="264">
        <v>3</v>
      </c>
      <c r="N27" s="264">
        <v>2</v>
      </c>
      <c r="O27" s="264">
        <v>4</v>
      </c>
      <c r="P27" s="988">
        <v>14</v>
      </c>
      <c r="Q27" s="989">
        <v>26</v>
      </c>
    </row>
  </sheetData>
  <mergeCells count="5">
    <mergeCell ref="D7:H7"/>
    <mergeCell ref="Q7:Q8"/>
    <mergeCell ref="I7:P7"/>
    <mergeCell ref="A5:Q5"/>
    <mergeCell ref="B7:C7"/>
  </mergeCells>
  <printOptions horizontalCentered="1"/>
  <pageMargins left="0.39370078740157483" right="0.39370078740157483" top="0.59055118110236227" bottom="0.59055118110236227" header="0.39370078740157483" footer="0.39370078740157483"/>
  <pageSetup paperSize="9" scale="74" orientation="landscape" r:id="rId1"/>
  <headerFooter>
    <oddHeader>&amp;L&amp;8Etudes des origines des enseignants-chercheurs recrutés
- Campagne 2014, session synchronisée -&amp;R&amp;8DGRH A1-1 / Novembre 2014</oddHeader>
    <oddFooter>Page &amp;P de &amp;N</oddFooter>
  </headerFooter>
</worksheet>
</file>

<file path=xl/worksheets/sheet46.xml><?xml version="1.0" encoding="utf-8"?>
<worksheet xmlns="http://schemas.openxmlformats.org/spreadsheetml/2006/main" xmlns:r="http://schemas.openxmlformats.org/officeDocument/2006/relationships">
  <sheetPr>
    <tabColor rgb="FF92D050"/>
    <pageSetUpPr fitToPage="1"/>
  </sheetPr>
  <dimension ref="A1:L183"/>
  <sheetViews>
    <sheetView showGridLines="0" showZeros="0" zoomScaleNormal="100" workbookViewId="0"/>
  </sheetViews>
  <sheetFormatPr baseColWidth="10" defaultColWidth="13.33203125" defaultRowHeight="12.75"/>
  <cols>
    <col min="1" max="1" width="28.6640625" style="425" bestFit="1" customWidth="1"/>
    <col min="2" max="8" width="10.1640625" style="425" customWidth="1"/>
    <col min="9" max="9" width="12" style="426" customWidth="1"/>
    <col min="10" max="11" width="10.6640625" style="425" customWidth="1"/>
    <col min="12" max="16384" width="13.33203125" style="425"/>
  </cols>
  <sheetData>
    <row r="1" spans="1:12" ht="15.75" customHeight="1">
      <c r="A1" s="423"/>
      <c r="B1" s="424"/>
      <c r="C1" s="424"/>
      <c r="D1" s="424"/>
      <c r="E1" s="424"/>
      <c r="F1" s="424"/>
      <c r="G1" s="424"/>
      <c r="H1" s="1333"/>
      <c r="I1" s="1333"/>
    </row>
    <row r="2" spans="1:12" ht="15.75" customHeight="1"/>
    <row r="3" spans="1:12" s="428" customFormat="1" ht="15.75" customHeight="1">
      <c r="A3" s="427"/>
      <c r="B3" s="427"/>
      <c r="C3" s="427"/>
      <c r="D3" s="427"/>
      <c r="E3" s="427"/>
      <c r="F3" s="427"/>
      <c r="G3" s="427"/>
      <c r="H3" s="427"/>
      <c r="I3" s="427"/>
      <c r="J3" s="427"/>
    </row>
    <row r="4" spans="1:12" s="428" customFormat="1" ht="15.75" customHeight="1">
      <c r="A4" s="427"/>
      <c r="B4" s="427"/>
      <c r="C4" s="427"/>
      <c r="D4" s="427"/>
      <c r="E4" s="427"/>
      <c r="F4" s="427"/>
      <c r="G4" s="427"/>
      <c r="H4" s="1334"/>
      <c r="I4" s="1334"/>
      <c r="J4" s="427"/>
    </row>
    <row r="5" spans="1:12" s="428" customFormat="1" ht="38.25" customHeight="1">
      <c r="A5" s="1335" t="s">
        <v>763</v>
      </c>
      <c r="B5" s="1335"/>
      <c r="C5" s="1335"/>
      <c r="D5" s="1335"/>
      <c r="E5" s="1335"/>
      <c r="F5" s="1335"/>
      <c r="G5" s="1335"/>
      <c r="H5" s="1335"/>
      <c r="I5" s="1335"/>
      <c r="J5" s="1335"/>
      <c r="K5" s="1335"/>
    </row>
    <row r="6" spans="1:12" s="428" customFormat="1" ht="15.75" customHeight="1">
      <c r="A6" s="427"/>
      <c r="B6" s="427"/>
      <c r="C6" s="427"/>
      <c r="D6" s="427"/>
      <c r="E6" s="427"/>
      <c r="F6" s="427"/>
      <c r="G6" s="427"/>
      <c r="H6" s="427"/>
      <c r="I6" s="427"/>
      <c r="J6" s="427"/>
    </row>
    <row r="7" spans="1:12" s="429" customFormat="1" ht="15.75" customHeight="1">
      <c r="A7" s="844" t="s">
        <v>796</v>
      </c>
      <c r="B7" s="841">
        <v>2005</v>
      </c>
      <c r="C7" s="841">
        <v>2006</v>
      </c>
      <c r="D7" s="841">
        <v>2007</v>
      </c>
      <c r="E7" s="841">
        <v>2008</v>
      </c>
      <c r="F7" s="841">
        <v>2009</v>
      </c>
      <c r="G7" s="841">
        <v>2010</v>
      </c>
      <c r="H7" s="841">
        <v>2011</v>
      </c>
      <c r="I7" s="842">
        <v>2012</v>
      </c>
      <c r="J7" s="843">
        <v>2013</v>
      </c>
      <c r="K7" s="843">
        <v>2014</v>
      </c>
    </row>
    <row r="8" spans="1:12" s="445" customFormat="1" ht="15.75" customHeight="1">
      <c r="A8" s="441"/>
      <c r="B8" s="442"/>
      <c r="C8" s="442"/>
      <c r="D8" s="442"/>
      <c r="E8" s="442"/>
      <c r="F8" s="442"/>
      <c r="G8" s="442"/>
      <c r="H8" s="442"/>
      <c r="I8" s="443"/>
      <c r="J8" s="444"/>
      <c r="K8" s="444"/>
    </row>
    <row r="9" spans="1:12" ht="15.75" customHeight="1">
      <c r="A9" s="446" t="s">
        <v>362</v>
      </c>
      <c r="B9" s="469">
        <v>14</v>
      </c>
      <c r="C9" s="469">
        <v>11</v>
      </c>
      <c r="D9" s="469">
        <v>13</v>
      </c>
      <c r="E9" s="469">
        <v>22</v>
      </c>
      <c r="F9" s="469">
        <v>15</v>
      </c>
      <c r="G9" s="469">
        <v>12</v>
      </c>
      <c r="H9" s="469">
        <v>18</v>
      </c>
      <c r="I9" s="470">
        <v>14</v>
      </c>
      <c r="J9" s="471">
        <v>8</v>
      </c>
      <c r="K9" s="471">
        <v>11</v>
      </c>
    </row>
    <row r="10" spans="1:12" ht="15.75" customHeight="1">
      <c r="A10" s="447" t="s">
        <v>365</v>
      </c>
      <c r="B10" s="472">
        <v>1</v>
      </c>
      <c r="C10" s="472">
        <v>1</v>
      </c>
      <c r="D10" s="472">
        <v>1</v>
      </c>
      <c r="E10" s="472">
        <v>1</v>
      </c>
      <c r="F10" s="472">
        <v>1</v>
      </c>
      <c r="G10" s="472"/>
      <c r="H10" s="472"/>
      <c r="I10" s="473">
        <v>5</v>
      </c>
      <c r="J10" s="474"/>
      <c r="K10" s="474">
        <v>1</v>
      </c>
    </row>
    <row r="11" spans="1:12" ht="15.75" customHeight="1">
      <c r="A11" s="447" t="s">
        <v>366</v>
      </c>
      <c r="B11" s="472">
        <v>8</v>
      </c>
      <c r="C11" s="472">
        <v>15</v>
      </c>
      <c r="D11" s="472">
        <v>7</v>
      </c>
      <c r="E11" s="472">
        <v>9</v>
      </c>
      <c r="F11" s="472">
        <v>8</v>
      </c>
      <c r="G11" s="472">
        <v>8</v>
      </c>
      <c r="H11" s="472">
        <v>6</v>
      </c>
      <c r="I11" s="473">
        <v>13</v>
      </c>
      <c r="J11" s="474">
        <v>7</v>
      </c>
      <c r="K11" s="474">
        <v>7</v>
      </c>
    </row>
    <row r="12" spans="1:12" ht="15.75" customHeight="1">
      <c r="A12" s="447" t="s">
        <v>797</v>
      </c>
      <c r="B12" s="475"/>
      <c r="C12" s="475"/>
      <c r="D12" s="472">
        <v>2</v>
      </c>
      <c r="E12" s="472">
        <v>3</v>
      </c>
      <c r="F12" s="472">
        <v>3</v>
      </c>
      <c r="G12" s="472"/>
      <c r="H12" s="472">
        <v>2</v>
      </c>
      <c r="I12" s="473">
        <v>1</v>
      </c>
      <c r="J12" s="474"/>
      <c r="K12" s="474">
        <v>1</v>
      </c>
    </row>
    <row r="13" spans="1:12" ht="15.75" customHeight="1">
      <c r="A13" s="448" t="s">
        <v>370</v>
      </c>
      <c r="B13" s="472"/>
      <c r="C13" s="472"/>
      <c r="D13" s="472">
        <v>1</v>
      </c>
      <c r="E13" s="472"/>
      <c r="F13" s="472"/>
      <c r="G13" s="472"/>
      <c r="H13" s="472"/>
      <c r="I13" s="473"/>
      <c r="J13" s="474"/>
      <c r="K13" s="474"/>
    </row>
    <row r="14" spans="1:12" ht="15.75" customHeight="1">
      <c r="A14" s="448" t="s">
        <v>605</v>
      </c>
      <c r="B14" s="475"/>
      <c r="C14" s="475"/>
      <c r="D14" s="475"/>
      <c r="E14" s="475"/>
      <c r="F14" s="475"/>
      <c r="G14" s="475"/>
      <c r="H14" s="475"/>
      <c r="I14" s="475"/>
      <c r="J14" s="474">
        <v>1</v>
      </c>
      <c r="K14" s="474">
        <v>1</v>
      </c>
    </row>
    <row r="15" spans="1:12" ht="15.75" customHeight="1">
      <c r="A15" s="449" t="s">
        <v>371</v>
      </c>
      <c r="B15" s="472"/>
      <c r="C15" s="472"/>
      <c r="D15" s="472">
        <v>1</v>
      </c>
      <c r="E15" s="472"/>
      <c r="F15" s="472">
        <v>0</v>
      </c>
      <c r="G15" s="472"/>
      <c r="H15" s="472"/>
      <c r="I15" s="473"/>
      <c r="J15" s="474"/>
      <c r="K15" s="474"/>
    </row>
    <row r="16" spans="1:12" ht="15" customHeight="1">
      <c r="A16" s="449" t="s">
        <v>372</v>
      </c>
      <c r="B16" s="472">
        <v>12</v>
      </c>
      <c r="C16" s="472">
        <v>10</v>
      </c>
      <c r="D16" s="472">
        <v>3</v>
      </c>
      <c r="E16" s="472">
        <v>9</v>
      </c>
      <c r="F16" s="472">
        <v>11</v>
      </c>
      <c r="G16" s="472">
        <v>5</v>
      </c>
      <c r="H16" s="472">
        <v>19</v>
      </c>
      <c r="I16" s="473">
        <v>16</v>
      </c>
      <c r="J16" s="474">
        <v>7</v>
      </c>
      <c r="K16" s="474">
        <v>10</v>
      </c>
      <c r="L16" s="428"/>
    </row>
    <row r="17" spans="1:11" ht="15" customHeight="1">
      <c r="A17" s="449" t="s">
        <v>374</v>
      </c>
      <c r="B17" s="472"/>
      <c r="C17" s="472">
        <v>6</v>
      </c>
      <c r="D17" s="472"/>
      <c r="E17" s="472"/>
      <c r="F17" s="472">
        <v>1</v>
      </c>
      <c r="G17" s="472">
        <v>1</v>
      </c>
      <c r="H17" s="472"/>
      <c r="I17" s="473">
        <v>1</v>
      </c>
      <c r="J17" s="474"/>
      <c r="K17" s="474"/>
    </row>
    <row r="18" spans="1:11" ht="15" customHeight="1">
      <c r="A18" s="449" t="s">
        <v>375</v>
      </c>
      <c r="B18" s="472">
        <v>3</v>
      </c>
      <c r="C18" s="472">
        <v>4</v>
      </c>
      <c r="D18" s="472">
        <v>5</v>
      </c>
      <c r="E18" s="472">
        <v>7</v>
      </c>
      <c r="F18" s="472">
        <v>8</v>
      </c>
      <c r="G18" s="472">
        <v>1</v>
      </c>
      <c r="H18" s="472">
        <v>7</v>
      </c>
      <c r="I18" s="473">
        <v>6</v>
      </c>
      <c r="J18" s="474">
        <v>6</v>
      </c>
      <c r="K18" s="474">
        <v>5</v>
      </c>
    </row>
    <row r="19" spans="1:11" ht="15" customHeight="1">
      <c r="A19" s="449" t="s">
        <v>376</v>
      </c>
      <c r="B19" s="472"/>
      <c r="C19" s="472"/>
      <c r="D19" s="472">
        <v>2</v>
      </c>
      <c r="E19" s="472">
        <v>1</v>
      </c>
      <c r="F19" s="472"/>
      <c r="G19" s="472"/>
      <c r="H19" s="472"/>
      <c r="I19" s="473">
        <v>1</v>
      </c>
      <c r="J19" s="474">
        <v>1</v>
      </c>
      <c r="K19" s="474"/>
    </row>
    <row r="20" spans="1:11" ht="15" customHeight="1">
      <c r="A20" s="449" t="s">
        <v>378</v>
      </c>
      <c r="B20" s="472"/>
      <c r="C20" s="472">
        <v>2</v>
      </c>
      <c r="D20" s="472">
        <v>1</v>
      </c>
      <c r="E20" s="472"/>
      <c r="F20" s="472">
        <v>1</v>
      </c>
      <c r="G20" s="472"/>
      <c r="H20" s="472"/>
      <c r="I20" s="473">
        <v>1</v>
      </c>
      <c r="J20" s="474">
        <v>2</v>
      </c>
      <c r="K20" s="474">
        <v>1</v>
      </c>
    </row>
    <row r="21" spans="1:11" ht="15" customHeight="1">
      <c r="A21" s="449" t="s">
        <v>380</v>
      </c>
      <c r="B21" s="472">
        <v>25</v>
      </c>
      <c r="C21" s="472">
        <v>26</v>
      </c>
      <c r="D21" s="472">
        <v>27</v>
      </c>
      <c r="E21" s="472">
        <v>32</v>
      </c>
      <c r="F21" s="472">
        <v>47</v>
      </c>
      <c r="G21" s="472">
        <v>35</v>
      </c>
      <c r="H21" s="472">
        <v>52</v>
      </c>
      <c r="I21" s="473">
        <v>62</v>
      </c>
      <c r="J21" s="474">
        <v>40</v>
      </c>
      <c r="K21" s="474">
        <v>39</v>
      </c>
    </row>
    <row r="22" spans="1:11" ht="15" customHeight="1">
      <c r="A22" s="447" t="s">
        <v>798</v>
      </c>
      <c r="B22" s="472"/>
      <c r="C22" s="472"/>
      <c r="D22" s="472"/>
      <c r="E22" s="472"/>
      <c r="F22" s="472">
        <v>1</v>
      </c>
      <c r="G22" s="472"/>
      <c r="H22" s="472"/>
      <c r="I22" s="473"/>
      <c r="J22" s="474"/>
      <c r="K22" s="474"/>
    </row>
    <row r="23" spans="1:11" ht="15" customHeight="1">
      <c r="A23" s="447" t="s">
        <v>799</v>
      </c>
      <c r="B23" s="472"/>
      <c r="C23" s="472"/>
      <c r="D23" s="472"/>
      <c r="E23" s="472">
        <v>1</v>
      </c>
      <c r="F23" s="472">
        <v>1</v>
      </c>
      <c r="G23" s="472"/>
      <c r="H23" s="472"/>
      <c r="I23" s="473"/>
      <c r="J23" s="474"/>
      <c r="K23" s="474"/>
    </row>
    <row r="24" spans="1:11" ht="15" customHeight="1">
      <c r="A24" s="449" t="s">
        <v>382</v>
      </c>
      <c r="B24" s="472"/>
      <c r="C24" s="472">
        <v>1</v>
      </c>
      <c r="D24" s="472"/>
      <c r="E24" s="472"/>
      <c r="F24" s="472">
        <v>1</v>
      </c>
      <c r="G24" s="472">
        <v>1</v>
      </c>
      <c r="H24" s="472"/>
      <c r="I24" s="473"/>
      <c r="J24" s="474">
        <v>1</v>
      </c>
      <c r="K24" s="474"/>
    </row>
    <row r="25" spans="1:11" ht="15" customHeight="1">
      <c r="A25" s="449" t="s">
        <v>384</v>
      </c>
      <c r="B25" s="472">
        <v>3</v>
      </c>
      <c r="C25" s="472">
        <v>1</v>
      </c>
      <c r="D25" s="472">
        <v>2</v>
      </c>
      <c r="E25" s="472">
        <v>1</v>
      </c>
      <c r="F25" s="472"/>
      <c r="G25" s="472"/>
      <c r="H25" s="472">
        <v>1</v>
      </c>
      <c r="I25" s="473">
        <v>1</v>
      </c>
      <c r="J25" s="474">
        <v>1</v>
      </c>
      <c r="K25" s="474"/>
    </row>
    <row r="26" spans="1:11" ht="15" customHeight="1">
      <c r="A26" s="449" t="s">
        <v>793</v>
      </c>
      <c r="B26" s="472">
        <v>3</v>
      </c>
      <c r="C26" s="472">
        <v>5</v>
      </c>
      <c r="D26" s="472">
        <v>2</v>
      </c>
      <c r="E26" s="472">
        <v>7</v>
      </c>
      <c r="F26" s="472">
        <v>3</v>
      </c>
      <c r="G26" s="472"/>
      <c r="H26" s="472">
        <v>3</v>
      </c>
      <c r="I26" s="473">
        <v>2</v>
      </c>
      <c r="J26" s="474">
        <v>2</v>
      </c>
      <c r="K26" s="474">
        <v>2</v>
      </c>
    </row>
    <row r="27" spans="1:11" s="430" customFormat="1" ht="15" customHeight="1">
      <c r="A27" s="450" t="s">
        <v>385</v>
      </c>
      <c r="B27" s="472">
        <v>2</v>
      </c>
      <c r="C27" s="472">
        <v>2</v>
      </c>
      <c r="D27" s="472">
        <v>1</v>
      </c>
      <c r="E27" s="472">
        <v>3</v>
      </c>
      <c r="F27" s="472">
        <v>4</v>
      </c>
      <c r="G27" s="472">
        <v>1</v>
      </c>
      <c r="H27" s="472">
        <v>2</v>
      </c>
      <c r="I27" s="476">
        <v>4</v>
      </c>
      <c r="J27" s="474">
        <v>4</v>
      </c>
      <c r="K27" s="474"/>
    </row>
    <row r="28" spans="1:11" ht="15" customHeight="1">
      <c r="A28" s="449" t="s">
        <v>607</v>
      </c>
      <c r="B28" s="472">
        <v>1</v>
      </c>
      <c r="C28" s="472">
        <v>1</v>
      </c>
      <c r="D28" s="472">
        <v>2</v>
      </c>
      <c r="E28" s="472">
        <v>2</v>
      </c>
      <c r="F28" s="472">
        <v>1</v>
      </c>
      <c r="G28" s="472">
        <v>1</v>
      </c>
      <c r="H28" s="472">
        <v>1</v>
      </c>
      <c r="I28" s="473"/>
      <c r="J28" s="474">
        <v>1</v>
      </c>
      <c r="K28" s="474"/>
    </row>
    <row r="29" spans="1:11" ht="15" customHeight="1">
      <c r="A29" s="447" t="s">
        <v>579</v>
      </c>
      <c r="B29" s="475"/>
      <c r="C29" s="475"/>
      <c r="D29" s="472">
        <v>12</v>
      </c>
      <c r="E29" s="472">
        <v>17</v>
      </c>
      <c r="F29" s="472">
        <v>18</v>
      </c>
      <c r="G29" s="472">
        <v>7</v>
      </c>
      <c r="H29" s="472">
        <v>11</v>
      </c>
      <c r="I29" s="473">
        <v>14</v>
      </c>
      <c r="J29" s="474">
        <v>7</v>
      </c>
      <c r="K29" s="474">
        <v>7</v>
      </c>
    </row>
    <row r="30" spans="1:11" ht="15" customHeight="1">
      <c r="A30" s="449" t="s">
        <v>580</v>
      </c>
      <c r="B30" s="472">
        <v>1</v>
      </c>
      <c r="C30" s="472">
        <v>4</v>
      </c>
      <c r="D30" s="472">
        <v>1</v>
      </c>
      <c r="E30" s="472">
        <v>3</v>
      </c>
      <c r="F30" s="472">
        <v>5</v>
      </c>
      <c r="G30" s="472">
        <v>1</v>
      </c>
      <c r="H30" s="472">
        <v>7</v>
      </c>
      <c r="I30" s="473">
        <v>6</v>
      </c>
      <c r="J30" s="474">
        <v>7</v>
      </c>
      <c r="K30" s="474">
        <v>1</v>
      </c>
    </row>
    <row r="31" spans="1:11" ht="15" customHeight="1">
      <c r="A31" s="449" t="s">
        <v>800</v>
      </c>
      <c r="B31" s="472">
        <v>1</v>
      </c>
      <c r="C31" s="472">
        <v>1</v>
      </c>
      <c r="D31" s="472"/>
      <c r="E31" s="472"/>
      <c r="F31" s="472"/>
      <c r="G31" s="472">
        <v>1</v>
      </c>
      <c r="H31" s="472">
        <v>0</v>
      </c>
      <c r="I31" s="473">
        <v>2</v>
      </c>
      <c r="J31" s="474"/>
      <c r="K31" s="474"/>
    </row>
    <row r="32" spans="1:11" ht="15" customHeight="1">
      <c r="A32" s="449" t="s">
        <v>801</v>
      </c>
      <c r="B32" s="472"/>
      <c r="C32" s="472"/>
      <c r="D32" s="472"/>
      <c r="E32" s="472"/>
      <c r="F32" s="472">
        <v>2</v>
      </c>
      <c r="G32" s="472"/>
      <c r="H32" s="472"/>
      <c r="I32" s="473"/>
      <c r="J32" s="474"/>
      <c r="K32" s="474"/>
    </row>
    <row r="33" spans="1:12" ht="15" customHeight="1">
      <c r="A33" s="451" t="s">
        <v>387</v>
      </c>
      <c r="B33" s="466">
        <v>2</v>
      </c>
      <c r="C33" s="466">
        <v>2</v>
      </c>
      <c r="D33" s="466"/>
      <c r="E33" s="466"/>
      <c r="F33" s="466">
        <v>2</v>
      </c>
      <c r="G33" s="466"/>
      <c r="H33" s="466">
        <v>1</v>
      </c>
      <c r="I33" s="467">
        <v>1</v>
      </c>
      <c r="J33" s="468">
        <v>3</v>
      </c>
      <c r="K33" s="468"/>
    </row>
    <row r="34" spans="1:12" ht="13.5">
      <c r="A34" s="1173" t="s">
        <v>584</v>
      </c>
      <c r="B34" s="1174">
        <v>76</v>
      </c>
      <c r="C34" s="1174">
        <v>92</v>
      </c>
      <c r="D34" s="1174">
        <v>83</v>
      </c>
      <c r="E34" s="1174">
        <v>118</v>
      </c>
      <c r="F34" s="1174">
        <v>133</v>
      </c>
      <c r="G34" s="1174">
        <v>74</v>
      </c>
      <c r="H34" s="1174">
        <v>130</v>
      </c>
      <c r="I34" s="1175">
        <v>150</v>
      </c>
      <c r="J34" s="1176">
        <v>98</v>
      </c>
      <c r="K34" s="1176">
        <v>86</v>
      </c>
      <c r="L34" s="431"/>
    </row>
    <row r="35" spans="1:12" s="426" customFormat="1" ht="15" customHeight="1">
      <c r="A35" s="452" t="s">
        <v>802</v>
      </c>
      <c r="B35" s="469">
        <v>1</v>
      </c>
      <c r="C35" s="469"/>
      <c r="D35" s="469"/>
      <c r="E35" s="469"/>
      <c r="F35" s="469"/>
      <c r="G35" s="469">
        <v>1</v>
      </c>
      <c r="H35" s="469">
        <v>2</v>
      </c>
      <c r="I35" s="470">
        <v>1</v>
      </c>
      <c r="J35" s="471"/>
      <c r="K35" s="471"/>
    </row>
    <row r="36" spans="1:12" s="426" customFormat="1" ht="15" customHeight="1">
      <c r="A36" s="453" t="s">
        <v>803</v>
      </c>
      <c r="B36" s="472"/>
      <c r="C36" s="472">
        <v>1</v>
      </c>
      <c r="D36" s="472"/>
      <c r="E36" s="472">
        <v>1</v>
      </c>
      <c r="F36" s="472"/>
      <c r="G36" s="472"/>
      <c r="H36" s="472"/>
      <c r="I36" s="473">
        <v>1</v>
      </c>
      <c r="J36" s="474"/>
      <c r="K36" s="474">
        <v>1</v>
      </c>
    </row>
    <row r="37" spans="1:12" s="426" customFormat="1" ht="15" customHeight="1">
      <c r="A37" s="453" t="s">
        <v>797</v>
      </c>
      <c r="B37" s="472">
        <v>2</v>
      </c>
      <c r="C37" s="472"/>
      <c r="D37" s="475"/>
      <c r="E37" s="475"/>
      <c r="F37" s="475"/>
      <c r="G37" s="475"/>
      <c r="H37" s="475"/>
      <c r="I37" s="477"/>
      <c r="J37" s="477"/>
      <c r="K37" s="1196"/>
    </row>
    <row r="38" spans="1:12" s="426" customFormat="1" ht="15" customHeight="1">
      <c r="A38" s="454" t="s">
        <v>370</v>
      </c>
      <c r="B38" s="475"/>
      <c r="C38" s="475"/>
      <c r="D38" s="475"/>
      <c r="E38" s="475"/>
      <c r="F38" s="475"/>
      <c r="G38" s="475"/>
      <c r="H38" s="475"/>
      <c r="I38" s="477"/>
      <c r="J38" s="477"/>
      <c r="K38" s="1196"/>
    </row>
    <row r="39" spans="1:12" s="426" customFormat="1" ht="15" customHeight="1">
      <c r="A39" s="453" t="s">
        <v>605</v>
      </c>
      <c r="B39" s="472"/>
      <c r="C39" s="472"/>
      <c r="D39" s="472"/>
      <c r="E39" s="472"/>
      <c r="F39" s="472"/>
      <c r="G39" s="472"/>
      <c r="H39" s="472">
        <v>1</v>
      </c>
      <c r="I39" s="473">
        <v>1</v>
      </c>
      <c r="J39" s="478"/>
      <c r="K39" s="478"/>
    </row>
    <row r="40" spans="1:12" s="426" customFormat="1" ht="15" customHeight="1">
      <c r="A40" s="455" t="s">
        <v>376</v>
      </c>
      <c r="B40" s="475"/>
      <c r="C40" s="475"/>
      <c r="D40" s="475"/>
      <c r="E40" s="475"/>
      <c r="F40" s="475"/>
      <c r="G40" s="475"/>
      <c r="H40" s="475"/>
      <c r="I40" s="477"/>
      <c r="J40" s="477"/>
      <c r="K40" s="1196"/>
    </row>
    <row r="41" spans="1:12" s="426" customFormat="1" ht="15" customHeight="1">
      <c r="A41" s="453" t="s">
        <v>799</v>
      </c>
      <c r="B41" s="475"/>
      <c r="C41" s="475"/>
      <c r="D41" s="475"/>
      <c r="E41" s="475"/>
      <c r="F41" s="475"/>
      <c r="G41" s="475"/>
      <c r="H41" s="475"/>
      <c r="I41" s="477"/>
      <c r="J41" s="477"/>
      <c r="K41" s="1196"/>
    </row>
    <row r="42" spans="1:12" s="426" customFormat="1" ht="15" customHeight="1">
      <c r="A42" s="453" t="s">
        <v>841</v>
      </c>
      <c r="B42" s="472"/>
      <c r="C42" s="472">
        <v>1</v>
      </c>
      <c r="D42" s="472"/>
      <c r="E42" s="472"/>
      <c r="F42" s="472"/>
      <c r="G42" s="472"/>
      <c r="H42" s="472"/>
      <c r="I42" s="473"/>
      <c r="J42" s="474"/>
      <c r="K42" s="474"/>
    </row>
    <row r="43" spans="1:12" s="426" customFormat="1" ht="15" customHeight="1">
      <c r="A43" s="453" t="s">
        <v>804</v>
      </c>
      <c r="B43" s="472">
        <v>1</v>
      </c>
      <c r="C43" s="472"/>
      <c r="D43" s="472">
        <v>1</v>
      </c>
      <c r="E43" s="472">
        <v>1</v>
      </c>
      <c r="F43" s="472">
        <v>1</v>
      </c>
      <c r="G43" s="472">
        <v>1</v>
      </c>
      <c r="H43" s="472"/>
      <c r="I43" s="473">
        <v>1</v>
      </c>
      <c r="J43" s="474"/>
      <c r="K43" s="474">
        <v>1</v>
      </c>
    </row>
    <row r="44" spans="1:12" s="426" customFormat="1" ht="15" customHeight="1">
      <c r="A44" s="455" t="s">
        <v>793</v>
      </c>
      <c r="B44" s="475"/>
      <c r="C44" s="475"/>
      <c r="D44" s="475"/>
      <c r="E44" s="475"/>
      <c r="F44" s="475"/>
      <c r="G44" s="475"/>
      <c r="H44" s="475"/>
      <c r="I44" s="477"/>
      <c r="J44" s="477"/>
      <c r="K44" s="1196"/>
    </row>
    <row r="45" spans="1:12" s="426" customFormat="1" ht="15" customHeight="1">
      <c r="A45" s="453" t="s">
        <v>579</v>
      </c>
      <c r="B45" s="472">
        <v>9</v>
      </c>
      <c r="C45" s="472">
        <v>12</v>
      </c>
      <c r="D45" s="475"/>
      <c r="E45" s="475"/>
      <c r="F45" s="475"/>
      <c r="G45" s="475"/>
      <c r="H45" s="475"/>
      <c r="I45" s="477"/>
      <c r="J45" s="477"/>
      <c r="K45" s="1196"/>
    </row>
    <row r="46" spans="1:12" s="426" customFormat="1" ht="15" customHeight="1">
      <c r="A46" s="453" t="s">
        <v>581</v>
      </c>
      <c r="B46" s="472">
        <v>3</v>
      </c>
      <c r="C46" s="472">
        <v>8</v>
      </c>
      <c r="D46" s="472">
        <v>4</v>
      </c>
      <c r="E46" s="472">
        <v>7</v>
      </c>
      <c r="F46" s="472">
        <v>5</v>
      </c>
      <c r="G46" s="472">
        <v>6</v>
      </c>
      <c r="H46" s="472">
        <v>4</v>
      </c>
      <c r="I46" s="473">
        <v>6</v>
      </c>
      <c r="J46" s="474">
        <v>6</v>
      </c>
      <c r="K46" s="474">
        <v>4</v>
      </c>
    </row>
    <row r="47" spans="1:12" s="426" customFormat="1" ht="15" customHeight="1">
      <c r="A47" s="456" t="s">
        <v>606</v>
      </c>
      <c r="B47" s="472"/>
      <c r="C47" s="472"/>
      <c r="D47" s="472"/>
      <c r="E47" s="472"/>
      <c r="F47" s="472"/>
      <c r="G47" s="472"/>
      <c r="H47" s="472">
        <v>1</v>
      </c>
      <c r="I47" s="473"/>
      <c r="J47" s="474">
        <v>1</v>
      </c>
      <c r="K47" s="474"/>
    </row>
    <row r="48" spans="1:12" s="426" customFormat="1" ht="15" customHeight="1">
      <c r="A48" s="455" t="s">
        <v>800</v>
      </c>
      <c r="B48" s="475"/>
      <c r="C48" s="475"/>
      <c r="D48" s="475"/>
      <c r="E48" s="475"/>
      <c r="F48" s="475"/>
      <c r="G48" s="475"/>
      <c r="H48" s="475"/>
      <c r="I48" s="477"/>
      <c r="J48" s="477"/>
      <c r="K48" s="1196"/>
    </row>
    <row r="49" spans="1:11" s="426" customFormat="1" ht="15" customHeight="1">
      <c r="A49" s="453" t="s">
        <v>608</v>
      </c>
      <c r="B49" s="472">
        <v>1</v>
      </c>
      <c r="C49" s="472">
        <v>2</v>
      </c>
      <c r="D49" s="472"/>
      <c r="E49" s="472">
        <v>3</v>
      </c>
      <c r="F49" s="472">
        <v>1</v>
      </c>
      <c r="G49" s="472">
        <v>2</v>
      </c>
      <c r="H49" s="472">
        <v>4</v>
      </c>
      <c r="I49" s="473">
        <v>3</v>
      </c>
      <c r="J49" s="474">
        <v>2</v>
      </c>
      <c r="K49" s="474">
        <v>2</v>
      </c>
    </row>
    <row r="50" spans="1:11" s="426" customFormat="1" ht="15" customHeight="1">
      <c r="A50" s="457" t="s">
        <v>805</v>
      </c>
      <c r="B50" s="466"/>
      <c r="C50" s="466"/>
      <c r="D50" s="466"/>
      <c r="E50" s="466"/>
      <c r="F50" s="466"/>
      <c r="G50" s="466"/>
      <c r="H50" s="466"/>
      <c r="I50" s="467">
        <v>1</v>
      </c>
      <c r="J50" s="468"/>
      <c r="K50" s="468"/>
    </row>
    <row r="51" spans="1:11" s="426" customFormat="1" ht="15" customHeight="1">
      <c r="A51" s="1140" t="s">
        <v>590</v>
      </c>
      <c r="B51" s="1174">
        <v>17</v>
      </c>
      <c r="C51" s="1174">
        <v>24</v>
      </c>
      <c r="D51" s="1174">
        <v>5</v>
      </c>
      <c r="E51" s="1174">
        <v>12</v>
      </c>
      <c r="F51" s="1174">
        <v>7</v>
      </c>
      <c r="G51" s="1174">
        <v>10</v>
      </c>
      <c r="H51" s="1174">
        <v>12</v>
      </c>
      <c r="I51" s="1175">
        <v>14</v>
      </c>
      <c r="J51" s="1176">
        <v>9</v>
      </c>
      <c r="K51" s="1176">
        <v>8</v>
      </c>
    </row>
    <row r="52" spans="1:11" ht="15" customHeight="1">
      <c r="A52" s="458" t="s">
        <v>806</v>
      </c>
      <c r="B52" s="469"/>
      <c r="C52" s="469"/>
      <c r="D52" s="469"/>
      <c r="E52" s="469"/>
      <c r="F52" s="469"/>
      <c r="G52" s="469"/>
      <c r="H52" s="469"/>
      <c r="I52" s="470"/>
      <c r="J52" s="471"/>
      <c r="K52" s="471"/>
    </row>
    <row r="53" spans="1:11" ht="15" customHeight="1">
      <c r="A53" s="459" t="s">
        <v>383</v>
      </c>
      <c r="B53" s="472">
        <v>1</v>
      </c>
      <c r="C53" s="472"/>
      <c r="D53" s="472"/>
      <c r="E53" s="472"/>
      <c r="F53" s="472"/>
      <c r="G53" s="472"/>
      <c r="H53" s="472">
        <v>1</v>
      </c>
      <c r="I53" s="473"/>
      <c r="J53" s="474"/>
      <c r="K53" s="474"/>
    </row>
    <row r="54" spans="1:11" ht="15" customHeight="1">
      <c r="A54" s="460" t="s">
        <v>388</v>
      </c>
      <c r="B54" s="466"/>
      <c r="C54" s="466">
        <v>3</v>
      </c>
      <c r="D54" s="466">
        <v>2</v>
      </c>
      <c r="E54" s="466">
        <v>2</v>
      </c>
      <c r="F54" s="466">
        <v>4</v>
      </c>
      <c r="G54" s="466">
        <v>1</v>
      </c>
      <c r="H54" s="466">
        <v>1</v>
      </c>
      <c r="I54" s="467">
        <v>5</v>
      </c>
      <c r="J54" s="468">
        <v>4</v>
      </c>
      <c r="K54" s="468">
        <v>2</v>
      </c>
    </row>
    <row r="55" spans="1:11" ht="15" customHeight="1">
      <c r="A55" s="1141" t="s">
        <v>591</v>
      </c>
      <c r="B55" s="1177">
        <v>1</v>
      </c>
      <c r="C55" s="1177">
        <v>3</v>
      </c>
      <c r="D55" s="1177">
        <v>2</v>
      </c>
      <c r="E55" s="1177">
        <v>2</v>
      </c>
      <c r="F55" s="1177">
        <v>4</v>
      </c>
      <c r="G55" s="1177">
        <v>1</v>
      </c>
      <c r="H55" s="1177">
        <v>2</v>
      </c>
      <c r="I55" s="1178">
        <v>5</v>
      </c>
      <c r="J55" s="1179">
        <v>4</v>
      </c>
      <c r="K55" s="1179">
        <v>2</v>
      </c>
    </row>
    <row r="56" spans="1:11" ht="15" customHeight="1">
      <c r="A56" s="1180" t="s">
        <v>592</v>
      </c>
      <c r="B56" s="1142">
        <v>94</v>
      </c>
      <c r="C56" s="1142">
        <v>119</v>
      </c>
      <c r="D56" s="1142">
        <v>90</v>
      </c>
      <c r="E56" s="1142">
        <v>132</v>
      </c>
      <c r="F56" s="1142">
        <v>144</v>
      </c>
      <c r="G56" s="1142">
        <v>85</v>
      </c>
      <c r="H56" s="1142">
        <v>144</v>
      </c>
      <c r="I56" s="1181">
        <v>169</v>
      </c>
      <c r="J56" s="1182">
        <v>111</v>
      </c>
      <c r="K56" s="1182">
        <v>96</v>
      </c>
    </row>
    <row r="57" spans="1:11" ht="15" customHeight="1">
      <c r="A57" s="461" t="s">
        <v>807</v>
      </c>
      <c r="B57" s="469"/>
      <c r="C57" s="469"/>
      <c r="D57" s="469"/>
      <c r="E57" s="469"/>
      <c r="F57" s="469">
        <v>0</v>
      </c>
      <c r="G57" s="469"/>
      <c r="H57" s="469"/>
      <c r="I57" s="470">
        <v>1</v>
      </c>
      <c r="J57" s="471"/>
      <c r="K57" s="471"/>
    </row>
    <row r="58" spans="1:11" ht="15" customHeight="1">
      <c r="A58" s="454" t="s">
        <v>377</v>
      </c>
      <c r="B58" s="472"/>
      <c r="C58" s="472"/>
      <c r="D58" s="472">
        <v>1</v>
      </c>
      <c r="E58" s="472"/>
      <c r="F58" s="472">
        <v>2</v>
      </c>
      <c r="G58" s="472"/>
      <c r="H58" s="472"/>
      <c r="I58" s="473"/>
      <c r="J58" s="474">
        <v>1</v>
      </c>
      <c r="K58" s="474">
        <v>1</v>
      </c>
    </row>
    <row r="59" spans="1:11" ht="15" customHeight="1">
      <c r="A59" s="454" t="s">
        <v>808</v>
      </c>
      <c r="B59" s="472"/>
      <c r="C59" s="472"/>
      <c r="D59" s="472"/>
      <c r="E59" s="472"/>
      <c r="F59" s="472">
        <v>1</v>
      </c>
      <c r="G59" s="472"/>
      <c r="H59" s="472"/>
      <c r="I59" s="473"/>
      <c r="J59" s="474"/>
      <c r="K59" s="474"/>
    </row>
    <row r="60" spans="1:11" ht="15" customHeight="1">
      <c r="A60" s="454" t="s">
        <v>614</v>
      </c>
      <c r="B60" s="472">
        <v>3</v>
      </c>
      <c r="C60" s="472">
        <v>2</v>
      </c>
      <c r="D60" s="472">
        <v>2</v>
      </c>
      <c r="E60" s="472">
        <v>1</v>
      </c>
      <c r="F60" s="472">
        <v>2</v>
      </c>
      <c r="G60" s="472">
        <v>1</v>
      </c>
      <c r="H60" s="472">
        <v>3</v>
      </c>
      <c r="I60" s="473">
        <v>6</v>
      </c>
      <c r="J60" s="474">
        <v>1</v>
      </c>
      <c r="K60" s="474">
        <v>1</v>
      </c>
    </row>
    <row r="61" spans="1:11" ht="15" customHeight="1">
      <c r="A61" s="454" t="s">
        <v>379</v>
      </c>
      <c r="B61" s="472">
        <v>1</v>
      </c>
      <c r="C61" s="472">
        <v>1</v>
      </c>
      <c r="D61" s="472">
        <v>1</v>
      </c>
      <c r="E61" s="472"/>
      <c r="F61" s="472"/>
      <c r="G61" s="472">
        <v>1</v>
      </c>
      <c r="H61" s="472"/>
      <c r="I61" s="473"/>
      <c r="J61" s="474"/>
      <c r="K61" s="474"/>
    </row>
    <row r="62" spans="1:11" s="430" customFormat="1" ht="15" customHeight="1">
      <c r="A62" s="454" t="s">
        <v>615</v>
      </c>
      <c r="B62" s="472">
        <v>5</v>
      </c>
      <c r="C62" s="472">
        <v>3</v>
      </c>
      <c r="D62" s="472">
        <v>6</v>
      </c>
      <c r="E62" s="472">
        <v>12</v>
      </c>
      <c r="F62" s="472">
        <v>13</v>
      </c>
      <c r="G62" s="472">
        <v>6</v>
      </c>
      <c r="H62" s="472">
        <v>8</v>
      </c>
      <c r="I62" s="473">
        <v>3</v>
      </c>
      <c r="J62" s="474">
        <v>11</v>
      </c>
      <c r="K62" s="474">
        <v>4</v>
      </c>
    </row>
    <row r="63" spans="1:11" s="430" customFormat="1" ht="15" customHeight="1">
      <c r="A63" s="454" t="s">
        <v>842</v>
      </c>
      <c r="B63" s="472"/>
      <c r="C63" s="472"/>
      <c r="D63" s="472"/>
      <c r="E63" s="472"/>
      <c r="F63" s="472"/>
      <c r="G63" s="472"/>
      <c r="H63" s="472">
        <v>1</v>
      </c>
      <c r="I63" s="473"/>
      <c r="J63" s="474"/>
      <c r="K63" s="474"/>
    </row>
    <row r="64" spans="1:11" s="430" customFormat="1" ht="15" customHeight="1">
      <c r="A64" s="454" t="s">
        <v>616</v>
      </c>
      <c r="B64" s="472"/>
      <c r="C64" s="472"/>
      <c r="D64" s="472"/>
      <c r="E64" s="472"/>
      <c r="F64" s="472"/>
      <c r="G64" s="472"/>
      <c r="H64" s="472"/>
      <c r="I64" s="473">
        <v>1</v>
      </c>
      <c r="J64" s="474">
        <v>1</v>
      </c>
      <c r="K64" s="474">
        <v>1</v>
      </c>
    </row>
    <row r="65" spans="1:11" ht="15" customHeight="1">
      <c r="A65" s="454" t="s">
        <v>617</v>
      </c>
      <c r="B65" s="472">
        <v>0</v>
      </c>
      <c r="C65" s="472">
        <v>1</v>
      </c>
      <c r="D65" s="472">
        <v>1</v>
      </c>
      <c r="E65" s="472">
        <v>1</v>
      </c>
      <c r="F65" s="472"/>
      <c r="G65" s="472">
        <v>3</v>
      </c>
      <c r="H65" s="472">
        <v>1</v>
      </c>
      <c r="I65" s="473">
        <v>2</v>
      </c>
      <c r="J65" s="474">
        <v>2</v>
      </c>
      <c r="K65" s="474">
        <v>3</v>
      </c>
    </row>
    <row r="66" spans="1:11" ht="15" customHeight="1">
      <c r="A66" s="462" t="s">
        <v>618</v>
      </c>
      <c r="B66" s="466"/>
      <c r="C66" s="466">
        <v>3</v>
      </c>
      <c r="D66" s="466"/>
      <c r="E66" s="466">
        <v>1</v>
      </c>
      <c r="F66" s="466">
        <v>2</v>
      </c>
      <c r="G66" s="466"/>
      <c r="H66" s="466">
        <v>3</v>
      </c>
      <c r="I66" s="467">
        <v>2</v>
      </c>
      <c r="J66" s="468">
        <v>1</v>
      </c>
      <c r="K66" s="468"/>
    </row>
    <row r="67" spans="1:11" ht="15" customHeight="1">
      <c r="A67" s="1140" t="s">
        <v>593</v>
      </c>
      <c r="B67" s="1174">
        <v>9</v>
      </c>
      <c r="C67" s="1174">
        <v>10</v>
      </c>
      <c r="D67" s="1174">
        <v>11</v>
      </c>
      <c r="E67" s="1174">
        <v>15</v>
      </c>
      <c r="F67" s="1174">
        <v>20</v>
      </c>
      <c r="G67" s="1174">
        <v>11</v>
      </c>
      <c r="H67" s="1174">
        <v>16</v>
      </c>
      <c r="I67" s="1175">
        <v>15</v>
      </c>
      <c r="J67" s="1176">
        <v>17</v>
      </c>
      <c r="K67" s="1176">
        <v>10</v>
      </c>
    </row>
    <row r="68" spans="1:11" ht="15" customHeight="1">
      <c r="A68" s="461" t="s">
        <v>809</v>
      </c>
      <c r="B68" s="469"/>
      <c r="C68" s="469"/>
      <c r="D68" s="469"/>
      <c r="E68" s="469"/>
      <c r="F68" s="469"/>
      <c r="G68" s="469"/>
      <c r="H68" s="469"/>
      <c r="I68" s="470"/>
      <c r="J68" s="471"/>
      <c r="K68" s="471"/>
    </row>
    <row r="69" spans="1:11" ht="15" customHeight="1">
      <c r="A69" s="454" t="s">
        <v>369</v>
      </c>
      <c r="B69" s="472">
        <v>1</v>
      </c>
      <c r="C69" s="472">
        <v>3</v>
      </c>
      <c r="D69" s="472">
        <v>1</v>
      </c>
      <c r="E69" s="472">
        <v>7</v>
      </c>
      <c r="F69" s="472">
        <v>6</v>
      </c>
      <c r="G69" s="472">
        <v>8</v>
      </c>
      <c r="H69" s="472">
        <v>5</v>
      </c>
      <c r="I69" s="473">
        <v>10</v>
      </c>
      <c r="J69" s="474">
        <v>8</v>
      </c>
      <c r="K69" s="474">
        <v>8</v>
      </c>
    </row>
    <row r="70" spans="1:11" ht="15" customHeight="1">
      <c r="A70" s="454" t="s">
        <v>810</v>
      </c>
      <c r="B70" s="472"/>
      <c r="C70" s="472">
        <v>1</v>
      </c>
      <c r="D70" s="472"/>
      <c r="E70" s="472"/>
      <c r="F70" s="472"/>
      <c r="G70" s="472"/>
      <c r="H70" s="472">
        <v>1</v>
      </c>
      <c r="I70" s="473"/>
      <c r="J70" s="474"/>
      <c r="K70" s="474"/>
    </row>
    <row r="71" spans="1:11" ht="15" customHeight="1">
      <c r="A71" s="454" t="s">
        <v>811</v>
      </c>
      <c r="B71" s="472"/>
      <c r="C71" s="472"/>
      <c r="D71" s="472">
        <v>1</v>
      </c>
      <c r="E71" s="472"/>
      <c r="F71" s="472"/>
      <c r="G71" s="472"/>
      <c r="H71" s="472"/>
      <c r="I71" s="473"/>
      <c r="J71" s="474"/>
      <c r="K71" s="474"/>
    </row>
    <row r="72" spans="1:11" ht="15" customHeight="1">
      <c r="A72" s="454" t="s">
        <v>812</v>
      </c>
      <c r="B72" s="472"/>
      <c r="C72" s="472"/>
      <c r="D72" s="472"/>
      <c r="E72" s="472"/>
      <c r="F72" s="472"/>
      <c r="G72" s="472"/>
      <c r="H72" s="472"/>
      <c r="I72" s="473"/>
      <c r="J72" s="474"/>
      <c r="K72" s="474"/>
    </row>
    <row r="73" spans="1:11" ht="15" customHeight="1">
      <c r="A73" s="454" t="s">
        <v>381</v>
      </c>
      <c r="B73" s="472">
        <v>2</v>
      </c>
      <c r="C73" s="472">
        <v>4</v>
      </c>
      <c r="D73" s="472"/>
      <c r="E73" s="472">
        <v>1</v>
      </c>
      <c r="F73" s="472"/>
      <c r="G73" s="472"/>
      <c r="H73" s="472">
        <v>1</v>
      </c>
      <c r="I73" s="473">
        <v>1</v>
      </c>
      <c r="J73" s="474">
        <v>4</v>
      </c>
      <c r="K73" s="474"/>
    </row>
    <row r="74" spans="1:11" ht="15" customHeight="1">
      <c r="A74" s="454" t="s">
        <v>813</v>
      </c>
      <c r="B74" s="472"/>
      <c r="C74" s="472"/>
      <c r="D74" s="472">
        <v>1</v>
      </c>
      <c r="E74" s="472"/>
      <c r="F74" s="472"/>
      <c r="G74" s="472">
        <v>1</v>
      </c>
      <c r="H74" s="472"/>
      <c r="I74" s="473"/>
      <c r="J74" s="474"/>
      <c r="K74" s="474"/>
    </row>
    <row r="75" spans="1:11" ht="15" customHeight="1">
      <c r="A75" s="454" t="s">
        <v>814</v>
      </c>
      <c r="B75" s="472"/>
      <c r="C75" s="472"/>
      <c r="D75" s="472"/>
      <c r="E75" s="472"/>
      <c r="F75" s="472"/>
      <c r="G75" s="472"/>
      <c r="H75" s="472"/>
      <c r="I75" s="473"/>
      <c r="J75" s="474"/>
      <c r="K75" s="474"/>
    </row>
    <row r="76" spans="1:11" ht="15" customHeight="1">
      <c r="A76" s="454" t="s">
        <v>815</v>
      </c>
      <c r="B76" s="472"/>
      <c r="C76" s="472"/>
      <c r="D76" s="472"/>
      <c r="E76" s="472"/>
      <c r="F76" s="472"/>
      <c r="G76" s="472"/>
      <c r="H76" s="472"/>
      <c r="I76" s="473"/>
      <c r="J76" s="474"/>
      <c r="K76" s="474"/>
    </row>
    <row r="77" spans="1:11" ht="15" customHeight="1">
      <c r="A77" s="454" t="s">
        <v>386</v>
      </c>
      <c r="B77" s="472"/>
      <c r="C77" s="472"/>
      <c r="D77" s="472"/>
      <c r="E77" s="472"/>
      <c r="F77" s="472"/>
      <c r="G77" s="472"/>
      <c r="H77" s="472"/>
      <c r="I77" s="473"/>
      <c r="J77" s="474"/>
      <c r="K77" s="474"/>
    </row>
    <row r="78" spans="1:11" ht="15" customHeight="1">
      <c r="A78" s="454" t="s">
        <v>816</v>
      </c>
      <c r="B78" s="472"/>
      <c r="C78" s="472"/>
      <c r="D78" s="472">
        <v>1</v>
      </c>
      <c r="E78" s="472"/>
      <c r="F78" s="472"/>
      <c r="G78" s="472"/>
      <c r="H78" s="472"/>
      <c r="I78" s="473">
        <v>1</v>
      </c>
      <c r="J78" s="474"/>
      <c r="K78" s="474"/>
    </row>
    <row r="79" spans="1:11" ht="15" customHeight="1">
      <c r="A79" s="454" t="s">
        <v>790</v>
      </c>
      <c r="B79" s="472"/>
      <c r="C79" s="472"/>
      <c r="D79" s="472"/>
      <c r="E79" s="472"/>
      <c r="F79" s="472"/>
      <c r="G79" s="472"/>
      <c r="H79" s="472"/>
      <c r="I79" s="473"/>
      <c r="J79" s="474">
        <v>1</v>
      </c>
      <c r="K79" s="474"/>
    </row>
    <row r="80" spans="1:11" ht="15" customHeight="1">
      <c r="A80" s="463" t="s">
        <v>619</v>
      </c>
      <c r="B80" s="466">
        <v>1</v>
      </c>
      <c r="C80" s="466">
        <v>2</v>
      </c>
      <c r="D80" s="466">
        <v>3</v>
      </c>
      <c r="E80" s="466">
        <v>6</v>
      </c>
      <c r="F80" s="466">
        <v>6</v>
      </c>
      <c r="G80" s="466">
        <v>5</v>
      </c>
      <c r="H80" s="466">
        <v>3</v>
      </c>
      <c r="I80" s="467">
        <v>7</v>
      </c>
      <c r="J80" s="468">
        <v>2</v>
      </c>
      <c r="K80" s="468">
        <v>5</v>
      </c>
    </row>
    <row r="81" spans="1:11" ht="15" customHeight="1">
      <c r="A81" s="1183" t="s">
        <v>594</v>
      </c>
      <c r="B81" s="1184">
        <v>4</v>
      </c>
      <c r="C81" s="1184">
        <v>10</v>
      </c>
      <c r="D81" s="1184">
        <v>7</v>
      </c>
      <c r="E81" s="1184">
        <v>14</v>
      </c>
      <c r="F81" s="1184">
        <v>12</v>
      </c>
      <c r="G81" s="1184">
        <v>14</v>
      </c>
      <c r="H81" s="1184">
        <v>10</v>
      </c>
      <c r="I81" s="1185">
        <v>19</v>
      </c>
      <c r="J81" s="1186">
        <v>15</v>
      </c>
      <c r="K81" s="1197">
        <v>13</v>
      </c>
    </row>
    <row r="82" spans="1:11" ht="15" customHeight="1">
      <c r="A82" s="1187" t="s">
        <v>595</v>
      </c>
      <c r="B82" s="1188">
        <v>13</v>
      </c>
      <c r="C82" s="1188">
        <v>20</v>
      </c>
      <c r="D82" s="1188">
        <v>18</v>
      </c>
      <c r="E82" s="1188">
        <v>29</v>
      </c>
      <c r="F82" s="1188">
        <v>32</v>
      </c>
      <c r="G82" s="1188">
        <v>25</v>
      </c>
      <c r="H82" s="1188">
        <v>26</v>
      </c>
      <c r="I82" s="1189">
        <v>34</v>
      </c>
      <c r="J82" s="1190">
        <v>32</v>
      </c>
      <c r="K82" s="1190">
        <v>23</v>
      </c>
    </row>
    <row r="83" spans="1:11" ht="15" customHeight="1">
      <c r="A83" s="464" t="s">
        <v>817</v>
      </c>
      <c r="B83" s="469"/>
      <c r="C83" s="469"/>
      <c r="D83" s="469"/>
      <c r="E83" s="469"/>
      <c r="F83" s="469"/>
      <c r="G83" s="469"/>
      <c r="H83" s="469"/>
      <c r="I83" s="470"/>
      <c r="J83" s="471"/>
      <c r="K83" s="471"/>
    </row>
    <row r="84" spans="1:11" ht="15" customHeight="1">
      <c r="A84" s="454" t="s">
        <v>818</v>
      </c>
      <c r="B84" s="472"/>
      <c r="C84" s="472"/>
      <c r="D84" s="472"/>
      <c r="E84" s="472">
        <v>1</v>
      </c>
      <c r="F84" s="472"/>
      <c r="G84" s="472"/>
      <c r="H84" s="472"/>
      <c r="I84" s="473"/>
      <c r="J84" s="474"/>
      <c r="K84" s="474"/>
    </row>
    <row r="85" spans="1:11" ht="15" customHeight="1">
      <c r="A85" s="454" t="s">
        <v>620</v>
      </c>
      <c r="B85" s="472"/>
      <c r="C85" s="472"/>
      <c r="D85" s="472"/>
      <c r="E85" s="472"/>
      <c r="F85" s="472">
        <v>1</v>
      </c>
      <c r="G85" s="472"/>
      <c r="H85" s="472"/>
      <c r="I85" s="473">
        <v>1</v>
      </c>
      <c r="J85" s="474">
        <v>2</v>
      </c>
      <c r="K85" s="474"/>
    </row>
    <row r="86" spans="1:11" ht="15" customHeight="1">
      <c r="A86" s="454" t="s">
        <v>819</v>
      </c>
      <c r="B86" s="472"/>
      <c r="C86" s="472"/>
      <c r="D86" s="472"/>
      <c r="E86" s="472">
        <v>1</v>
      </c>
      <c r="F86" s="472"/>
      <c r="G86" s="472"/>
      <c r="H86" s="472"/>
      <c r="I86" s="473">
        <v>2</v>
      </c>
      <c r="J86" s="474"/>
      <c r="K86" s="474"/>
    </row>
    <row r="87" spans="1:11" ht="15" customHeight="1">
      <c r="A87" s="454" t="s">
        <v>820</v>
      </c>
      <c r="B87" s="472"/>
      <c r="C87" s="472"/>
      <c r="D87" s="472"/>
      <c r="E87" s="472"/>
      <c r="F87" s="472"/>
      <c r="G87" s="472"/>
      <c r="H87" s="472"/>
      <c r="I87" s="473">
        <v>1</v>
      </c>
      <c r="J87" s="474"/>
      <c r="K87" s="474"/>
    </row>
    <row r="88" spans="1:11" s="430" customFormat="1" ht="15" customHeight="1">
      <c r="A88" s="454" t="s">
        <v>621</v>
      </c>
      <c r="B88" s="472"/>
      <c r="C88" s="472"/>
      <c r="D88" s="472">
        <v>3</v>
      </c>
      <c r="E88" s="472">
        <v>1</v>
      </c>
      <c r="F88" s="472">
        <v>1</v>
      </c>
      <c r="G88" s="472">
        <v>3</v>
      </c>
      <c r="H88" s="472">
        <v>3</v>
      </c>
      <c r="I88" s="473">
        <v>1</v>
      </c>
      <c r="J88" s="474">
        <v>2</v>
      </c>
      <c r="K88" s="474">
        <v>1</v>
      </c>
    </row>
    <row r="89" spans="1:11" s="430" customFormat="1" ht="15" customHeight="1">
      <c r="A89" s="454" t="s">
        <v>821</v>
      </c>
      <c r="B89" s="472"/>
      <c r="C89" s="472"/>
      <c r="D89" s="472"/>
      <c r="E89" s="472"/>
      <c r="F89" s="472"/>
      <c r="G89" s="472"/>
      <c r="H89" s="472">
        <v>1</v>
      </c>
      <c r="I89" s="473"/>
      <c r="J89" s="474"/>
      <c r="K89" s="474"/>
    </row>
    <row r="90" spans="1:11" s="430" customFormat="1" ht="15" customHeight="1">
      <c r="A90" s="454" t="s">
        <v>622</v>
      </c>
      <c r="B90" s="472">
        <v>1</v>
      </c>
      <c r="C90" s="472"/>
      <c r="D90" s="472"/>
      <c r="E90" s="472"/>
      <c r="F90" s="472">
        <v>1</v>
      </c>
      <c r="G90" s="472"/>
      <c r="H90" s="472"/>
      <c r="I90" s="473"/>
      <c r="J90" s="474">
        <v>2</v>
      </c>
      <c r="K90" s="474"/>
    </row>
    <row r="91" spans="1:11" ht="15" customHeight="1">
      <c r="A91" s="454" t="s">
        <v>822</v>
      </c>
      <c r="B91" s="472">
        <v>2</v>
      </c>
      <c r="C91" s="472">
        <v>2</v>
      </c>
      <c r="D91" s="472"/>
      <c r="E91" s="472">
        <v>1</v>
      </c>
      <c r="F91" s="472">
        <v>4</v>
      </c>
      <c r="G91" s="472">
        <v>3</v>
      </c>
      <c r="H91" s="472"/>
      <c r="I91" s="473"/>
      <c r="J91" s="474"/>
      <c r="K91" s="474"/>
    </row>
    <row r="92" spans="1:11" ht="15" customHeight="1">
      <c r="A92" s="454" t="s">
        <v>623</v>
      </c>
      <c r="B92" s="472"/>
      <c r="C92" s="472"/>
      <c r="D92" s="472"/>
      <c r="E92" s="472"/>
      <c r="F92" s="472">
        <v>1</v>
      </c>
      <c r="G92" s="472"/>
      <c r="H92" s="472"/>
      <c r="I92" s="473"/>
      <c r="J92" s="474">
        <v>2</v>
      </c>
      <c r="K92" s="474">
        <v>1</v>
      </c>
    </row>
    <row r="93" spans="1:11" ht="15" customHeight="1">
      <c r="A93" s="454" t="s">
        <v>843</v>
      </c>
      <c r="B93" s="472">
        <v>1</v>
      </c>
      <c r="C93" s="472"/>
      <c r="D93" s="472"/>
      <c r="E93" s="472"/>
      <c r="F93" s="472"/>
      <c r="G93" s="472"/>
      <c r="H93" s="472"/>
      <c r="I93" s="473"/>
      <c r="J93" s="474"/>
      <c r="K93" s="474"/>
    </row>
    <row r="94" spans="1:11" ht="15" customHeight="1">
      <c r="A94" s="454" t="s">
        <v>823</v>
      </c>
      <c r="B94" s="472"/>
      <c r="C94" s="472"/>
      <c r="D94" s="472"/>
      <c r="E94" s="472"/>
      <c r="F94" s="472"/>
      <c r="G94" s="472"/>
      <c r="H94" s="472"/>
      <c r="I94" s="473"/>
      <c r="J94" s="474"/>
      <c r="K94" s="474"/>
    </row>
    <row r="95" spans="1:11" ht="15" customHeight="1">
      <c r="A95" s="454" t="s">
        <v>624</v>
      </c>
      <c r="B95" s="472">
        <v>1</v>
      </c>
      <c r="C95" s="472">
        <v>1</v>
      </c>
      <c r="D95" s="472">
        <v>1</v>
      </c>
      <c r="E95" s="472"/>
      <c r="F95" s="472">
        <v>1</v>
      </c>
      <c r="G95" s="472"/>
      <c r="H95" s="472">
        <v>1</v>
      </c>
      <c r="I95" s="473">
        <v>1</v>
      </c>
      <c r="J95" s="474">
        <v>1</v>
      </c>
      <c r="K95" s="474">
        <v>2</v>
      </c>
    </row>
    <row r="96" spans="1:11" ht="15" customHeight="1">
      <c r="A96" s="454" t="s">
        <v>582</v>
      </c>
      <c r="B96" s="472"/>
      <c r="C96" s="472">
        <v>1</v>
      </c>
      <c r="D96" s="472"/>
      <c r="E96" s="472">
        <v>1</v>
      </c>
      <c r="F96" s="472"/>
      <c r="G96" s="472"/>
      <c r="H96" s="472">
        <v>1</v>
      </c>
      <c r="I96" s="473"/>
      <c r="J96" s="474"/>
      <c r="K96" s="474"/>
    </row>
    <row r="97" spans="1:11" ht="15" customHeight="1">
      <c r="A97" s="454" t="s">
        <v>625</v>
      </c>
      <c r="B97" s="472"/>
      <c r="C97" s="472"/>
      <c r="D97" s="472">
        <v>4</v>
      </c>
      <c r="E97" s="472"/>
      <c r="F97" s="472">
        <v>1</v>
      </c>
      <c r="G97" s="472">
        <v>2</v>
      </c>
      <c r="H97" s="472">
        <v>1</v>
      </c>
      <c r="I97" s="473">
        <v>2</v>
      </c>
      <c r="J97" s="474">
        <v>2</v>
      </c>
      <c r="K97" s="474">
        <v>1</v>
      </c>
    </row>
    <row r="98" spans="1:11" ht="15" customHeight="1">
      <c r="A98" s="454" t="s">
        <v>626</v>
      </c>
      <c r="B98" s="472"/>
      <c r="C98" s="472"/>
      <c r="D98" s="472"/>
      <c r="E98" s="472"/>
      <c r="F98" s="472"/>
      <c r="G98" s="472">
        <v>1</v>
      </c>
      <c r="H98" s="472">
        <v>1</v>
      </c>
      <c r="I98" s="473"/>
      <c r="J98" s="474">
        <v>1</v>
      </c>
      <c r="K98" s="474"/>
    </row>
    <row r="99" spans="1:11" ht="15" customHeight="1">
      <c r="A99" s="454" t="s">
        <v>824</v>
      </c>
      <c r="B99" s="472"/>
      <c r="C99" s="472">
        <v>1</v>
      </c>
      <c r="D99" s="472">
        <v>1</v>
      </c>
      <c r="E99" s="472"/>
      <c r="F99" s="472">
        <v>1</v>
      </c>
      <c r="G99" s="472">
        <v>1</v>
      </c>
      <c r="H99" s="472">
        <v>1</v>
      </c>
      <c r="I99" s="473"/>
      <c r="J99" s="474"/>
      <c r="K99" s="474">
        <v>1</v>
      </c>
    </row>
    <row r="100" spans="1:11" ht="15" customHeight="1">
      <c r="A100" s="454" t="s">
        <v>825</v>
      </c>
      <c r="B100" s="472"/>
      <c r="C100" s="472"/>
      <c r="D100" s="472"/>
      <c r="E100" s="472"/>
      <c r="F100" s="472"/>
      <c r="G100" s="472"/>
      <c r="H100" s="472"/>
      <c r="I100" s="473"/>
      <c r="J100" s="474"/>
      <c r="K100" s="474">
        <v>1</v>
      </c>
    </row>
    <row r="101" spans="1:11" ht="15" customHeight="1">
      <c r="A101" s="454" t="s">
        <v>826</v>
      </c>
      <c r="B101" s="472"/>
      <c r="C101" s="472"/>
      <c r="D101" s="472"/>
      <c r="E101" s="472"/>
      <c r="F101" s="472"/>
      <c r="G101" s="472">
        <v>1</v>
      </c>
      <c r="H101" s="472"/>
      <c r="I101" s="473"/>
      <c r="J101" s="474"/>
      <c r="K101" s="474"/>
    </row>
    <row r="102" spans="1:11" ht="15" customHeight="1">
      <c r="A102" s="454" t="s">
        <v>627</v>
      </c>
      <c r="B102" s="472"/>
      <c r="C102" s="472"/>
      <c r="D102" s="472"/>
      <c r="E102" s="472">
        <v>1</v>
      </c>
      <c r="F102" s="472"/>
      <c r="G102" s="472"/>
      <c r="H102" s="472">
        <v>2</v>
      </c>
      <c r="I102" s="473">
        <v>1</v>
      </c>
      <c r="J102" s="474">
        <v>1</v>
      </c>
      <c r="K102" s="474"/>
    </row>
    <row r="103" spans="1:11" ht="15" customHeight="1">
      <c r="A103" s="454" t="s">
        <v>827</v>
      </c>
      <c r="B103" s="472"/>
      <c r="C103" s="472"/>
      <c r="D103" s="472"/>
      <c r="E103" s="472"/>
      <c r="F103" s="472"/>
      <c r="G103" s="472"/>
      <c r="H103" s="472"/>
      <c r="I103" s="473"/>
      <c r="J103" s="474"/>
      <c r="K103" s="474"/>
    </row>
    <row r="104" spans="1:11" ht="15" customHeight="1">
      <c r="A104" s="454" t="s">
        <v>828</v>
      </c>
      <c r="B104" s="472"/>
      <c r="C104" s="472"/>
      <c r="D104" s="472"/>
      <c r="E104" s="472"/>
      <c r="F104" s="472"/>
      <c r="G104" s="472"/>
      <c r="H104" s="472"/>
      <c r="I104" s="473"/>
      <c r="J104" s="474"/>
      <c r="K104" s="474"/>
    </row>
    <row r="105" spans="1:11" ht="15" customHeight="1">
      <c r="A105" s="454" t="s">
        <v>628</v>
      </c>
      <c r="B105" s="472"/>
      <c r="C105" s="472"/>
      <c r="D105" s="472"/>
      <c r="E105" s="472">
        <v>3</v>
      </c>
      <c r="F105" s="472">
        <v>2</v>
      </c>
      <c r="G105" s="472">
        <v>1</v>
      </c>
      <c r="H105" s="472">
        <v>4</v>
      </c>
      <c r="I105" s="473">
        <v>6</v>
      </c>
      <c r="J105" s="474">
        <v>1</v>
      </c>
      <c r="K105" s="474">
        <v>4</v>
      </c>
    </row>
    <row r="106" spans="1:11" ht="15" customHeight="1">
      <c r="A106" s="454" t="s">
        <v>829</v>
      </c>
      <c r="B106" s="472"/>
      <c r="C106" s="472"/>
      <c r="D106" s="472"/>
      <c r="E106" s="472">
        <v>2</v>
      </c>
      <c r="F106" s="472"/>
      <c r="G106" s="472"/>
      <c r="H106" s="472"/>
      <c r="I106" s="473"/>
      <c r="J106" s="474"/>
      <c r="K106" s="474"/>
    </row>
    <row r="107" spans="1:11" ht="15" customHeight="1">
      <c r="A107" s="454" t="s">
        <v>830</v>
      </c>
      <c r="B107" s="472">
        <v>1</v>
      </c>
      <c r="C107" s="472"/>
      <c r="D107" s="472"/>
      <c r="E107" s="472"/>
      <c r="F107" s="472">
        <v>1</v>
      </c>
      <c r="G107" s="472">
        <v>3</v>
      </c>
      <c r="H107" s="472">
        <v>1</v>
      </c>
      <c r="I107" s="473"/>
      <c r="J107" s="474"/>
      <c r="K107" s="474"/>
    </row>
    <row r="108" spans="1:11" ht="15" customHeight="1">
      <c r="A108" s="462" t="s">
        <v>844</v>
      </c>
      <c r="B108" s="466"/>
      <c r="C108" s="466"/>
      <c r="D108" s="466"/>
      <c r="E108" s="466"/>
      <c r="F108" s="466"/>
      <c r="G108" s="466"/>
      <c r="H108" s="466"/>
      <c r="I108" s="467"/>
      <c r="J108" s="468"/>
      <c r="K108" s="468"/>
    </row>
    <row r="109" spans="1:11" s="434" customFormat="1" ht="15" customHeight="1">
      <c r="A109" s="1140" t="s">
        <v>596</v>
      </c>
      <c r="B109" s="1174">
        <v>6</v>
      </c>
      <c r="C109" s="1174">
        <v>5</v>
      </c>
      <c r="D109" s="1174">
        <v>9</v>
      </c>
      <c r="E109" s="1174">
        <v>11</v>
      </c>
      <c r="F109" s="1174">
        <v>14</v>
      </c>
      <c r="G109" s="1174">
        <v>15</v>
      </c>
      <c r="H109" s="1174">
        <v>16</v>
      </c>
      <c r="I109" s="1175">
        <v>15</v>
      </c>
      <c r="J109" s="1176">
        <v>14</v>
      </c>
      <c r="K109" s="1176">
        <v>11</v>
      </c>
    </row>
    <row r="110" spans="1:11" s="421" customFormat="1" ht="15" customHeight="1">
      <c r="A110" s="446" t="s">
        <v>629</v>
      </c>
      <c r="B110" s="479">
        <v>19</v>
      </c>
      <c r="C110" s="479">
        <v>25</v>
      </c>
      <c r="D110" s="479">
        <v>18</v>
      </c>
      <c r="E110" s="479">
        <v>29</v>
      </c>
      <c r="F110" s="479">
        <v>17</v>
      </c>
      <c r="G110" s="479">
        <v>17</v>
      </c>
      <c r="H110" s="479">
        <v>12</v>
      </c>
      <c r="I110" s="480">
        <v>16</v>
      </c>
      <c r="J110" s="481">
        <v>16</v>
      </c>
      <c r="K110" s="481">
        <v>14</v>
      </c>
    </row>
    <row r="111" spans="1:11" ht="15" customHeight="1">
      <c r="A111" s="447" t="s">
        <v>630</v>
      </c>
      <c r="B111" s="482">
        <v>7</v>
      </c>
      <c r="C111" s="482">
        <v>15</v>
      </c>
      <c r="D111" s="482">
        <v>9</v>
      </c>
      <c r="E111" s="482">
        <v>13</v>
      </c>
      <c r="F111" s="482">
        <v>10</v>
      </c>
      <c r="G111" s="482">
        <v>4</v>
      </c>
      <c r="H111" s="482">
        <v>11</v>
      </c>
      <c r="I111" s="473">
        <v>5</v>
      </c>
      <c r="J111" s="483">
        <v>3</v>
      </c>
      <c r="K111" s="483">
        <v>5</v>
      </c>
    </row>
    <row r="112" spans="1:11" ht="15" customHeight="1">
      <c r="A112" s="451" t="s">
        <v>631</v>
      </c>
      <c r="B112" s="484">
        <v>8</v>
      </c>
      <c r="C112" s="484">
        <v>20</v>
      </c>
      <c r="D112" s="484">
        <v>17</v>
      </c>
      <c r="E112" s="484">
        <v>26</v>
      </c>
      <c r="F112" s="484">
        <v>25</v>
      </c>
      <c r="G112" s="484">
        <v>17</v>
      </c>
      <c r="H112" s="484">
        <v>14</v>
      </c>
      <c r="I112" s="467">
        <v>20</v>
      </c>
      <c r="J112" s="485">
        <v>12</v>
      </c>
      <c r="K112" s="485">
        <v>11</v>
      </c>
    </row>
    <row r="113" spans="1:11" ht="15" customHeight="1">
      <c r="A113" s="1141" t="s">
        <v>597</v>
      </c>
      <c r="B113" s="1177">
        <v>34</v>
      </c>
      <c r="C113" s="1177">
        <v>60</v>
      </c>
      <c r="D113" s="1177">
        <v>44</v>
      </c>
      <c r="E113" s="1177">
        <v>68</v>
      </c>
      <c r="F113" s="1177">
        <v>52</v>
      </c>
      <c r="G113" s="1177">
        <v>38</v>
      </c>
      <c r="H113" s="1177">
        <v>37</v>
      </c>
      <c r="I113" s="1178">
        <v>41</v>
      </c>
      <c r="J113" s="1179">
        <v>31</v>
      </c>
      <c r="K113" s="1179">
        <v>30</v>
      </c>
    </row>
    <row r="114" spans="1:11" ht="15" customHeight="1">
      <c r="A114" s="1191" t="s">
        <v>598</v>
      </c>
      <c r="B114" s="1142">
        <v>40</v>
      </c>
      <c r="C114" s="1142">
        <v>65</v>
      </c>
      <c r="D114" s="1142">
        <v>53</v>
      </c>
      <c r="E114" s="1142">
        <v>79</v>
      </c>
      <c r="F114" s="1142">
        <v>66</v>
      </c>
      <c r="G114" s="1142">
        <v>53</v>
      </c>
      <c r="H114" s="1142">
        <v>53</v>
      </c>
      <c r="I114" s="1143">
        <v>56</v>
      </c>
      <c r="J114" s="1144">
        <v>45</v>
      </c>
      <c r="K114" s="1144">
        <v>41</v>
      </c>
    </row>
    <row r="115" spans="1:11" ht="15" customHeight="1">
      <c r="A115" s="446" t="s">
        <v>368</v>
      </c>
      <c r="B115" s="486">
        <v>2</v>
      </c>
      <c r="C115" s="486"/>
      <c r="D115" s="486"/>
      <c r="E115" s="486">
        <v>2</v>
      </c>
      <c r="F115" s="486">
        <v>2</v>
      </c>
      <c r="G115" s="486">
        <v>1</v>
      </c>
      <c r="H115" s="486">
        <v>4</v>
      </c>
      <c r="I115" s="487">
        <v>5</v>
      </c>
      <c r="J115" s="481">
        <v>4</v>
      </c>
      <c r="K115" s="481">
        <v>2</v>
      </c>
    </row>
    <row r="116" spans="1:11" ht="15" customHeight="1">
      <c r="A116" s="451" t="s">
        <v>373</v>
      </c>
      <c r="B116" s="488">
        <v>6</v>
      </c>
      <c r="C116" s="488">
        <v>4</v>
      </c>
      <c r="D116" s="488">
        <v>3</v>
      </c>
      <c r="E116" s="488">
        <v>3</v>
      </c>
      <c r="F116" s="488">
        <v>4</v>
      </c>
      <c r="G116" s="488">
        <v>2</v>
      </c>
      <c r="H116" s="488">
        <v>4</v>
      </c>
      <c r="I116" s="489">
        <v>2</v>
      </c>
      <c r="J116" s="485">
        <v>6</v>
      </c>
      <c r="K116" s="485"/>
    </row>
    <row r="117" spans="1:11" ht="15.75" customHeight="1">
      <c r="A117" s="1140" t="s">
        <v>599</v>
      </c>
      <c r="B117" s="1174">
        <v>8</v>
      </c>
      <c r="C117" s="1174">
        <v>4</v>
      </c>
      <c r="D117" s="1174">
        <v>3</v>
      </c>
      <c r="E117" s="1174">
        <v>5</v>
      </c>
      <c r="F117" s="1174">
        <v>6</v>
      </c>
      <c r="G117" s="1174">
        <v>3</v>
      </c>
      <c r="H117" s="1174">
        <v>8</v>
      </c>
      <c r="I117" s="1175">
        <v>7</v>
      </c>
      <c r="J117" s="1176">
        <v>10</v>
      </c>
      <c r="K117" s="1176">
        <v>2</v>
      </c>
    </row>
    <row r="118" spans="1:11" ht="15" customHeight="1">
      <c r="A118" s="435" t="s">
        <v>831</v>
      </c>
      <c r="B118" s="490"/>
      <c r="C118" s="490"/>
      <c r="D118" s="490"/>
      <c r="E118" s="490"/>
      <c r="F118" s="490"/>
      <c r="G118" s="490"/>
      <c r="H118" s="490"/>
      <c r="I118" s="491">
        <v>1</v>
      </c>
      <c r="J118" s="492"/>
      <c r="K118" s="492"/>
    </row>
    <row r="119" spans="1:11" ht="13.5">
      <c r="A119" s="1140" t="s">
        <v>600</v>
      </c>
      <c r="B119" s="1174"/>
      <c r="C119" s="1174"/>
      <c r="D119" s="1174"/>
      <c r="E119" s="1174"/>
      <c r="F119" s="1174"/>
      <c r="G119" s="1174"/>
      <c r="H119" s="1174"/>
      <c r="I119" s="1175">
        <v>1</v>
      </c>
      <c r="J119" s="1176"/>
      <c r="K119" s="1176"/>
    </row>
    <row r="120" spans="1:11" ht="15" customHeight="1">
      <c r="A120" s="446" t="s">
        <v>632</v>
      </c>
      <c r="B120" s="479">
        <v>2</v>
      </c>
      <c r="C120" s="479">
        <v>1</v>
      </c>
      <c r="D120" s="479">
        <v>2</v>
      </c>
      <c r="E120" s="479">
        <v>2</v>
      </c>
      <c r="F120" s="479">
        <v>2</v>
      </c>
      <c r="G120" s="479">
        <v>1</v>
      </c>
      <c r="H120" s="479">
        <v>3</v>
      </c>
      <c r="I120" s="470">
        <v>1</v>
      </c>
      <c r="J120" s="471">
        <v>2</v>
      </c>
      <c r="K120" s="471"/>
    </row>
    <row r="121" spans="1:11" ht="15" customHeight="1">
      <c r="A121" s="447" t="s">
        <v>633</v>
      </c>
      <c r="B121" s="482"/>
      <c r="C121" s="482"/>
      <c r="D121" s="482"/>
      <c r="E121" s="482">
        <v>1</v>
      </c>
      <c r="F121" s="482">
        <v>1</v>
      </c>
      <c r="G121" s="482"/>
      <c r="H121" s="482"/>
      <c r="I121" s="473"/>
      <c r="J121" s="474">
        <v>1</v>
      </c>
      <c r="K121" s="474"/>
    </row>
    <row r="122" spans="1:11" ht="15" customHeight="1">
      <c r="A122" s="447" t="s">
        <v>367</v>
      </c>
      <c r="B122" s="482">
        <v>3</v>
      </c>
      <c r="C122" s="482">
        <v>2</v>
      </c>
      <c r="D122" s="482">
        <v>1</v>
      </c>
      <c r="E122" s="482">
        <v>1</v>
      </c>
      <c r="F122" s="482">
        <v>6</v>
      </c>
      <c r="G122" s="482">
        <v>3</v>
      </c>
      <c r="H122" s="482">
        <v>1</v>
      </c>
      <c r="I122" s="473">
        <v>5</v>
      </c>
      <c r="J122" s="474">
        <v>3</v>
      </c>
      <c r="K122" s="474">
        <v>5</v>
      </c>
    </row>
    <row r="123" spans="1:11" ht="15" customHeight="1">
      <c r="A123" s="447" t="s">
        <v>634</v>
      </c>
      <c r="B123" s="482"/>
      <c r="C123" s="482"/>
      <c r="D123" s="482"/>
      <c r="E123" s="482">
        <v>1</v>
      </c>
      <c r="F123" s="482">
        <v>1</v>
      </c>
      <c r="G123" s="482">
        <v>1</v>
      </c>
      <c r="H123" s="482">
        <v>1</v>
      </c>
      <c r="I123" s="473">
        <v>1</v>
      </c>
      <c r="J123" s="474">
        <v>2</v>
      </c>
      <c r="K123" s="474">
        <v>1</v>
      </c>
    </row>
    <row r="124" spans="1:11" ht="15" customHeight="1">
      <c r="A124" s="447" t="s">
        <v>635</v>
      </c>
      <c r="B124" s="482">
        <v>1</v>
      </c>
      <c r="C124" s="482">
        <v>2</v>
      </c>
      <c r="D124" s="482"/>
      <c r="E124" s="482"/>
      <c r="F124" s="482">
        <v>5</v>
      </c>
      <c r="G124" s="482">
        <v>1</v>
      </c>
      <c r="H124" s="482">
        <v>3</v>
      </c>
      <c r="I124" s="473">
        <v>3</v>
      </c>
      <c r="J124" s="474">
        <v>2</v>
      </c>
      <c r="K124" s="474">
        <v>1</v>
      </c>
    </row>
    <row r="125" spans="1:11" ht="15" customHeight="1">
      <c r="A125" s="447" t="s">
        <v>832</v>
      </c>
      <c r="B125" s="482"/>
      <c r="C125" s="482"/>
      <c r="D125" s="482">
        <v>1</v>
      </c>
      <c r="E125" s="482"/>
      <c r="F125" s="482"/>
      <c r="G125" s="482"/>
      <c r="H125" s="482"/>
      <c r="I125" s="473"/>
      <c r="J125" s="474"/>
      <c r="K125" s="474"/>
    </row>
    <row r="126" spans="1:11" s="426" customFormat="1" ht="15" customHeight="1">
      <c r="A126" s="447" t="s">
        <v>833</v>
      </c>
      <c r="B126" s="482"/>
      <c r="C126" s="482"/>
      <c r="D126" s="482"/>
      <c r="E126" s="482"/>
      <c r="F126" s="482"/>
      <c r="G126" s="482">
        <v>1</v>
      </c>
      <c r="H126" s="482">
        <v>1</v>
      </c>
      <c r="I126" s="473"/>
      <c r="J126" s="474"/>
      <c r="K126" s="474"/>
    </row>
    <row r="127" spans="1:11" s="426" customFormat="1" ht="15" customHeight="1">
      <c r="A127" s="447" t="s">
        <v>834</v>
      </c>
      <c r="B127" s="482"/>
      <c r="C127" s="482"/>
      <c r="D127" s="482"/>
      <c r="E127" s="482"/>
      <c r="F127" s="482"/>
      <c r="G127" s="482"/>
      <c r="H127" s="482"/>
      <c r="I127" s="473"/>
      <c r="J127" s="474"/>
      <c r="K127" s="474"/>
    </row>
    <row r="128" spans="1:11" s="426" customFormat="1" ht="15" customHeight="1">
      <c r="A128" s="447" t="s">
        <v>835</v>
      </c>
      <c r="B128" s="482"/>
      <c r="C128" s="482"/>
      <c r="D128" s="482"/>
      <c r="E128" s="482"/>
      <c r="F128" s="482"/>
      <c r="G128" s="482"/>
      <c r="H128" s="482"/>
      <c r="I128" s="473"/>
      <c r="J128" s="474"/>
      <c r="K128" s="474"/>
    </row>
    <row r="129" spans="1:12" s="426" customFormat="1" ht="15" customHeight="1">
      <c r="A129" s="447" t="s">
        <v>636</v>
      </c>
      <c r="B129" s="482"/>
      <c r="C129" s="482"/>
      <c r="D129" s="482"/>
      <c r="E129" s="482"/>
      <c r="F129" s="482"/>
      <c r="G129" s="482"/>
      <c r="H129" s="482"/>
      <c r="I129" s="473">
        <v>2</v>
      </c>
      <c r="J129" s="474">
        <v>1</v>
      </c>
      <c r="K129" s="474"/>
    </row>
    <row r="130" spans="1:12" s="426" customFormat="1" ht="15" customHeight="1">
      <c r="A130" s="447" t="s">
        <v>836</v>
      </c>
      <c r="B130" s="482">
        <v>2</v>
      </c>
      <c r="C130" s="482">
        <v>2</v>
      </c>
      <c r="D130" s="482"/>
      <c r="E130" s="482">
        <v>2</v>
      </c>
      <c r="F130" s="482">
        <v>2</v>
      </c>
      <c r="G130" s="482"/>
      <c r="H130" s="482">
        <v>2</v>
      </c>
      <c r="I130" s="473">
        <v>1</v>
      </c>
      <c r="J130" s="474"/>
      <c r="K130" s="474">
        <v>5</v>
      </c>
    </row>
    <row r="131" spans="1:12" s="426" customFormat="1" ht="15" customHeight="1">
      <c r="A131" s="447" t="s">
        <v>837</v>
      </c>
      <c r="B131" s="482"/>
      <c r="C131" s="482"/>
      <c r="D131" s="482"/>
      <c r="E131" s="482"/>
      <c r="F131" s="482"/>
      <c r="G131" s="482"/>
      <c r="H131" s="482"/>
      <c r="I131" s="473"/>
      <c r="J131" s="474"/>
      <c r="K131" s="474"/>
    </row>
    <row r="132" spans="1:12" s="426" customFormat="1" ht="15" customHeight="1">
      <c r="A132" s="447" t="s">
        <v>838</v>
      </c>
      <c r="B132" s="482"/>
      <c r="C132" s="482"/>
      <c r="D132" s="482"/>
      <c r="E132" s="482"/>
      <c r="F132" s="482"/>
      <c r="G132" s="482"/>
      <c r="H132" s="482"/>
      <c r="I132" s="473">
        <v>1</v>
      </c>
      <c r="J132" s="474"/>
      <c r="K132" s="474"/>
    </row>
    <row r="133" spans="1:12" s="426" customFormat="1" ht="15" customHeight="1">
      <c r="A133" s="447" t="s">
        <v>839</v>
      </c>
      <c r="B133" s="482"/>
      <c r="C133" s="482"/>
      <c r="D133" s="482"/>
      <c r="E133" s="482"/>
      <c r="F133" s="482"/>
      <c r="G133" s="482"/>
      <c r="H133" s="482"/>
      <c r="I133" s="473"/>
      <c r="J133" s="474"/>
      <c r="K133" s="474"/>
    </row>
    <row r="134" spans="1:12" s="426" customFormat="1" ht="15" customHeight="1">
      <c r="A134" s="447" t="s">
        <v>840</v>
      </c>
      <c r="B134" s="482"/>
      <c r="C134" s="482"/>
      <c r="D134" s="482"/>
      <c r="E134" s="482">
        <v>1</v>
      </c>
      <c r="F134" s="482"/>
      <c r="G134" s="482"/>
      <c r="H134" s="482">
        <v>1</v>
      </c>
      <c r="I134" s="473"/>
      <c r="J134" s="474"/>
      <c r="K134" s="474"/>
    </row>
    <row r="135" spans="1:12" s="426" customFormat="1" ht="15" customHeight="1">
      <c r="A135" s="451" t="s">
        <v>792</v>
      </c>
      <c r="B135" s="484">
        <v>1</v>
      </c>
      <c r="C135" s="484">
        <v>1</v>
      </c>
      <c r="D135" s="484"/>
      <c r="E135" s="484">
        <v>1</v>
      </c>
      <c r="F135" s="484">
        <v>1</v>
      </c>
      <c r="G135" s="484"/>
      <c r="H135" s="484"/>
      <c r="I135" s="467">
        <v>2</v>
      </c>
      <c r="J135" s="468">
        <v>1</v>
      </c>
      <c r="K135" s="468">
        <v>1</v>
      </c>
    </row>
    <row r="136" spans="1:12" s="426" customFormat="1" ht="15" customHeight="1">
      <c r="A136" s="1141" t="s">
        <v>601</v>
      </c>
      <c r="B136" s="1177">
        <v>9</v>
      </c>
      <c r="C136" s="1177">
        <v>8</v>
      </c>
      <c r="D136" s="1177">
        <v>4</v>
      </c>
      <c r="E136" s="1177">
        <v>9</v>
      </c>
      <c r="F136" s="1177">
        <v>18</v>
      </c>
      <c r="G136" s="1177">
        <v>7</v>
      </c>
      <c r="H136" s="1177">
        <v>12</v>
      </c>
      <c r="I136" s="1178">
        <v>16</v>
      </c>
      <c r="J136" s="1179">
        <v>12</v>
      </c>
      <c r="K136" s="1179">
        <v>13</v>
      </c>
    </row>
    <row r="137" spans="1:12" s="426" customFormat="1" ht="15" customHeight="1">
      <c r="A137" s="1192" t="s">
        <v>602</v>
      </c>
      <c r="B137" s="1142">
        <v>17</v>
      </c>
      <c r="C137" s="1142">
        <v>12</v>
      </c>
      <c r="D137" s="1142">
        <v>7</v>
      </c>
      <c r="E137" s="1142">
        <v>14</v>
      </c>
      <c r="F137" s="1142">
        <v>24</v>
      </c>
      <c r="G137" s="1142">
        <v>10</v>
      </c>
      <c r="H137" s="1142">
        <v>20</v>
      </c>
      <c r="I137" s="1143">
        <v>24</v>
      </c>
      <c r="J137" s="1144">
        <v>22</v>
      </c>
      <c r="K137" s="1144">
        <v>15</v>
      </c>
    </row>
    <row r="138" spans="1:12" s="426" customFormat="1" ht="15" customHeight="1">
      <c r="A138" s="465" t="s">
        <v>364</v>
      </c>
      <c r="B138" s="493"/>
      <c r="C138" s="493"/>
      <c r="D138" s="493"/>
      <c r="E138" s="493"/>
      <c r="F138" s="493">
        <v>1</v>
      </c>
      <c r="G138" s="493">
        <v>1</v>
      </c>
      <c r="H138" s="493">
        <v>2</v>
      </c>
      <c r="I138" s="494">
        <v>1</v>
      </c>
      <c r="J138" s="492"/>
      <c r="K138" s="492"/>
    </row>
    <row r="139" spans="1:12" s="426" customFormat="1">
      <c r="A139" s="1193" t="s">
        <v>603</v>
      </c>
      <c r="B139" s="1145">
        <v>0</v>
      </c>
      <c r="C139" s="1145">
        <v>0</v>
      </c>
      <c r="D139" s="1145">
        <v>0</v>
      </c>
      <c r="E139" s="1145">
        <v>0</v>
      </c>
      <c r="F139" s="1145">
        <v>1</v>
      </c>
      <c r="G139" s="1145">
        <v>1</v>
      </c>
      <c r="H139" s="1145">
        <v>2</v>
      </c>
      <c r="I139" s="1146">
        <v>1</v>
      </c>
      <c r="J139" s="1147"/>
      <c r="K139" s="1147"/>
    </row>
    <row r="140" spans="1:12">
      <c r="A140" s="432"/>
      <c r="B140" s="422"/>
      <c r="C140" s="422"/>
      <c r="D140" s="422"/>
      <c r="E140" s="422"/>
      <c r="F140" s="422"/>
      <c r="G140" s="422"/>
      <c r="H140" s="422"/>
      <c r="I140" s="495"/>
      <c r="J140" s="496"/>
      <c r="K140" s="496"/>
    </row>
    <row r="141" spans="1:12">
      <c r="A141" s="1194" t="s">
        <v>996</v>
      </c>
      <c r="B141" s="482">
        <v>0</v>
      </c>
      <c r="C141" s="482">
        <v>0</v>
      </c>
      <c r="D141" s="482">
        <v>0</v>
      </c>
      <c r="E141" s="482">
        <v>0</v>
      </c>
      <c r="F141" s="482">
        <v>0</v>
      </c>
      <c r="G141" s="482">
        <v>0</v>
      </c>
      <c r="H141" s="482">
        <v>0</v>
      </c>
      <c r="I141" s="497">
        <v>9</v>
      </c>
      <c r="J141" s="498">
        <v>5</v>
      </c>
      <c r="K141" s="498">
        <v>11</v>
      </c>
    </row>
    <row r="142" spans="1:12">
      <c r="A142" s="432"/>
      <c r="B142" s="422"/>
      <c r="C142" s="422"/>
      <c r="D142" s="422"/>
      <c r="E142" s="422"/>
      <c r="F142" s="422"/>
      <c r="G142" s="422"/>
      <c r="H142" s="422"/>
      <c r="I142" s="495"/>
      <c r="J142" s="496"/>
      <c r="K142" s="496"/>
    </row>
    <row r="143" spans="1:12">
      <c r="A143" s="1195" t="s">
        <v>604</v>
      </c>
      <c r="B143" s="1148">
        <v>164</v>
      </c>
      <c r="C143" s="1148">
        <v>216</v>
      </c>
      <c r="D143" s="1148">
        <v>168</v>
      </c>
      <c r="E143" s="1148">
        <v>254</v>
      </c>
      <c r="F143" s="1148">
        <v>267</v>
      </c>
      <c r="G143" s="1148">
        <v>174</v>
      </c>
      <c r="H143" s="1148">
        <v>245</v>
      </c>
      <c r="I143" s="1149">
        <v>293</v>
      </c>
      <c r="J143" s="1150">
        <v>215</v>
      </c>
      <c r="K143" s="1150">
        <v>186</v>
      </c>
      <c r="L143" s="431"/>
    </row>
    <row r="144" spans="1:12">
      <c r="B144" s="436"/>
      <c r="C144" s="436"/>
      <c r="D144" s="436"/>
      <c r="E144" s="436"/>
      <c r="F144" s="436"/>
      <c r="G144" s="436"/>
      <c r="H144" s="436"/>
      <c r="I144" s="433"/>
    </row>
    <row r="145" spans="1:11" s="438" customFormat="1" ht="15.75">
      <c r="A145" s="437"/>
      <c r="B145" s="425"/>
      <c r="C145" s="425"/>
      <c r="D145" s="425"/>
      <c r="E145" s="425"/>
      <c r="F145" s="425"/>
      <c r="G145" s="425"/>
      <c r="H145" s="425"/>
      <c r="I145" s="426"/>
      <c r="K145" s="425"/>
    </row>
    <row r="146" spans="1:11">
      <c r="A146" s="439"/>
      <c r="B146" s="440" t="s">
        <v>764</v>
      </c>
      <c r="K146" s="432"/>
    </row>
    <row r="147" spans="1:11" s="432" customFormat="1">
      <c r="A147" s="440"/>
      <c r="B147" s="440"/>
      <c r="C147" s="440"/>
      <c r="D147" s="440"/>
      <c r="E147" s="440"/>
      <c r="F147" s="440"/>
      <c r="G147" s="440"/>
      <c r="H147" s="440"/>
      <c r="I147" s="426"/>
      <c r="K147" s="425"/>
    </row>
    <row r="151" spans="1:11">
      <c r="I151" s="425"/>
    </row>
    <row r="152" spans="1:11" ht="12" customHeight="1">
      <c r="I152" s="425"/>
    </row>
    <row r="153" spans="1:11">
      <c r="I153" s="425"/>
    </row>
    <row r="154" spans="1:11">
      <c r="I154" s="425"/>
    </row>
    <row r="155" spans="1:11">
      <c r="I155" s="425"/>
    </row>
    <row r="156" spans="1:11">
      <c r="I156" s="425"/>
    </row>
    <row r="157" spans="1:11">
      <c r="I157" s="425"/>
    </row>
    <row r="158" spans="1:11">
      <c r="I158" s="425"/>
    </row>
    <row r="159" spans="1:11">
      <c r="B159" s="426"/>
      <c r="C159" s="426"/>
      <c r="D159" s="426"/>
      <c r="E159" s="426"/>
      <c r="F159" s="426"/>
      <c r="G159" s="426"/>
      <c r="H159" s="426"/>
      <c r="I159" s="425"/>
    </row>
    <row r="160" spans="1:11">
      <c r="B160" s="426"/>
      <c r="C160" s="426"/>
      <c r="D160" s="426"/>
      <c r="E160" s="426"/>
      <c r="F160" s="426"/>
      <c r="G160" s="426"/>
      <c r="H160" s="426"/>
      <c r="I160" s="425"/>
    </row>
    <row r="161" spans="2:9">
      <c r="B161" s="426"/>
      <c r="C161" s="426"/>
      <c r="D161" s="426"/>
      <c r="E161" s="426"/>
      <c r="F161" s="426"/>
      <c r="G161" s="426"/>
      <c r="H161" s="426"/>
      <c r="I161" s="425"/>
    </row>
    <row r="162" spans="2:9">
      <c r="B162" s="426"/>
      <c r="C162" s="426"/>
      <c r="D162" s="426"/>
      <c r="E162" s="426"/>
      <c r="F162" s="426"/>
      <c r="G162" s="426"/>
      <c r="H162" s="426"/>
      <c r="I162" s="425"/>
    </row>
    <row r="163" spans="2:9">
      <c r="B163" s="426"/>
      <c r="C163" s="426"/>
      <c r="D163" s="426"/>
      <c r="E163" s="426"/>
      <c r="F163" s="426"/>
      <c r="G163" s="426"/>
      <c r="H163" s="426"/>
      <c r="I163" s="425"/>
    </row>
    <row r="164" spans="2:9">
      <c r="B164" s="426"/>
      <c r="C164" s="426"/>
      <c r="D164" s="426"/>
      <c r="E164" s="426"/>
      <c r="F164" s="426"/>
      <c r="G164" s="426"/>
      <c r="H164" s="426"/>
      <c r="I164" s="425"/>
    </row>
    <row r="165" spans="2:9">
      <c r="B165" s="426"/>
      <c r="C165" s="426"/>
      <c r="D165" s="426"/>
      <c r="E165" s="426"/>
      <c r="F165" s="426"/>
      <c r="G165" s="426"/>
      <c r="H165" s="426"/>
      <c r="I165" s="425"/>
    </row>
    <row r="166" spans="2:9">
      <c r="B166" s="426"/>
      <c r="C166" s="426"/>
      <c r="D166" s="426"/>
      <c r="E166" s="426"/>
      <c r="F166" s="426"/>
      <c r="G166" s="426"/>
      <c r="H166" s="426"/>
      <c r="I166" s="425"/>
    </row>
    <row r="167" spans="2:9">
      <c r="B167" s="426"/>
      <c r="C167" s="426"/>
      <c r="D167" s="426"/>
      <c r="E167" s="426"/>
      <c r="F167" s="426"/>
      <c r="G167" s="426"/>
      <c r="H167" s="426"/>
      <c r="I167" s="425"/>
    </row>
    <row r="168" spans="2:9">
      <c r="B168" s="426"/>
      <c r="C168" s="426"/>
      <c r="D168" s="426"/>
      <c r="E168" s="426"/>
      <c r="F168" s="426"/>
      <c r="G168" s="426"/>
      <c r="H168" s="426"/>
      <c r="I168" s="425"/>
    </row>
    <row r="169" spans="2:9">
      <c r="B169" s="426"/>
      <c r="C169" s="426"/>
      <c r="D169" s="426"/>
      <c r="E169" s="426"/>
      <c r="F169" s="426"/>
      <c r="G169" s="426"/>
      <c r="H169" s="426"/>
      <c r="I169" s="425"/>
    </row>
    <row r="170" spans="2:9">
      <c r="B170" s="426"/>
      <c r="C170" s="426"/>
      <c r="D170" s="426"/>
      <c r="E170" s="426"/>
      <c r="F170" s="426"/>
      <c r="G170" s="426"/>
      <c r="H170" s="426"/>
      <c r="I170" s="425"/>
    </row>
    <row r="171" spans="2:9">
      <c r="B171" s="426"/>
      <c r="C171" s="426"/>
      <c r="D171" s="426"/>
      <c r="E171" s="426"/>
      <c r="F171" s="426"/>
      <c r="G171" s="426"/>
      <c r="H171" s="426"/>
      <c r="I171" s="425"/>
    </row>
    <row r="172" spans="2:9">
      <c r="B172" s="426"/>
      <c r="C172" s="426"/>
      <c r="D172" s="426"/>
      <c r="E172" s="426"/>
      <c r="F172" s="426"/>
      <c r="G172" s="426"/>
      <c r="H172" s="426"/>
      <c r="I172" s="425"/>
    </row>
    <row r="173" spans="2:9">
      <c r="B173" s="426"/>
      <c r="C173" s="426"/>
      <c r="D173" s="426"/>
      <c r="E173" s="426"/>
      <c r="F173" s="426"/>
      <c r="G173" s="426"/>
      <c r="H173" s="426"/>
      <c r="I173" s="425"/>
    </row>
    <row r="174" spans="2:9">
      <c r="B174" s="426"/>
      <c r="C174" s="426"/>
      <c r="D174" s="426"/>
      <c r="E174" s="426"/>
      <c r="F174" s="426"/>
      <c r="G174" s="426"/>
      <c r="H174" s="426"/>
      <c r="I174" s="425"/>
    </row>
    <row r="175" spans="2:9">
      <c r="B175" s="426"/>
      <c r="C175" s="426"/>
      <c r="D175" s="426"/>
      <c r="E175" s="426"/>
      <c r="F175" s="426"/>
      <c r="G175" s="426"/>
      <c r="H175" s="426"/>
      <c r="I175" s="425"/>
    </row>
    <row r="176" spans="2:9">
      <c r="B176" s="426"/>
      <c r="C176" s="426"/>
      <c r="D176" s="426"/>
      <c r="E176" s="426"/>
      <c r="F176" s="426"/>
      <c r="G176" s="426"/>
      <c r="H176" s="426"/>
    </row>
    <row r="177" spans="1:12">
      <c r="B177" s="426"/>
      <c r="C177" s="426"/>
      <c r="D177" s="426"/>
      <c r="E177" s="426"/>
      <c r="F177" s="426"/>
      <c r="G177" s="426"/>
      <c r="H177" s="426"/>
    </row>
    <row r="178" spans="1:12">
      <c r="B178" s="426"/>
      <c r="C178" s="426"/>
      <c r="D178" s="426"/>
      <c r="E178" s="426"/>
      <c r="F178" s="426"/>
      <c r="G178" s="426"/>
      <c r="H178" s="426"/>
    </row>
    <row r="179" spans="1:12">
      <c r="B179" s="426"/>
      <c r="C179" s="426"/>
      <c r="D179" s="426"/>
      <c r="E179" s="426"/>
      <c r="F179" s="426"/>
      <c r="G179" s="426"/>
      <c r="H179" s="426"/>
    </row>
    <row r="180" spans="1:12" s="426" customFormat="1">
      <c r="A180" s="425"/>
      <c r="J180" s="425"/>
      <c r="K180" s="425"/>
      <c r="L180" s="425"/>
    </row>
    <row r="181" spans="1:12" s="426" customFormat="1">
      <c r="A181" s="425"/>
      <c r="J181" s="425"/>
      <c r="K181" s="425"/>
      <c r="L181" s="425"/>
    </row>
    <row r="182" spans="1:12" s="426" customFormat="1">
      <c r="A182" s="425"/>
      <c r="J182" s="425"/>
      <c r="K182" s="425"/>
      <c r="L182" s="425"/>
    </row>
    <row r="183" spans="1:12" s="426" customFormat="1">
      <c r="A183" s="425"/>
      <c r="J183" s="425"/>
      <c r="K183" s="425"/>
      <c r="L183" s="425"/>
    </row>
  </sheetData>
  <mergeCells count="3">
    <mergeCell ref="H1:I1"/>
    <mergeCell ref="H4:I4"/>
    <mergeCell ref="A5:K5"/>
  </mergeCells>
  <printOptions horizontalCentered="1"/>
  <pageMargins left="0.39370078740157483" right="0.39370078740157483" top="0.59055118110236227" bottom="0.59055118110236227" header="0" footer="0.19685039370078741"/>
  <pageSetup paperSize="9" scale="80" fitToHeight="0" orientation="portrait" r:id="rId1"/>
  <headerFooter alignWithMargins="0">
    <oddHeader>&amp;L&amp;8Etudes des origines des enseignants-chercheurs recrutés
- Campagne 2013, session synchronisée -&amp;R&amp;8DGRH A1-1 / Mai 2014</oddHeader>
    <oddFooter>Page &amp;P de &amp;N</oddFooter>
  </headerFooter>
  <rowBreaks count="3" manualBreakCount="3">
    <brk id="60" max="10" man="1"/>
    <brk id="114" max="10" man="1"/>
    <brk id="151" max="16383" man="1"/>
  </rowBreaks>
</worksheet>
</file>

<file path=xl/worksheets/sheet47.xml><?xml version="1.0" encoding="utf-8"?>
<worksheet xmlns="http://schemas.openxmlformats.org/spreadsheetml/2006/main" xmlns:r="http://schemas.openxmlformats.org/officeDocument/2006/relationships">
  <sheetPr>
    <tabColor rgb="FF92D050"/>
    <pageSetUpPr fitToPage="1"/>
  </sheetPr>
  <dimension ref="A2:U62"/>
  <sheetViews>
    <sheetView showGridLines="0" workbookViewId="0">
      <pane ySplit="5" topLeftCell="A33" activePane="bottomLeft" state="frozen"/>
      <selection pane="bottomLeft" activeCell="A4" sqref="A4"/>
    </sheetView>
  </sheetViews>
  <sheetFormatPr baseColWidth="10" defaultRowHeight="12.75"/>
  <cols>
    <col min="1" max="1" width="21.5" bestFit="1" customWidth="1"/>
    <col min="2" max="3" width="10.6640625" bestFit="1" customWidth="1"/>
    <col min="4" max="4" width="8.6640625" customWidth="1"/>
    <col min="5" max="8" width="11" bestFit="1" customWidth="1"/>
    <col min="9" max="9" width="12.1640625" bestFit="1" customWidth="1"/>
    <col min="10" max="10" width="12.1640625" customWidth="1"/>
    <col min="11" max="11" width="12.33203125" customWidth="1"/>
    <col min="12" max="13" width="11" bestFit="1" customWidth="1"/>
    <col min="14" max="18" width="10.6640625" bestFit="1" customWidth="1"/>
    <col min="19" max="19" width="12.1640625" customWidth="1"/>
    <col min="20" max="20" width="13.6640625" bestFit="1" customWidth="1"/>
    <col min="21" max="21" width="5.83203125" bestFit="1" customWidth="1"/>
  </cols>
  <sheetData>
    <row r="2" spans="1:21">
      <c r="A2" s="1253" t="s">
        <v>783</v>
      </c>
      <c r="B2" s="1253"/>
      <c r="C2" s="1253"/>
      <c r="D2" s="1253"/>
      <c r="E2" s="1253"/>
      <c r="F2" s="1253"/>
      <c r="G2" s="1253"/>
      <c r="H2" s="1253"/>
      <c r="I2" s="1253"/>
      <c r="J2" s="1253"/>
      <c r="K2" s="1253"/>
      <c r="L2" s="1253"/>
      <c r="M2" s="1253"/>
      <c r="N2" s="1253"/>
      <c r="O2" s="1253"/>
      <c r="P2" s="1253"/>
      <c r="Q2" s="1253"/>
      <c r="R2" s="1253"/>
      <c r="S2" s="1253"/>
      <c r="T2" s="1253"/>
      <c r="U2" s="1253"/>
    </row>
    <row r="4" spans="1:21">
      <c r="B4" s="1321" t="s">
        <v>299</v>
      </c>
      <c r="C4" s="1332"/>
      <c r="D4" s="1332"/>
      <c r="E4" s="1313" t="s">
        <v>300</v>
      </c>
      <c r="F4" s="1313"/>
      <c r="G4" s="1313"/>
      <c r="H4" s="1313"/>
      <c r="I4" s="1313"/>
      <c r="J4" s="1313"/>
      <c r="K4" s="1313"/>
      <c r="L4" s="1313" t="s">
        <v>301</v>
      </c>
      <c r="M4" s="1313"/>
      <c r="N4" s="1313"/>
      <c r="O4" s="1313"/>
      <c r="P4" s="1313"/>
      <c r="Q4" s="1313"/>
      <c r="R4" s="1313"/>
      <c r="S4" s="1313"/>
      <c r="T4" s="1336" t="s">
        <v>207</v>
      </c>
      <c r="U4" s="1306" t="s">
        <v>133</v>
      </c>
    </row>
    <row r="5" spans="1:21" s="72" customFormat="1" ht="21.75" customHeight="1">
      <c r="A5" s="770"/>
      <c r="B5" s="1201" t="s">
        <v>545</v>
      </c>
      <c r="C5" s="1201" t="s">
        <v>546</v>
      </c>
      <c r="D5" s="518" t="s">
        <v>542</v>
      </c>
      <c r="E5" s="1201" t="s">
        <v>550</v>
      </c>
      <c r="F5" s="1201" t="s">
        <v>551</v>
      </c>
      <c r="G5" s="1201" t="s">
        <v>552</v>
      </c>
      <c r="H5" s="1201" t="s">
        <v>553</v>
      </c>
      <c r="I5" s="1201" t="s">
        <v>554</v>
      </c>
      <c r="J5" s="1201" t="s">
        <v>555</v>
      </c>
      <c r="K5" s="518" t="s">
        <v>390</v>
      </c>
      <c r="L5" s="1201" t="s">
        <v>563</v>
      </c>
      <c r="M5" s="1201" t="s">
        <v>564</v>
      </c>
      <c r="N5" s="1201" t="s">
        <v>565</v>
      </c>
      <c r="O5" s="1201" t="s">
        <v>566</v>
      </c>
      <c r="P5" s="1201" t="s">
        <v>567</v>
      </c>
      <c r="Q5" s="1201" t="s">
        <v>568</v>
      </c>
      <c r="R5" s="1201" t="s">
        <v>569</v>
      </c>
      <c r="S5" s="518" t="s">
        <v>556</v>
      </c>
      <c r="T5" s="1336"/>
      <c r="U5" s="1306"/>
    </row>
    <row r="6" spans="1:21">
      <c r="A6" s="563" t="s">
        <v>765</v>
      </c>
    </row>
    <row r="7" spans="1:21">
      <c r="A7" s="11" t="s">
        <v>362</v>
      </c>
      <c r="B7" s="99">
        <v>1</v>
      </c>
      <c r="C7" s="94">
        <v>2</v>
      </c>
      <c r="D7" s="101">
        <v>3</v>
      </c>
      <c r="E7" s="99"/>
      <c r="F7" s="94">
        <v>1</v>
      </c>
      <c r="G7" s="94">
        <v>1</v>
      </c>
      <c r="H7" s="94"/>
      <c r="I7" s="94"/>
      <c r="J7" s="414"/>
      <c r="K7" s="101">
        <v>2</v>
      </c>
      <c r="L7" s="99"/>
      <c r="M7" s="94">
        <v>1</v>
      </c>
      <c r="N7" s="94">
        <v>2</v>
      </c>
      <c r="O7" s="94"/>
      <c r="P7" s="94"/>
      <c r="Q7" s="94">
        <v>1</v>
      </c>
      <c r="R7" s="94">
        <v>2</v>
      </c>
      <c r="S7" s="101">
        <v>6</v>
      </c>
      <c r="T7" s="51"/>
      <c r="U7" s="11">
        <v>11</v>
      </c>
    </row>
    <row r="8" spans="1:21">
      <c r="A8" s="11" t="s">
        <v>365</v>
      </c>
      <c r="B8" s="99"/>
      <c r="C8" s="94">
        <v>1</v>
      </c>
      <c r="D8" s="101">
        <v>1</v>
      </c>
      <c r="E8" s="99"/>
      <c r="F8" s="94"/>
      <c r="G8" s="94"/>
      <c r="H8" s="94"/>
      <c r="I8" s="94"/>
      <c r="J8" s="414"/>
      <c r="K8" s="101"/>
      <c r="L8" s="99"/>
      <c r="M8" s="94"/>
      <c r="N8" s="94"/>
      <c r="O8" s="94"/>
      <c r="P8" s="94"/>
      <c r="Q8" s="94"/>
      <c r="R8" s="94"/>
      <c r="S8" s="101"/>
      <c r="T8" s="51"/>
      <c r="U8" s="11">
        <v>1</v>
      </c>
    </row>
    <row r="9" spans="1:21">
      <c r="A9" s="12" t="s">
        <v>366</v>
      </c>
      <c r="B9" s="100"/>
      <c r="C9" s="95"/>
      <c r="D9" s="103"/>
      <c r="E9" s="100">
        <v>1</v>
      </c>
      <c r="F9" s="95">
        <v>1</v>
      </c>
      <c r="G9" s="95">
        <v>1</v>
      </c>
      <c r="H9" s="95"/>
      <c r="I9" s="95">
        <v>1</v>
      </c>
      <c r="J9" s="415"/>
      <c r="K9" s="103">
        <v>4</v>
      </c>
      <c r="L9" s="100"/>
      <c r="M9" s="95"/>
      <c r="N9" s="95"/>
      <c r="O9" s="95">
        <v>1</v>
      </c>
      <c r="P9" s="95"/>
      <c r="Q9" s="95">
        <v>1</v>
      </c>
      <c r="R9" s="95">
        <v>1</v>
      </c>
      <c r="S9" s="103">
        <v>3</v>
      </c>
      <c r="T9" s="53"/>
      <c r="U9" s="12">
        <v>7</v>
      </c>
    </row>
    <row r="10" spans="1:21">
      <c r="A10" s="12" t="s">
        <v>797</v>
      </c>
      <c r="B10" s="100"/>
      <c r="C10" s="95"/>
      <c r="D10" s="103"/>
      <c r="E10" s="100"/>
      <c r="F10" s="95"/>
      <c r="G10" s="95"/>
      <c r="H10" s="95"/>
      <c r="I10" s="95"/>
      <c r="J10" s="415"/>
      <c r="K10" s="103"/>
      <c r="L10" s="100">
        <v>1</v>
      </c>
      <c r="M10" s="95"/>
      <c r="N10" s="95"/>
      <c r="O10" s="95"/>
      <c r="P10" s="95"/>
      <c r="Q10" s="95"/>
      <c r="R10" s="95"/>
      <c r="S10" s="103">
        <v>1</v>
      </c>
      <c r="T10" s="53"/>
      <c r="U10" s="12">
        <v>1</v>
      </c>
    </row>
    <row r="11" spans="1:21">
      <c r="A11" s="12" t="s">
        <v>605</v>
      </c>
      <c r="B11" s="100"/>
      <c r="C11" s="95"/>
      <c r="D11" s="103"/>
      <c r="E11" s="100"/>
      <c r="F11" s="95"/>
      <c r="G11" s="95"/>
      <c r="H11" s="95">
        <v>1</v>
      </c>
      <c r="I11" s="95"/>
      <c r="J11" s="415"/>
      <c r="K11" s="103">
        <v>1</v>
      </c>
      <c r="L11" s="100"/>
      <c r="M11" s="95"/>
      <c r="N11" s="95"/>
      <c r="O11" s="95"/>
      <c r="P11" s="95"/>
      <c r="Q11" s="95"/>
      <c r="R11" s="95"/>
      <c r="S11" s="103"/>
      <c r="T11" s="53"/>
      <c r="U11" s="12">
        <v>1</v>
      </c>
    </row>
    <row r="12" spans="1:21">
      <c r="A12" s="12" t="s">
        <v>372</v>
      </c>
      <c r="B12" s="100"/>
      <c r="C12" s="95"/>
      <c r="D12" s="103"/>
      <c r="E12" s="100"/>
      <c r="F12" s="95">
        <v>2</v>
      </c>
      <c r="G12" s="95">
        <v>1</v>
      </c>
      <c r="H12" s="95"/>
      <c r="I12" s="95"/>
      <c r="J12" s="415"/>
      <c r="K12" s="103">
        <v>3</v>
      </c>
      <c r="L12" s="100">
        <v>1</v>
      </c>
      <c r="M12" s="95">
        <v>1</v>
      </c>
      <c r="N12" s="95">
        <v>1</v>
      </c>
      <c r="O12" s="95">
        <v>1</v>
      </c>
      <c r="P12" s="95"/>
      <c r="Q12" s="95">
        <v>2</v>
      </c>
      <c r="R12" s="95">
        <v>1</v>
      </c>
      <c r="S12" s="103">
        <v>7</v>
      </c>
      <c r="T12" s="53"/>
      <c r="U12" s="12">
        <v>10</v>
      </c>
    </row>
    <row r="13" spans="1:21">
      <c r="A13" s="12" t="s">
        <v>375</v>
      </c>
      <c r="B13" s="100"/>
      <c r="C13" s="95"/>
      <c r="D13" s="103"/>
      <c r="E13" s="100"/>
      <c r="F13" s="95"/>
      <c r="G13" s="95"/>
      <c r="H13" s="95"/>
      <c r="I13" s="95">
        <v>1</v>
      </c>
      <c r="J13" s="415"/>
      <c r="K13" s="103">
        <v>1</v>
      </c>
      <c r="L13" s="100"/>
      <c r="M13" s="95">
        <v>2</v>
      </c>
      <c r="N13" s="95"/>
      <c r="O13" s="95"/>
      <c r="P13" s="95"/>
      <c r="Q13" s="95">
        <v>2</v>
      </c>
      <c r="R13" s="95"/>
      <c r="S13" s="103">
        <v>4</v>
      </c>
      <c r="T13" s="53"/>
      <c r="U13" s="12">
        <v>5</v>
      </c>
    </row>
    <row r="14" spans="1:21">
      <c r="A14" s="12" t="s">
        <v>378</v>
      </c>
      <c r="B14" s="100"/>
      <c r="C14" s="95"/>
      <c r="D14" s="103"/>
      <c r="E14" s="100"/>
      <c r="F14" s="95">
        <v>1</v>
      </c>
      <c r="G14" s="95"/>
      <c r="H14" s="95"/>
      <c r="I14" s="95"/>
      <c r="J14" s="415"/>
      <c r="K14" s="103">
        <v>1</v>
      </c>
      <c r="L14" s="100"/>
      <c r="M14" s="95"/>
      <c r="N14" s="95"/>
      <c r="O14" s="95"/>
      <c r="P14" s="95"/>
      <c r="Q14" s="95"/>
      <c r="R14" s="95"/>
      <c r="S14" s="103"/>
      <c r="T14" s="53"/>
      <c r="U14" s="12">
        <v>1</v>
      </c>
    </row>
    <row r="15" spans="1:21">
      <c r="A15" s="12" t="s">
        <v>380</v>
      </c>
      <c r="B15" s="100"/>
      <c r="C15" s="95">
        <v>3</v>
      </c>
      <c r="D15" s="103">
        <v>3</v>
      </c>
      <c r="E15" s="100"/>
      <c r="F15" s="95">
        <v>4</v>
      </c>
      <c r="G15" s="95">
        <v>3</v>
      </c>
      <c r="H15" s="95">
        <v>3</v>
      </c>
      <c r="I15" s="95">
        <v>2</v>
      </c>
      <c r="J15" s="415"/>
      <c r="K15" s="103">
        <v>12</v>
      </c>
      <c r="L15" s="100">
        <v>4</v>
      </c>
      <c r="M15" s="95">
        <v>4</v>
      </c>
      <c r="N15" s="95">
        <v>4</v>
      </c>
      <c r="O15" s="95">
        <v>1</v>
      </c>
      <c r="P15" s="95">
        <v>1</v>
      </c>
      <c r="Q15" s="95">
        <v>6</v>
      </c>
      <c r="R15" s="95">
        <v>2</v>
      </c>
      <c r="S15" s="103">
        <v>22</v>
      </c>
      <c r="T15" s="53">
        <v>2</v>
      </c>
      <c r="U15" s="12">
        <v>39</v>
      </c>
    </row>
    <row r="16" spans="1:21">
      <c r="A16" s="12" t="s">
        <v>793</v>
      </c>
      <c r="B16" s="100"/>
      <c r="C16" s="95"/>
      <c r="D16" s="103"/>
      <c r="E16" s="100"/>
      <c r="F16" s="95"/>
      <c r="G16" s="95"/>
      <c r="H16" s="95"/>
      <c r="I16" s="95"/>
      <c r="J16" s="415"/>
      <c r="K16" s="103"/>
      <c r="L16" s="100">
        <v>1</v>
      </c>
      <c r="M16" s="95">
        <v>1</v>
      </c>
      <c r="N16" s="95"/>
      <c r="O16" s="95"/>
      <c r="P16" s="95"/>
      <c r="Q16" s="95"/>
      <c r="R16" s="95"/>
      <c r="S16" s="103">
        <v>2</v>
      </c>
      <c r="T16" s="53"/>
      <c r="U16" s="12">
        <v>2</v>
      </c>
    </row>
    <row r="17" spans="1:21">
      <c r="A17" s="12" t="s">
        <v>579</v>
      </c>
      <c r="B17" s="100"/>
      <c r="C17" s="95">
        <v>2</v>
      </c>
      <c r="D17" s="103">
        <v>2</v>
      </c>
      <c r="E17" s="100"/>
      <c r="F17" s="95"/>
      <c r="G17" s="95"/>
      <c r="H17" s="95"/>
      <c r="I17" s="95">
        <v>1</v>
      </c>
      <c r="J17" s="415"/>
      <c r="K17" s="103">
        <v>1</v>
      </c>
      <c r="L17" s="100">
        <v>2</v>
      </c>
      <c r="M17" s="95"/>
      <c r="N17" s="95"/>
      <c r="O17" s="95"/>
      <c r="P17" s="95"/>
      <c r="Q17" s="95">
        <v>2</v>
      </c>
      <c r="R17" s="95"/>
      <c r="S17" s="103">
        <v>4</v>
      </c>
      <c r="T17" s="53"/>
      <c r="U17" s="12">
        <v>7</v>
      </c>
    </row>
    <row r="18" spans="1:21">
      <c r="A18" s="13" t="s">
        <v>580</v>
      </c>
      <c r="B18" s="274"/>
      <c r="C18" s="186"/>
      <c r="D18" s="275"/>
      <c r="E18" s="274"/>
      <c r="F18" s="186"/>
      <c r="G18" s="186"/>
      <c r="H18" s="186"/>
      <c r="I18" s="186"/>
      <c r="J18" s="416"/>
      <c r="K18" s="275"/>
      <c r="L18" s="274"/>
      <c r="M18" s="186">
        <v>1</v>
      </c>
      <c r="N18" s="186"/>
      <c r="O18" s="186"/>
      <c r="P18" s="186"/>
      <c r="Q18" s="186"/>
      <c r="R18" s="186"/>
      <c r="S18" s="275">
        <v>1</v>
      </c>
      <c r="T18" s="54"/>
      <c r="U18" s="13">
        <v>1</v>
      </c>
    </row>
    <row r="19" spans="1:21">
      <c r="A19" s="1198" t="s">
        <v>586</v>
      </c>
      <c r="B19" s="149">
        <v>1</v>
      </c>
      <c r="C19" s="149">
        <v>8</v>
      </c>
      <c r="D19" s="610">
        <v>9</v>
      </c>
      <c r="E19" s="149">
        <v>1</v>
      </c>
      <c r="F19" s="149">
        <v>9</v>
      </c>
      <c r="G19" s="149">
        <v>6</v>
      </c>
      <c r="H19" s="149">
        <v>4</v>
      </c>
      <c r="I19" s="149">
        <v>5</v>
      </c>
      <c r="J19" s="149"/>
      <c r="K19" s="610">
        <v>25</v>
      </c>
      <c r="L19" s="149">
        <v>9</v>
      </c>
      <c r="M19" s="149">
        <v>10</v>
      </c>
      <c r="N19" s="149">
        <v>7</v>
      </c>
      <c r="O19" s="149">
        <v>3</v>
      </c>
      <c r="P19" s="149">
        <v>1</v>
      </c>
      <c r="Q19" s="149">
        <v>14</v>
      </c>
      <c r="R19" s="149">
        <v>6</v>
      </c>
      <c r="S19" s="610">
        <v>50</v>
      </c>
      <c r="T19" s="149">
        <v>2</v>
      </c>
      <c r="U19" s="610">
        <v>86</v>
      </c>
    </row>
    <row r="20" spans="1:21">
      <c r="A20" s="11" t="s">
        <v>803</v>
      </c>
      <c r="B20" s="99"/>
      <c r="C20" s="94">
        <v>1</v>
      </c>
      <c r="D20" s="101">
        <v>1</v>
      </c>
      <c r="E20" s="99"/>
      <c r="F20" s="94"/>
      <c r="G20" s="101"/>
      <c r="H20" s="99"/>
      <c r="I20" s="94"/>
      <c r="J20" s="414"/>
      <c r="K20" s="101"/>
      <c r="L20" s="99"/>
      <c r="M20" s="94"/>
      <c r="N20" s="101"/>
      <c r="O20" s="99"/>
      <c r="P20" s="94"/>
      <c r="Q20" s="101"/>
      <c r="R20" s="99"/>
      <c r="S20" s="414"/>
      <c r="T20" s="51"/>
      <c r="U20" s="11">
        <v>1</v>
      </c>
    </row>
    <row r="21" spans="1:21">
      <c r="A21" s="11" t="s">
        <v>804</v>
      </c>
      <c r="B21" s="99"/>
      <c r="C21" s="94"/>
      <c r="D21" s="101"/>
      <c r="E21" s="99"/>
      <c r="F21" s="94"/>
      <c r="G21" s="101"/>
      <c r="H21" s="99"/>
      <c r="I21" s="94"/>
      <c r="J21" s="414"/>
      <c r="K21" s="101"/>
      <c r="L21" s="99"/>
      <c r="M21" s="94">
        <v>1</v>
      </c>
      <c r="N21" s="101"/>
      <c r="O21" s="99"/>
      <c r="P21" s="94"/>
      <c r="Q21" s="101"/>
      <c r="R21" s="99"/>
      <c r="S21" s="414">
        <v>1</v>
      </c>
      <c r="T21" s="51"/>
      <c r="U21" s="11">
        <v>1</v>
      </c>
    </row>
    <row r="22" spans="1:21">
      <c r="A22" s="12" t="s">
        <v>608</v>
      </c>
      <c r="B22" s="100"/>
      <c r="C22" s="95"/>
      <c r="D22" s="103"/>
      <c r="E22" s="100"/>
      <c r="F22" s="95"/>
      <c r="G22" s="103"/>
      <c r="H22" s="100"/>
      <c r="I22" s="95"/>
      <c r="J22" s="415"/>
      <c r="K22" s="103"/>
      <c r="L22" s="100"/>
      <c r="M22" s="95"/>
      <c r="N22" s="103"/>
      <c r="O22" s="100">
        <v>1</v>
      </c>
      <c r="P22" s="95"/>
      <c r="Q22" s="103"/>
      <c r="R22" s="100">
        <v>1</v>
      </c>
      <c r="S22" s="415">
        <v>2</v>
      </c>
      <c r="T22" s="53"/>
      <c r="U22" s="12">
        <v>2</v>
      </c>
    </row>
    <row r="23" spans="1:21">
      <c r="A23" s="12" t="s">
        <v>388</v>
      </c>
      <c r="B23" s="100">
        <v>1</v>
      </c>
      <c r="C23" s="95"/>
      <c r="D23" s="103">
        <v>1</v>
      </c>
      <c r="E23" s="100"/>
      <c r="F23" s="95">
        <v>1</v>
      </c>
      <c r="G23" s="103"/>
      <c r="H23" s="100"/>
      <c r="I23" s="95"/>
      <c r="J23" s="415"/>
      <c r="K23" s="103">
        <v>1</v>
      </c>
      <c r="L23" s="100"/>
      <c r="M23" s="95"/>
      <c r="N23" s="103"/>
      <c r="O23" s="100"/>
      <c r="P23" s="95"/>
      <c r="Q23" s="103"/>
      <c r="R23" s="100"/>
      <c r="S23" s="415"/>
      <c r="T23" s="53"/>
      <c r="U23" s="12">
        <v>2</v>
      </c>
    </row>
    <row r="24" spans="1:21">
      <c r="A24" s="13" t="s">
        <v>581</v>
      </c>
      <c r="B24" s="274"/>
      <c r="C24" s="186"/>
      <c r="D24" s="275"/>
      <c r="E24" s="274"/>
      <c r="F24" s="186"/>
      <c r="G24" s="275"/>
      <c r="H24" s="274"/>
      <c r="I24" s="186"/>
      <c r="J24" s="416"/>
      <c r="K24" s="275"/>
      <c r="L24" s="274">
        <v>1</v>
      </c>
      <c r="M24" s="186"/>
      <c r="N24" s="275">
        <v>1</v>
      </c>
      <c r="O24" s="274">
        <v>1</v>
      </c>
      <c r="P24" s="186"/>
      <c r="Q24" s="275">
        <v>1</v>
      </c>
      <c r="R24" s="274"/>
      <c r="S24" s="416">
        <v>4</v>
      </c>
      <c r="T24" s="499"/>
      <c r="U24" s="13">
        <v>4</v>
      </c>
    </row>
    <row r="25" spans="1:21" ht="13.5">
      <c r="A25" s="806" t="s">
        <v>585</v>
      </c>
      <c r="B25" s="505">
        <v>1</v>
      </c>
      <c r="C25" s="505">
        <v>1</v>
      </c>
      <c r="D25" s="507">
        <v>2</v>
      </c>
      <c r="E25" s="505"/>
      <c r="F25" s="505">
        <v>1</v>
      </c>
      <c r="G25" s="505"/>
      <c r="H25" s="505"/>
      <c r="I25" s="505"/>
      <c r="J25" s="505"/>
      <c r="K25" s="507">
        <v>1</v>
      </c>
      <c r="L25" s="505">
        <v>1</v>
      </c>
      <c r="M25" s="505">
        <v>1</v>
      </c>
      <c r="N25" s="505">
        <v>1</v>
      </c>
      <c r="O25" s="505">
        <v>2</v>
      </c>
      <c r="P25" s="505"/>
      <c r="Q25" s="505">
        <v>1</v>
      </c>
      <c r="R25" s="505">
        <v>1</v>
      </c>
      <c r="S25" s="507">
        <v>7</v>
      </c>
      <c r="T25" s="505"/>
      <c r="U25" s="510">
        <v>10</v>
      </c>
    </row>
    <row r="26" spans="1:21">
      <c r="A26" s="399" t="s">
        <v>589</v>
      </c>
      <c r="B26" s="514">
        <v>2</v>
      </c>
      <c r="C26" s="514">
        <v>9</v>
      </c>
      <c r="D26" s="404">
        <v>11</v>
      </c>
      <c r="E26" s="514">
        <v>1</v>
      </c>
      <c r="F26" s="514">
        <v>10</v>
      </c>
      <c r="G26" s="514">
        <v>6</v>
      </c>
      <c r="H26" s="514">
        <v>4</v>
      </c>
      <c r="I26" s="514">
        <v>5</v>
      </c>
      <c r="J26" s="514"/>
      <c r="K26" s="404">
        <v>26</v>
      </c>
      <c r="L26" s="514">
        <v>10</v>
      </c>
      <c r="M26" s="514">
        <v>11</v>
      </c>
      <c r="N26" s="514">
        <v>8</v>
      </c>
      <c r="O26" s="514">
        <v>5</v>
      </c>
      <c r="P26" s="514">
        <v>1</v>
      </c>
      <c r="Q26" s="514">
        <v>15</v>
      </c>
      <c r="R26" s="514">
        <v>7</v>
      </c>
      <c r="S26" s="404">
        <v>57</v>
      </c>
      <c r="T26" s="514">
        <v>2</v>
      </c>
      <c r="U26" s="400">
        <v>96</v>
      </c>
    </row>
    <row r="27" spans="1:21">
      <c r="A27" s="11" t="s">
        <v>377</v>
      </c>
      <c r="B27" s="99"/>
      <c r="C27" s="94"/>
      <c r="D27" s="101"/>
      <c r="E27" s="99"/>
      <c r="F27" s="94"/>
      <c r="G27" s="101"/>
      <c r="H27" s="99"/>
      <c r="I27" s="94"/>
      <c r="J27" s="414"/>
      <c r="K27" s="101"/>
      <c r="L27" s="99"/>
      <c r="M27" s="94">
        <v>1</v>
      </c>
      <c r="N27" s="101"/>
      <c r="O27" s="99"/>
      <c r="P27" s="94"/>
      <c r="Q27" s="101"/>
      <c r="R27" s="99"/>
      <c r="S27" s="414">
        <v>1</v>
      </c>
      <c r="T27" s="51"/>
      <c r="U27" s="11">
        <v>1</v>
      </c>
    </row>
    <row r="28" spans="1:21">
      <c r="A28" s="12" t="s">
        <v>614</v>
      </c>
      <c r="B28" s="100"/>
      <c r="C28" s="95"/>
      <c r="D28" s="103"/>
      <c r="E28" s="100"/>
      <c r="F28" s="95"/>
      <c r="G28" s="103"/>
      <c r="H28" s="100"/>
      <c r="I28" s="95"/>
      <c r="J28" s="415"/>
      <c r="K28" s="103"/>
      <c r="L28" s="100"/>
      <c r="M28" s="95"/>
      <c r="N28" s="103"/>
      <c r="O28" s="100"/>
      <c r="P28" s="95"/>
      <c r="Q28" s="103">
        <v>1</v>
      </c>
      <c r="R28" s="100"/>
      <c r="S28" s="415">
        <v>1</v>
      </c>
      <c r="T28" s="53"/>
      <c r="U28" s="12">
        <v>1</v>
      </c>
    </row>
    <row r="29" spans="1:21">
      <c r="A29" s="12" t="s">
        <v>615</v>
      </c>
      <c r="B29" s="100">
        <v>2</v>
      </c>
      <c r="C29" s="95"/>
      <c r="D29" s="103">
        <v>2</v>
      </c>
      <c r="E29" s="100"/>
      <c r="F29" s="95"/>
      <c r="G29" s="103">
        <v>1</v>
      </c>
      <c r="H29" s="100"/>
      <c r="I29" s="95"/>
      <c r="J29" s="415"/>
      <c r="K29" s="103">
        <v>1</v>
      </c>
      <c r="L29" s="100"/>
      <c r="M29" s="95"/>
      <c r="N29" s="103"/>
      <c r="O29" s="100">
        <v>1</v>
      </c>
      <c r="P29" s="95"/>
      <c r="Q29" s="103"/>
      <c r="R29" s="100"/>
      <c r="S29" s="415">
        <v>1</v>
      </c>
      <c r="T29" s="53"/>
      <c r="U29" s="12">
        <v>4</v>
      </c>
    </row>
    <row r="30" spans="1:21">
      <c r="A30" s="12" t="s">
        <v>616</v>
      </c>
      <c r="B30" s="100"/>
      <c r="C30" s="95"/>
      <c r="D30" s="103"/>
      <c r="E30" s="100"/>
      <c r="F30" s="95"/>
      <c r="G30" s="103"/>
      <c r="H30" s="100"/>
      <c r="I30" s="95"/>
      <c r="J30" s="415"/>
      <c r="K30" s="103"/>
      <c r="L30" s="100"/>
      <c r="M30" s="95"/>
      <c r="N30" s="103"/>
      <c r="O30" s="100"/>
      <c r="P30" s="95"/>
      <c r="Q30" s="103">
        <v>1</v>
      </c>
      <c r="R30" s="100"/>
      <c r="S30" s="415">
        <v>1</v>
      </c>
      <c r="T30" s="53"/>
      <c r="U30" s="12">
        <v>1</v>
      </c>
    </row>
    <row r="31" spans="1:21">
      <c r="A31" s="13" t="s">
        <v>617</v>
      </c>
      <c r="B31" s="274"/>
      <c r="C31" s="186"/>
      <c r="D31" s="275"/>
      <c r="E31" s="274"/>
      <c r="F31" s="186"/>
      <c r="G31" s="275"/>
      <c r="H31" s="274"/>
      <c r="I31" s="186"/>
      <c r="J31" s="416"/>
      <c r="K31" s="275"/>
      <c r="L31" s="274"/>
      <c r="M31" s="186">
        <v>1</v>
      </c>
      <c r="N31" s="275"/>
      <c r="O31" s="274"/>
      <c r="P31" s="186"/>
      <c r="Q31" s="275">
        <v>2</v>
      </c>
      <c r="R31" s="274"/>
      <c r="S31" s="416">
        <v>3</v>
      </c>
      <c r="T31" s="54"/>
      <c r="U31" s="13">
        <v>3</v>
      </c>
    </row>
    <row r="32" spans="1:21">
      <c r="A32" s="1200" t="s">
        <v>609</v>
      </c>
      <c r="B32" s="149">
        <v>2</v>
      </c>
      <c r="C32" s="149"/>
      <c r="D32" s="610">
        <v>2</v>
      </c>
      <c r="E32" s="149"/>
      <c r="F32" s="149"/>
      <c r="G32" s="149">
        <v>1</v>
      </c>
      <c r="H32" s="149"/>
      <c r="I32" s="149"/>
      <c r="J32" s="149"/>
      <c r="K32" s="610">
        <v>1</v>
      </c>
      <c r="L32" s="149"/>
      <c r="M32" s="149">
        <v>2</v>
      </c>
      <c r="N32" s="149"/>
      <c r="O32" s="149">
        <v>1</v>
      </c>
      <c r="P32" s="149"/>
      <c r="Q32" s="149">
        <v>4</v>
      </c>
      <c r="R32" s="149"/>
      <c r="S32" s="610">
        <v>7</v>
      </c>
      <c r="T32" s="149"/>
      <c r="U32" s="610">
        <v>10</v>
      </c>
    </row>
    <row r="33" spans="1:21">
      <c r="A33" s="11" t="s">
        <v>369</v>
      </c>
      <c r="B33" s="99"/>
      <c r="C33" s="94">
        <v>1</v>
      </c>
      <c r="D33" s="101">
        <v>1</v>
      </c>
      <c r="E33" s="99"/>
      <c r="F33" s="94">
        <v>1</v>
      </c>
      <c r="G33" s="101"/>
      <c r="H33" s="99"/>
      <c r="I33" s="94"/>
      <c r="J33" s="414"/>
      <c r="K33" s="101">
        <v>1</v>
      </c>
      <c r="L33" s="99">
        <v>2</v>
      </c>
      <c r="M33" s="94">
        <v>4</v>
      </c>
      <c r="N33" s="101"/>
      <c r="O33" s="99"/>
      <c r="P33" s="94"/>
      <c r="Q33" s="101"/>
      <c r="R33" s="99"/>
      <c r="S33" s="101">
        <v>6</v>
      </c>
      <c r="T33" s="51"/>
      <c r="U33" s="11">
        <v>8</v>
      </c>
    </row>
    <row r="34" spans="1:21">
      <c r="A34" s="13" t="s">
        <v>619</v>
      </c>
      <c r="B34" s="274"/>
      <c r="C34" s="186">
        <v>1</v>
      </c>
      <c r="D34" s="275">
        <v>1</v>
      </c>
      <c r="E34" s="274"/>
      <c r="F34" s="186"/>
      <c r="G34" s="275"/>
      <c r="H34" s="274"/>
      <c r="I34" s="186"/>
      <c r="J34" s="416"/>
      <c r="K34" s="275"/>
      <c r="L34" s="274"/>
      <c r="M34" s="186">
        <v>1</v>
      </c>
      <c r="N34" s="275"/>
      <c r="O34" s="274">
        <v>1</v>
      </c>
      <c r="P34" s="186"/>
      <c r="Q34" s="275">
        <v>2</v>
      </c>
      <c r="R34" s="274"/>
      <c r="S34" s="275">
        <v>4</v>
      </c>
      <c r="T34" s="54"/>
      <c r="U34" s="13">
        <v>5</v>
      </c>
    </row>
    <row r="35" spans="1:21">
      <c r="A35" s="397" t="s">
        <v>791</v>
      </c>
      <c r="B35" s="503"/>
      <c r="C35" s="503">
        <v>2</v>
      </c>
      <c r="D35" s="508">
        <v>2</v>
      </c>
      <c r="E35" s="503"/>
      <c r="F35" s="503">
        <v>1</v>
      </c>
      <c r="G35" s="503"/>
      <c r="H35" s="503"/>
      <c r="I35" s="503"/>
      <c r="J35" s="503"/>
      <c r="K35" s="508">
        <v>1</v>
      </c>
      <c r="L35" s="503">
        <v>2</v>
      </c>
      <c r="M35" s="503">
        <v>5</v>
      </c>
      <c r="N35" s="503"/>
      <c r="O35" s="503">
        <v>1</v>
      </c>
      <c r="P35" s="503"/>
      <c r="Q35" s="503">
        <v>2</v>
      </c>
      <c r="R35" s="503"/>
      <c r="S35" s="508">
        <v>10</v>
      </c>
      <c r="T35" s="503"/>
      <c r="U35" s="511">
        <v>13</v>
      </c>
    </row>
    <row r="36" spans="1:21">
      <c r="A36" s="399" t="s">
        <v>395</v>
      </c>
      <c r="B36" s="514">
        <v>2</v>
      </c>
      <c r="C36" s="514">
        <v>2</v>
      </c>
      <c r="D36" s="404">
        <v>4</v>
      </c>
      <c r="E36" s="514"/>
      <c r="F36" s="514">
        <v>1</v>
      </c>
      <c r="G36" s="514">
        <v>1</v>
      </c>
      <c r="H36" s="514"/>
      <c r="I36" s="514"/>
      <c r="J36" s="514"/>
      <c r="K36" s="404">
        <v>2</v>
      </c>
      <c r="L36" s="514">
        <v>2</v>
      </c>
      <c r="M36" s="514">
        <v>7</v>
      </c>
      <c r="N36" s="514"/>
      <c r="O36" s="514">
        <v>2</v>
      </c>
      <c r="P36" s="514"/>
      <c r="Q36" s="514">
        <v>6</v>
      </c>
      <c r="R36" s="514"/>
      <c r="S36" s="404">
        <v>17</v>
      </c>
      <c r="T36" s="514"/>
      <c r="U36" s="400">
        <v>23</v>
      </c>
    </row>
    <row r="37" spans="1:21">
      <c r="A37" s="12" t="s">
        <v>621</v>
      </c>
      <c r="B37" s="100"/>
      <c r="C37" s="95"/>
      <c r="D37" s="103"/>
      <c r="E37" s="100"/>
      <c r="F37" s="95"/>
      <c r="G37" s="103"/>
      <c r="H37" s="100"/>
      <c r="I37" s="95"/>
      <c r="J37" s="415"/>
      <c r="K37" s="103"/>
      <c r="L37" s="100"/>
      <c r="M37" s="95">
        <v>1</v>
      </c>
      <c r="N37" s="103"/>
      <c r="O37" s="100"/>
      <c r="P37" s="95"/>
      <c r="Q37" s="103"/>
      <c r="R37" s="100"/>
      <c r="S37" s="103">
        <v>1</v>
      </c>
      <c r="T37" s="501"/>
      <c r="U37" s="12">
        <v>1</v>
      </c>
    </row>
    <row r="38" spans="1:21">
      <c r="A38" s="12" t="s">
        <v>623</v>
      </c>
      <c r="B38" s="100"/>
      <c r="C38" s="95">
        <v>1</v>
      </c>
      <c r="D38" s="103">
        <v>1</v>
      </c>
      <c r="E38" s="100"/>
      <c r="F38" s="95"/>
      <c r="G38" s="103"/>
      <c r="H38" s="100"/>
      <c r="I38" s="95"/>
      <c r="J38" s="415"/>
      <c r="K38" s="103"/>
      <c r="L38" s="100"/>
      <c r="M38" s="95"/>
      <c r="N38" s="103"/>
      <c r="O38" s="100"/>
      <c r="P38" s="95"/>
      <c r="Q38" s="103"/>
      <c r="R38" s="100"/>
      <c r="S38" s="103"/>
      <c r="T38" s="501"/>
      <c r="U38" s="12">
        <v>1</v>
      </c>
    </row>
    <row r="39" spans="1:21">
      <c r="A39" s="12" t="s">
        <v>624</v>
      </c>
      <c r="B39" s="100"/>
      <c r="C39" s="95">
        <v>1</v>
      </c>
      <c r="D39" s="103">
        <v>1</v>
      </c>
      <c r="E39" s="100"/>
      <c r="F39" s="95"/>
      <c r="G39" s="103"/>
      <c r="H39" s="100"/>
      <c r="I39" s="95"/>
      <c r="J39" s="415"/>
      <c r="K39" s="103"/>
      <c r="L39" s="100"/>
      <c r="M39" s="95">
        <v>1</v>
      </c>
      <c r="N39" s="103"/>
      <c r="O39" s="100"/>
      <c r="P39" s="95"/>
      <c r="Q39" s="103"/>
      <c r="R39" s="100"/>
      <c r="S39" s="103">
        <v>1</v>
      </c>
      <c r="T39" s="501"/>
      <c r="U39" s="12">
        <v>2</v>
      </c>
    </row>
    <row r="40" spans="1:21">
      <c r="A40" s="12" t="s">
        <v>625</v>
      </c>
      <c r="B40" s="100"/>
      <c r="C40" s="95"/>
      <c r="D40" s="103"/>
      <c r="E40" s="100"/>
      <c r="F40" s="95"/>
      <c r="G40" s="103"/>
      <c r="H40" s="100"/>
      <c r="I40" s="95"/>
      <c r="J40" s="415"/>
      <c r="K40" s="103"/>
      <c r="L40" s="100"/>
      <c r="M40" s="95"/>
      <c r="N40" s="103"/>
      <c r="O40" s="100"/>
      <c r="P40" s="95"/>
      <c r="Q40" s="103">
        <v>1</v>
      </c>
      <c r="R40" s="100"/>
      <c r="S40" s="103">
        <v>1</v>
      </c>
      <c r="T40" s="501"/>
      <c r="U40" s="12">
        <v>1</v>
      </c>
    </row>
    <row r="41" spans="1:21">
      <c r="A41" s="12" t="s">
        <v>824</v>
      </c>
      <c r="B41" s="100"/>
      <c r="C41" s="95"/>
      <c r="D41" s="103"/>
      <c r="E41" s="100"/>
      <c r="F41" s="95"/>
      <c r="G41" s="103">
        <v>1</v>
      </c>
      <c r="H41" s="100"/>
      <c r="I41" s="95"/>
      <c r="J41" s="415"/>
      <c r="K41" s="103">
        <v>1</v>
      </c>
      <c r="L41" s="100"/>
      <c r="M41" s="95"/>
      <c r="N41" s="103"/>
      <c r="O41" s="100"/>
      <c r="P41" s="95"/>
      <c r="Q41" s="103"/>
      <c r="R41" s="100"/>
      <c r="S41" s="103"/>
      <c r="T41" s="501"/>
      <c r="U41" s="12">
        <v>1</v>
      </c>
    </row>
    <row r="42" spans="1:21">
      <c r="A42" s="12" t="s">
        <v>825</v>
      </c>
      <c r="B42" s="100"/>
      <c r="C42" s="95"/>
      <c r="D42" s="103"/>
      <c r="E42" s="100"/>
      <c r="F42" s="95"/>
      <c r="G42" s="103"/>
      <c r="H42" s="100"/>
      <c r="I42" s="95"/>
      <c r="J42" s="415"/>
      <c r="K42" s="103"/>
      <c r="L42" s="100"/>
      <c r="M42" s="95"/>
      <c r="N42" s="103">
        <v>1</v>
      </c>
      <c r="O42" s="100"/>
      <c r="P42" s="95"/>
      <c r="Q42" s="103"/>
      <c r="R42" s="100"/>
      <c r="S42" s="103">
        <v>1</v>
      </c>
      <c r="T42" s="501"/>
      <c r="U42" s="12">
        <v>1</v>
      </c>
    </row>
    <row r="43" spans="1:21">
      <c r="A43" s="13" t="s">
        <v>628</v>
      </c>
      <c r="B43" s="274"/>
      <c r="C43" s="186">
        <v>3</v>
      </c>
      <c r="D43" s="275">
        <v>3</v>
      </c>
      <c r="E43" s="274"/>
      <c r="F43" s="186"/>
      <c r="G43" s="275"/>
      <c r="H43" s="274"/>
      <c r="I43" s="186"/>
      <c r="J43" s="416">
        <v>1</v>
      </c>
      <c r="K43" s="275">
        <v>1</v>
      </c>
      <c r="L43" s="274"/>
      <c r="M43" s="186"/>
      <c r="N43" s="275"/>
      <c r="O43" s="274"/>
      <c r="P43" s="186"/>
      <c r="Q43" s="275"/>
      <c r="R43" s="274"/>
      <c r="S43" s="275"/>
      <c r="T43" s="502"/>
      <c r="U43" s="13">
        <v>4</v>
      </c>
    </row>
    <row r="44" spans="1:21">
      <c r="A44" s="395" t="s">
        <v>610</v>
      </c>
      <c r="B44" s="504"/>
      <c r="C44" s="64">
        <v>5</v>
      </c>
      <c r="D44" s="196">
        <v>5</v>
      </c>
      <c r="E44" s="64"/>
      <c r="F44" s="64"/>
      <c r="G44" s="64">
        <v>1</v>
      </c>
      <c r="H44" s="64"/>
      <c r="I44" s="64"/>
      <c r="J44" s="64">
        <v>1</v>
      </c>
      <c r="K44" s="196">
        <v>2</v>
      </c>
      <c r="L44" s="64"/>
      <c r="M44" s="64">
        <v>2</v>
      </c>
      <c r="N44" s="64">
        <v>1</v>
      </c>
      <c r="O44" s="64"/>
      <c r="P44" s="64"/>
      <c r="Q44" s="64">
        <v>1</v>
      </c>
      <c r="R44" s="64"/>
      <c r="S44" s="196">
        <v>4</v>
      </c>
      <c r="T44" s="64"/>
      <c r="U44" s="285">
        <v>11</v>
      </c>
    </row>
    <row r="45" spans="1:21">
      <c r="A45" s="11" t="s">
        <v>629</v>
      </c>
      <c r="B45" s="99"/>
      <c r="C45" s="94"/>
      <c r="D45" s="101"/>
      <c r="E45" s="99"/>
      <c r="F45" s="94"/>
      <c r="G45" s="101"/>
      <c r="H45" s="99"/>
      <c r="I45" s="94"/>
      <c r="J45" s="414"/>
      <c r="K45" s="101"/>
      <c r="L45" s="99">
        <v>1</v>
      </c>
      <c r="M45" s="94">
        <v>3</v>
      </c>
      <c r="N45" s="101"/>
      <c r="O45" s="99">
        <v>1</v>
      </c>
      <c r="P45" s="94"/>
      <c r="Q45" s="101">
        <v>9</v>
      </c>
      <c r="R45" s="99"/>
      <c r="S45" s="101">
        <v>14</v>
      </c>
      <c r="T45" s="500"/>
      <c r="U45" s="11">
        <v>14</v>
      </c>
    </row>
    <row r="46" spans="1:21">
      <c r="A46" s="12" t="s">
        <v>630</v>
      </c>
      <c r="B46" s="100"/>
      <c r="C46" s="95">
        <v>1</v>
      </c>
      <c r="D46" s="103">
        <v>1</v>
      </c>
      <c r="E46" s="100"/>
      <c r="F46" s="95"/>
      <c r="G46" s="103"/>
      <c r="H46" s="100"/>
      <c r="I46" s="95"/>
      <c r="J46" s="415"/>
      <c r="K46" s="103"/>
      <c r="L46" s="100"/>
      <c r="M46" s="95">
        <v>2</v>
      </c>
      <c r="N46" s="103">
        <v>1</v>
      </c>
      <c r="O46" s="100"/>
      <c r="P46" s="95"/>
      <c r="Q46" s="103">
        <v>1</v>
      </c>
      <c r="R46" s="100"/>
      <c r="S46" s="103">
        <v>4</v>
      </c>
      <c r="T46" s="501"/>
      <c r="U46" s="12">
        <v>5</v>
      </c>
    </row>
    <row r="47" spans="1:21">
      <c r="A47" s="13" t="s">
        <v>631</v>
      </c>
      <c r="B47" s="274"/>
      <c r="C47" s="186">
        <v>5</v>
      </c>
      <c r="D47" s="275">
        <v>5</v>
      </c>
      <c r="E47" s="274"/>
      <c r="F47" s="186"/>
      <c r="G47" s="275"/>
      <c r="H47" s="274"/>
      <c r="I47" s="186"/>
      <c r="J47" s="416"/>
      <c r="K47" s="275"/>
      <c r="L47" s="274"/>
      <c r="M47" s="186">
        <v>3</v>
      </c>
      <c r="N47" s="275"/>
      <c r="O47" s="274"/>
      <c r="P47" s="186"/>
      <c r="Q47" s="275">
        <v>3</v>
      </c>
      <c r="R47" s="274"/>
      <c r="S47" s="275">
        <v>6</v>
      </c>
      <c r="T47" s="502"/>
      <c r="U47" s="13">
        <v>11</v>
      </c>
    </row>
    <row r="48" spans="1:21">
      <c r="A48" s="395" t="s">
        <v>611</v>
      </c>
      <c r="B48" s="504"/>
      <c r="C48" s="64">
        <v>6</v>
      </c>
      <c r="D48" s="196">
        <v>6</v>
      </c>
      <c r="E48" s="64"/>
      <c r="F48" s="64"/>
      <c r="G48" s="64"/>
      <c r="H48" s="64"/>
      <c r="I48" s="64"/>
      <c r="J48" s="64"/>
      <c r="K48" s="196"/>
      <c r="L48" s="64">
        <v>1</v>
      </c>
      <c r="M48" s="64">
        <v>8</v>
      </c>
      <c r="N48" s="64">
        <v>1</v>
      </c>
      <c r="O48" s="64">
        <v>1</v>
      </c>
      <c r="P48" s="64"/>
      <c r="Q48" s="64">
        <v>13</v>
      </c>
      <c r="R48" s="64"/>
      <c r="S48" s="196">
        <v>24</v>
      </c>
      <c r="T48" s="64"/>
      <c r="U48" s="285">
        <v>30</v>
      </c>
    </row>
    <row r="49" spans="1:21">
      <c r="A49" s="399" t="s">
        <v>876</v>
      </c>
      <c r="B49" s="1199"/>
      <c r="C49" s="1199">
        <v>11</v>
      </c>
      <c r="D49" s="507">
        <v>11</v>
      </c>
      <c r="E49" s="1199"/>
      <c r="F49" s="1199"/>
      <c r="G49" s="1199">
        <v>1</v>
      </c>
      <c r="H49" s="1199"/>
      <c r="I49" s="1199"/>
      <c r="J49" s="1199">
        <v>1</v>
      </c>
      <c r="K49" s="507">
        <v>2</v>
      </c>
      <c r="L49" s="1199">
        <v>1</v>
      </c>
      <c r="M49" s="1199">
        <v>10</v>
      </c>
      <c r="N49" s="1199">
        <v>2</v>
      </c>
      <c r="O49" s="1199">
        <v>1</v>
      </c>
      <c r="P49" s="1199"/>
      <c r="Q49" s="1199">
        <v>14</v>
      </c>
      <c r="R49" s="1199"/>
      <c r="S49" s="507">
        <v>28</v>
      </c>
      <c r="T49" s="1199"/>
      <c r="U49" s="510">
        <v>41</v>
      </c>
    </row>
    <row r="50" spans="1:21">
      <c r="A50" s="13" t="s">
        <v>368</v>
      </c>
      <c r="B50" s="274"/>
      <c r="C50" s="186">
        <v>1</v>
      </c>
      <c r="D50" s="275">
        <v>1</v>
      </c>
      <c r="E50" s="274"/>
      <c r="F50" s="186"/>
      <c r="G50" s="275"/>
      <c r="H50" s="274"/>
      <c r="I50" s="186"/>
      <c r="J50" s="416"/>
      <c r="K50" s="275"/>
      <c r="L50" s="274"/>
      <c r="M50" s="186"/>
      <c r="N50" s="275"/>
      <c r="O50" s="274"/>
      <c r="P50" s="186"/>
      <c r="Q50" s="275"/>
      <c r="R50" s="274">
        <v>1</v>
      </c>
      <c r="S50" s="275">
        <v>1</v>
      </c>
      <c r="T50" s="502"/>
      <c r="U50" s="13">
        <v>2</v>
      </c>
    </row>
    <row r="51" spans="1:21">
      <c r="A51" s="1200" t="s">
        <v>612</v>
      </c>
      <c r="B51" s="149"/>
      <c r="C51" s="149">
        <v>1</v>
      </c>
      <c r="D51" s="610">
        <v>1</v>
      </c>
      <c r="E51" s="149"/>
      <c r="F51" s="149"/>
      <c r="G51" s="149"/>
      <c r="H51" s="149"/>
      <c r="I51" s="149"/>
      <c r="J51" s="149"/>
      <c r="K51" s="610"/>
      <c r="L51" s="149"/>
      <c r="M51" s="149"/>
      <c r="N51" s="149"/>
      <c r="O51" s="149"/>
      <c r="P51" s="149"/>
      <c r="Q51" s="149"/>
      <c r="R51" s="149">
        <v>1</v>
      </c>
      <c r="S51" s="610">
        <v>1</v>
      </c>
      <c r="T51" s="149"/>
      <c r="U51" s="610">
        <v>2</v>
      </c>
    </row>
    <row r="52" spans="1:21">
      <c r="A52" s="11" t="s">
        <v>367</v>
      </c>
      <c r="B52" s="99"/>
      <c r="C52" s="94"/>
      <c r="D52" s="101"/>
      <c r="E52" s="99"/>
      <c r="F52" s="94">
        <v>2</v>
      </c>
      <c r="G52" s="101"/>
      <c r="H52" s="99"/>
      <c r="I52" s="94"/>
      <c r="J52" s="414"/>
      <c r="K52" s="101">
        <v>2</v>
      </c>
      <c r="L52" s="99"/>
      <c r="M52" s="94">
        <v>1</v>
      </c>
      <c r="N52" s="101"/>
      <c r="O52" s="99"/>
      <c r="P52" s="94"/>
      <c r="Q52" s="101">
        <v>2</v>
      </c>
      <c r="R52" s="99"/>
      <c r="S52" s="101">
        <v>3</v>
      </c>
      <c r="T52" s="500"/>
      <c r="U52" s="11">
        <v>5</v>
      </c>
    </row>
    <row r="53" spans="1:21">
      <c r="A53" s="12" t="s">
        <v>634</v>
      </c>
      <c r="B53" s="100"/>
      <c r="C53" s="95"/>
      <c r="D53" s="103"/>
      <c r="E53" s="100"/>
      <c r="F53" s="95"/>
      <c r="G53" s="103">
        <v>1</v>
      </c>
      <c r="H53" s="100"/>
      <c r="I53" s="95"/>
      <c r="J53" s="415"/>
      <c r="K53" s="103">
        <v>1</v>
      </c>
      <c r="L53" s="100"/>
      <c r="M53" s="95"/>
      <c r="N53" s="103"/>
      <c r="O53" s="100"/>
      <c r="P53" s="95"/>
      <c r="Q53" s="103"/>
      <c r="R53" s="100"/>
      <c r="S53" s="103"/>
      <c r="T53" s="501"/>
      <c r="U53" s="12">
        <v>1</v>
      </c>
    </row>
    <row r="54" spans="1:21">
      <c r="A54" s="12" t="s">
        <v>635</v>
      </c>
      <c r="B54" s="100"/>
      <c r="C54" s="95"/>
      <c r="D54" s="103"/>
      <c r="E54" s="100"/>
      <c r="F54" s="95"/>
      <c r="G54" s="103"/>
      <c r="H54" s="100"/>
      <c r="I54" s="95"/>
      <c r="J54" s="415"/>
      <c r="K54" s="103"/>
      <c r="L54" s="100"/>
      <c r="M54" s="95">
        <v>1</v>
      </c>
      <c r="N54" s="103"/>
      <c r="O54" s="100"/>
      <c r="P54" s="95"/>
      <c r="Q54" s="103"/>
      <c r="R54" s="100"/>
      <c r="S54" s="103">
        <v>1</v>
      </c>
      <c r="T54" s="501"/>
      <c r="U54" s="12">
        <v>1</v>
      </c>
    </row>
    <row r="55" spans="1:21">
      <c r="A55" s="13" t="s">
        <v>836</v>
      </c>
      <c r="B55" s="274"/>
      <c r="C55" s="186"/>
      <c r="D55" s="275"/>
      <c r="E55" s="274">
        <v>1</v>
      </c>
      <c r="F55" s="186"/>
      <c r="G55" s="275"/>
      <c r="H55" s="274"/>
      <c r="I55" s="186"/>
      <c r="J55" s="416"/>
      <c r="K55" s="275">
        <v>1</v>
      </c>
      <c r="L55" s="274"/>
      <c r="M55" s="186">
        <v>1</v>
      </c>
      <c r="N55" s="275"/>
      <c r="O55" s="274"/>
      <c r="P55" s="186">
        <v>1</v>
      </c>
      <c r="Q55" s="275">
        <v>2</v>
      </c>
      <c r="R55" s="274"/>
      <c r="S55" s="275">
        <v>4</v>
      </c>
      <c r="T55" s="502"/>
      <c r="U55" s="13">
        <v>5</v>
      </c>
    </row>
    <row r="56" spans="1:21">
      <c r="A56" s="13" t="s">
        <v>792</v>
      </c>
      <c r="B56" s="274"/>
      <c r="C56" s="186"/>
      <c r="D56" s="275"/>
      <c r="E56" s="274"/>
      <c r="F56" s="186"/>
      <c r="G56" s="275"/>
      <c r="H56" s="274"/>
      <c r="I56" s="186"/>
      <c r="J56" s="416"/>
      <c r="K56" s="509"/>
      <c r="L56" s="274"/>
      <c r="M56" s="186"/>
      <c r="N56" s="275"/>
      <c r="O56" s="274"/>
      <c r="P56" s="186"/>
      <c r="Q56" s="275">
        <v>1</v>
      </c>
      <c r="R56" s="274"/>
      <c r="S56" s="275">
        <v>1</v>
      </c>
      <c r="T56" s="502"/>
      <c r="U56" s="13">
        <v>1</v>
      </c>
    </row>
    <row r="57" spans="1:21">
      <c r="A57" s="397" t="s">
        <v>613</v>
      </c>
      <c r="B57" s="503"/>
      <c r="C57" s="503"/>
      <c r="D57" s="508"/>
      <c r="E57" s="503">
        <v>1</v>
      </c>
      <c r="F57" s="503">
        <v>2</v>
      </c>
      <c r="G57" s="503">
        <v>1</v>
      </c>
      <c r="H57" s="503"/>
      <c r="I57" s="503"/>
      <c r="J57" s="503"/>
      <c r="K57" s="508">
        <v>4</v>
      </c>
      <c r="L57" s="503"/>
      <c r="M57" s="503">
        <v>3</v>
      </c>
      <c r="N57" s="503"/>
      <c r="O57" s="503"/>
      <c r="P57" s="503">
        <v>1</v>
      </c>
      <c r="Q57" s="503">
        <v>5</v>
      </c>
      <c r="R57" s="503"/>
      <c r="S57" s="508">
        <v>9</v>
      </c>
      <c r="T57" s="503"/>
      <c r="U57" s="511">
        <v>13</v>
      </c>
    </row>
    <row r="58" spans="1:21">
      <c r="A58" s="399" t="s">
        <v>396</v>
      </c>
      <c r="B58" s="514"/>
      <c r="C58" s="514">
        <v>1</v>
      </c>
      <c r="D58" s="404">
        <v>1</v>
      </c>
      <c r="E58" s="514">
        <v>1</v>
      </c>
      <c r="F58" s="514">
        <v>2</v>
      </c>
      <c r="G58" s="514">
        <v>1</v>
      </c>
      <c r="H58" s="514"/>
      <c r="I58" s="514"/>
      <c r="J58" s="514"/>
      <c r="K58" s="404">
        <v>4</v>
      </c>
      <c r="L58" s="514"/>
      <c r="M58" s="514">
        <v>3</v>
      </c>
      <c r="N58" s="514"/>
      <c r="O58" s="514"/>
      <c r="P58" s="514">
        <v>1</v>
      </c>
      <c r="Q58" s="514">
        <v>5</v>
      </c>
      <c r="R58" s="514">
        <v>1</v>
      </c>
      <c r="S58" s="404">
        <v>10</v>
      </c>
      <c r="T58" s="514"/>
      <c r="U58" s="400">
        <v>15</v>
      </c>
    </row>
    <row r="59" spans="1:21" s="4" customFormat="1">
      <c r="A59" s="1"/>
    </row>
    <row r="60" spans="1:21">
      <c r="A60" s="506" t="s">
        <v>996</v>
      </c>
      <c r="B60" s="95"/>
      <c r="C60" s="95">
        <v>1</v>
      </c>
      <c r="D60" s="512">
        <v>1</v>
      </c>
      <c r="E60" s="95"/>
      <c r="F60" s="95">
        <v>3</v>
      </c>
      <c r="G60" s="95"/>
      <c r="H60" s="95">
        <v>1</v>
      </c>
      <c r="I60" s="95"/>
      <c r="J60" s="95"/>
      <c r="K60" s="512">
        <v>4</v>
      </c>
      <c r="L60" s="95"/>
      <c r="M60" s="95"/>
      <c r="N60" s="95">
        <v>1</v>
      </c>
      <c r="O60" s="95"/>
      <c r="P60" s="95"/>
      <c r="Q60" s="95">
        <v>1</v>
      </c>
      <c r="R60" s="95">
        <v>2</v>
      </c>
      <c r="S60" s="512">
        <v>4</v>
      </c>
      <c r="T60" s="95">
        <v>2</v>
      </c>
      <c r="U60" s="513">
        <v>11</v>
      </c>
    </row>
    <row r="62" spans="1:21">
      <c r="A62" s="339" t="s">
        <v>1</v>
      </c>
      <c r="B62" s="176">
        <v>4</v>
      </c>
      <c r="C62" s="176">
        <v>24</v>
      </c>
      <c r="D62" s="196">
        <v>28</v>
      </c>
      <c r="E62" s="176">
        <v>2</v>
      </c>
      <c r="F62" s="176">
        <v>16</v>
      </c>
      <c r="G62" s="176">
        <v>9</v>
      </c>
      <c r="H62" s="176">
        <v>5</v>
      </c>
      <c r="I62" s="176">
        <v>5</v>
      </c>
      <c r="J62" s="176">
        <v>1</v>
      </c>
      <c r="K62" s="196">
        <v>38</v>
      </c>
      <c r="L62" s="176">
        <v>13</v>
      </c>
      <c r="M62" s="176">
        <v>31</v>
      </c>
      <c r="N62" s="176">
        <v>11</v>
      </c>
      <c r="O62" s="176">
        <v>8</v>
      </c>
      <c r="P62" s="176">
        <v>2</v>
      </c>
      <c r="Q62" s="176">
        <v>41</v>
      </c>
      <c r="R62" s="176">
        <v>10</v>
      </c>
      <c r="S62" s="196">
        <v>116</v>
      </c>
      <c r="T62" s="176">
        <v>4</v>
      </c>
      <c r="U62" s="285">
        <v>186</v>
      </c>
    </row>
  </sheetData>
  <mergeCells count="6">
    <mergeCell ref="A2:U2"/>
    <mergeCell ref="B4:D4"/>
    <mergeCell ref="E4:K4"/>
    <mergeCell ref="L4:S4"/>
    <mergeCell ref="T4:T5"/>
    <mergeCell ref="U4:U5"/>
  </mergeCells>
  <printOptions horizontalCentered="1"/>
  <pageMargins left="0.39370078740157483" right="0.39370078740157483" top="0.51181102362204722" bottom="0.51181102362204722" header="0.39370078740157483" footer="0.39370078740157483"/>
  <pageSetup paperSize="9" scale="65" fitToHeight="0" orientation="landscape" r:id="rId1"/>
  <headerFooter>
    <oddHeader>&amp;L&amp;8Etudes des origines des enseignants-chercheurs recrutés
- Campagne 2013, session synchronisée -&amp;R&amp;8DGRH A1-1 / Mai 2014</oddHeader>
    <oddFooter>Page &amp;P de &amp;N</oddFooter>
  </headerFooter>
</worksheet>
</file>

<file path=xl/worksheets/sheet5.xml><?xml version="1.0" encoding="utf-8"?>
<worksheet xmlns="http://schemas.openxmlformats.org/spreadsheetml/2006/main" xmlns:r="http://schemas.openxmlformats.org/officeDocument/2006/relationships">
  <sheetPr>
    <tabColor rgb="FF92D050"/>
    <pageSetUpPr fitToPage="1"/>
  </sheetPr>
  <dimension ref="B1:J800"/>
  <sheetViews>
    <sheetView showGridLines="0" showZeros="0" topLeftCell="A22" zoomScaleNormal="100" workbookViewId="0">
      <selection activeCell="B34" sqref="B34"/>
    </sheetView>
  </sheetViews>
  <sheetFormatPr baseColWidth="10" defaultRowHeight="12.75"/>
  <cols>
    <col min="1" max="16384" width="12" style="565"/>
  </cols>
  <sheetData>
    <row r="1" spans="2:8" ht="18" customHeight="1">
      <c r="B1" s="564"/>
      <c r="C1" s="564"/>
      <c r="D1" s="564"/>
    </row>
    <row r="2" spans="2:8">
      <c r="B2" s="566"/>
      <c r="C2" s="566"/>
      <c r="D2" s="566"/>
    </row>
    <row r="3" spans="2:8">
      <c r="B3" s="566"/>
      <c r="C3" s="566"/>
      <c r="D3" s="566"/>
    </row>
    <row r="4" spans="2:8">
      <c r="B4" s="566"/>
      <c r="C4" s="566"/>
      <c r="D4" s="566"/>
    </row>
    <row r="5" spans="2:8">
      <c r="B5" s="566"/>
      <c r="C5" s="566"/>
      <c r="D5" s="566"/>
      <c r="G5" s="566"/>
      <c r="H5" s="566"/>
    </row>
    <row r="6" spans="2:8">
      <c r="B6" s="566"/>
      <c r="C6" s="566"/>
      <c r="D6" s="566"/>
    </row>
    <row r="7" spans="2:8">
      <c r="B7" s="566"/>
      <c r="C7" s="566"/>
      <c r="D7" s="566"/>
    </row>
    <row r="8" spans="2:8">
      <c r="B8" s="566"/>
      <c r="C8" s="566"/>
      <c r="D8" s="566"/>
    </row>
    <row r="9" spans="2:8">
      <c r="B9" s="566"/>
      <c r="C9" s="566"/>
      <c r="D9" s="566"/>
    </row>
    <row r="10" spans="2:8">
      <c r="B10" s="566"/>
      <c r="C10" s="566"/>
      <c r="D10" s="566"/>
    </row>
    <row r="11" spans="2:8">
      <c r="B11" s="566"/>
      <c r="C11" s="566"/>
      <c r="D11" s="566"/>
    </row>
    <row r="12" spans="2:8">
      <c r="B12" s="566"/>
      <c r="C12" s="566"/>
      <c r="D12" s="566"/>
    </row>
    <row r="13" spans="2:8">
      <c r="B13" s="566"/>
      <c r="C13" s="566"/>
      <c r="D13" s="566"/>
    </row>
    <row r="14" spans="2:8">
      <c r="B14" s="566"/>
      <c r="C14" s="566"/>
      <c r="D14" s="566"/>
    </row>
    <row r="15" spans="2:8">
      <c r="B15" s="566"/>
      <c r="C15" s="566"/>
      <c r="D15" s="566"/>
    </row>
    <row r="16" spans="2:8">
      <c r="B16" s="566"/>
      <c r="C16" s="566"/>
      <c r="D16" s="566"/>
    </row>
    <row r="17" spans="2:9">
      <c r="B17" s="566"/>
      <c r="C17" s="566"/>
      <c r="D17" s="566"/>
    </row>
    <row r="18" spans="2:9">
      <c r="B18" s="566"/>
      <c r="C18" s="566"/>
      <c r="D18" s="566"/>
    </row>
    <row r="19" spans="2:9">
      <c r="B19" s="566"/>
      <c r="C19" s="566"/>
      <c r="D19" s="566"/>
    </row>
    <row r="20" spans="2:9">
      <c r="B20" s="566"/>
      <c r="C20" s="566"/>
      <c r="D20" s="566"/>
    </row>
    <row r="21" spans="2:9">
      <c r="B21" s="566"/>
      <c r="C21" s="566"/>
      <c r="D21" s="566"/>
    </row>
    <row r="22" spans="2:9">
      <c r="B22" s="566"/>
      <c r="C22" s="566"/>
      <c r="D22" s="566"/>
    </row>
    <row r="23" spans="2:9">
      <c r="B23" s="566"/>
      <c r="C23" s="566"/>
      <c r="D23" s="566"/>
    </row>
    <row r="24" spans="2:9">
      <c r="B24" s="566"/>
      <c r="C24" s="566"/>
      <c r="D24" s="566"/>
    </row>
    <row r="25" spans="2:9">
      <c r="B25" s="566"/>
      <c r="C25" s="566"/>
      <c r="D25" s="566"/>
    </row>
    <row r="26" spans="2:9" ht="13.5" thickBot="1">
      <c r="B26" s="566"/>
      <c r="C26" s="566"/>
      <c r="D26" s="566"/>
    </row>
    <row r="27" spans="2:9" ht="19.5" customHeight="1" thickTop="1">
      <c r="B27" s="1209" t="s">
        <v>343</v>
      </c>
      <c r="C27" s="1210"/>
      <c r="D27" s="1210"/>
      <c r="E27" s="1211"/>
      <c r="F27" s="1211"/>
      <c r="G27" s="1211"/>
      <c r="H27" s="1211"/>
      <c r="I27" s="1212"/>
    </row>
    <row r="28" spans="2:9" ht="19.5" customHeight="1">
      <c r="B28" s="567"/>
      <c r="C28" s="568" t="s">
        <v>659</v>
      </c>
      <c r="D28" s="568"/>
      <c r="E28" s="568"/>
      <c r="F28" s="568"/>
      <c r="G28" s="568"/>
      <c r="H28" s="568"/>
      <c r="I28" s="569"/>
    </row>
    <row r="29" spans="2:9" ht="19.5" customHeight="1" thickBot="1">
      <c r="B29" s="1213" t="s">
        <v>674</v>
      </c>
      <c r="C29" s="1214"/>
      <c r="D29" s="1214"/>
      <c r="E29" s="1215"/>
      <c r="F29" s="1215"/>
      <c r="G29" s="1215"/>
      <c r="H29" s="1215"/>
      <c r="I29" s="1216"/>
    </row>
    <row r="30" spans="2:9" ht="13.5" thickTop="1">
      <c r="B30" s="566"/>
      <c r="C30" s="566"/>
      <c r="D30" s="566"/>
    </row>
    <row r="31" spans="2:9">
      <c r="B31" s="566"/>
      <c r="C31" s="566"/>
      <c r="D31" s="566"/>
    </row>
    <row r="32" spans="2:9">
      <c r="B32" s="566"/>
      <c r="C32" s="566"/>
      <c r="D32" s="566"/>
    </row>
    <row r="33" spans="2:9" ht="15.75">
      <c r="B33" s="570" t="s">
        <v>851</v>
      </c>
      <c r="C33" s="571"/>
      <c r="D33" s="571"/>
      <c r="E33" s="572"/>
      <c r="F33" s="572"/>
      <c r="G33" s="572"/>
      <c r="H33" s="572"/>
      <c r="I33" s="572"/>
    </row>
    <row r="34" spans="2:9">
      <c r="B34" s="566"/>
      <c r="C34" s="566"/>
      <c r="D34" s="566"/>
    </row>
    <row r="35" spans="2:9">
      <c r="B35" s="566"/>
      <c r="C35" s="566"/>
      <c r="D35" s="566"/>
    </row>
    <row r="36" spans="2:9" ht="15.75">
      <c r="B36" s="566"/>
      <c r="C36" s="566"/>
      <c r="D36" s="566"/>
      <c r="E36" s="573"/>
    </row>
    <row r="37" spans="2:9">
      <c r="B37" s="566"/>
      <c r="C37" s="574" t="s">
        <v>675</v>
      </c>
      <c r="D37" s="566"/>
    </row>
    <row r="38" spans="2:9">
      <c r="B38" s="566"/>
      <c r="C38" s="574" t="s">
        <v>676</v>
      </c>
      <c r="D38" s="566"/>
    </row>
    <row r="39" spans="2:9">
      <c r="B39" s="566"/>
      <c r="C39" s="574" t="s">
        <v>677</v>
      </c>
      <c r="D39" s="566"/>
    </row>
    <row r="40" spans="2:9">
      <c r="B40" s="566"/>
      <c r="C40" s="574" t="s">
        <v>678</v>
      </c>
      <c r="D40" s="566"/>
    </row>
    <row r="41" spans="2:9">
      <c r="B41" s="566"/>
      <c r="C41" s="575" t="s">
        <v>679</v>
      </c>
      <c r="D41" s="566"/>
    </row>
    <row r="42" spans="2:9">
      <c r="B42" s="566"/>
      <c r="C42" s="577" t="s">
        <v>680</v>
      </c>
      <c r="D42" s="577"/>
      <c r="E42" s="578"/>
      <c r="F42" s="578"/>
      <c r="G42" s="578"/>
      <c r="H42" s="578"/>
      <c r="I42" s="578"/>
    </row>
    <row r="43" spans="2:9">
      <c r="B43" s="566"/>
      <c r="C43" s="577" t="s">
        <v>681</v>
      </c>
      <c r="D43" s="566"/>
    </row>
    <row r="44" spans="2:9" ht="39" customHeight="1">
      <c r="B44" s="566"/>
      <c r="C44" s="1224" t="s">
        <v>682</v>
      </c>
      <c r="D44" s="1225"/>
      <c r="E44" s="1225"/>
      <c r="F44" s="1225"/>
      <c r="G44" s="1225"/>
      <c r="H44" s="1225"/>
      <c r="I44" s="1225"/>
    </row>
    <row r="45" spans="2:9">
      <c r="B45" s="566"/>
      <c r="C45" s="566"/>
      <c r="D45" s="566"/>
    </row>
    <row r="46" spans="2:9">
      <c r="B46" s="566"/>
      <c r="C46" s="566"/>
      <c r="D46" s="566"/>
    </row>
    <row r="47" spans="2:9">
      <c r="B47" s="566"/>
      <c r="C47" s="566"/>
      <c r="D47" s="566"/>
    </row>
    <row r="48" spans="2:9">
      <c r="B48" s="566"/>
      <c r="C48" s="566"/>
      <c r="D48" s="566"/>
    </row>
    <row r="49" spans="2:10">
      <c r="B49" s="566"/>
      <c r="C49" s="566"/>
      <c r="D49" s="566"/>
    </row>
    <row r="50" spans="2:10">
      <c r="B50" s="566"/>
      <c r="C50" s="566"/>
      <c r="D50" s="566"/>
      <c r="F50" s="1217"/>
      <c r="G50" s="1217"/>
      <c r="H50" s="1217"/>
    </row>
    <row r="51" spans="2:10" ht="16.5" customHeight="1">
      <c r="B51" s="566"/>
      <c r="C51" s="579" t="s">
        <v>666</v>
      </c>
      <c r="D51" s="580"/>
      <c r="E51" s="571"/>
      <c r="F51" s="571"/>
      <c r="G51" s="572"/>
      <c r="H51" s="572"/>
      <c r="I51" s="580"/>
    </row>
    <row r="52" spans="2:10" ht="16.5" customHeight="1">
      <c r="B52" s="566"/>
      <c r="C52" s="580" t="s">
        <v>667</v>
      </c>
      <c r="D52" s="580"/>
      <c r="E52" s="571"/>
      <c r="F52" s="571"/>
      <c r="G52" s="572"/>
      <c r="H52" s="572"/>
      <c r="I52" s="580"/>
    </row>
    <row r="53" spans="2:10" ht="16.5" customHeight="1">
      <c r="B53" s="566"/>
      <c r="C53" s="579" t="s">
        <v>668</v>
      </c>
      <c r="D53" s="580"/>
      <c r="E53" s="571"/>
      <c r="F53" s="571"/>
      <c r="G53" s="572"/>
      <c r="H53" s="572"/>
      <c r="I53" s="580"/>
    </row>
    <row r="54" spans="2:10">
      <c r="B54" s="566"/>
      <c r="C54" s="1207" t="s">
        <v>669</v>
      </c>
      <c r="D54" s="1207"/>
      <c r="E54" s="1207"/>
      <c r="F54" s="1207"/>
      <c r="G54" s="1207"/>
      <c r="H54" s="1207"/>
      <c r="I54" s="1207"/>
      <c r="J54" s="1207"/>
    </row>
    <row r="55" spans="2:10">
      <c r="B55" s="566"/>
      <c r="C55" s="581" t="s">
        <v>670</v>
      </c>
      <c r="D55" s="580"/>
      <c r="E55" s="580"/>
      <c r="F55" s="580"/>
      <c r="G55" s="580"/>
      <c r="H55" s="580"/>
      <c r="I55" s="580"/>
    </row>
    <row r="56" spans="2:10">
      <c r="B56" s="566"/>
      <c r="C56" s="582"/>
      <c r="D56" s="582"/>
    </row>
    <row r="57" spans="2:10">
      <c r="B57" s="583" t="s">
        <v>671</v>
      </c>
      <c r="C57" s="582"/>
      <c r="D57" s="582"/>
      <c r="I57" s="590" t="str">
        <f>PG_1!I59</f>
        <v>Novembre 2014</v>
      </c>
    </row>
    <row r="58" spans="2:10">
      <c r="B58" s="582"/>
      <c r="C58" s="582"/>
      <c r="D58" s="582"/>
    </row>
    <row r="59" spans="2:10">
      <c r="B59" s="566"/>
      <c r="C59" s="582"/>
      <c r="D59" s="582"/>
    </row>
    <row r="60" spans="2:10">
      <c r="B60" s="582"/>
      <c r="C60" s="582"/>
      <c r="D60" s="582"/>
    </row>
    <row r="61" spans="2:10">
      <c r="B61" s="582"/>
      <c r="C61" s="582"/>
      <c r="D61" s="582"/>
    </row>
    <row r="62" spans="2:10">
      <c r="B62" s="582"/>
      <c r="C62" s="582"/>
      <c r="D62" s="582"/>
    </row>
    <row r="63" spans="2:10">
      <c r="B63" s="582"/>
      <c r="C63" s="582"/>
      <c r="D63" s="582"/>
    </row>
    <row r="64" spans="2:10">
      <c r="B64" s="582"/>
      <c r="C64" s="582"/>
      <c r="D64" s="582"/>
    </row>
    <row r="65" spans="2:4">
      <c r="B65" s="582"/>
      <c r="C65" s="582"/>
      <c r="D65" s="582"/>
    </row>
    <row r="66" spans="2:4">
      <c r="B66" s="582"/>
      <c r="C66" s="582"/>
      <c r="D66" s="582"/>
    </row>
    <row r="67" spans="2:4">
      <c r="B67" s="582"/>
      <c r="C67" s="582"/>
      <c r="D67" s="582"/>
    </row>
    <row r="68" spans="2:4">
      <c r="B68" s="582"/>
      <c r="C68" s="582"/>
      <c r="D68" s="582"/>
    </row>
    <row r="69" spans="2:4">
      <c r="B69" s="582"/>
      <c r="C69" s="582"/>
      <c r="D69" s="582"/>
    </row>
    <row r="70" spans="2:4">
      <c r="B70" s="582"/>
      <c r="C70" s="582"/>
      <c r="D70" s="582"/>
    </row>
    <row r="71" spans="2:4">
      <c r="B71" s="582"/>
      <c r="C71" s="582"/>
      <c r="D71" s="582"/>
    </row>
    <row r="72" spans="2:4">
      <c r="B72" s="582"/>
      <c r="C72" s="582"/>
      <c r="D72" s="582"/>
    </row>
    <row r="73" spans="2:4">
      <c r="B73" s="582"/>
      <c r="C73" s="582"/>
      <c r="D73" s="582"/>
    </row>
    <row r="74" spans="2:4">
      <c r="B74" s="582"/>
      <c r="C74" s="582"/>
      <c r="D74" s="582"/>
    </row>
    <row r="75" spans="2:4">
      <c r="B75" s="582"/>
      <c r="C75" s="582"/>
      <c r="D75" s="582"/>
    </row>
    <row r="76" spans="2:4">
      <c r="B76" s="582"/>
      <c r="C76" s="582"/>
      <c r="D76" s="582"/>
    </row>
    <row r="77" spans="2:4">
      <c r="B77" s="582"/>
      <c r="C77" s="582"/>
      <c r="D77" s="582"/>
    </row>
    <row r="78" spans="2:4">
      <c r="B78" s="582"/>
      <c r="C78" s="582"/>
      <c r="D78" s="582"/>
    </row>
    <row r="79" spans="2:4">
      <c r="B79" s="582"/>
      <c r="C79" s="582"/>
      <c r="D79" s="582"/>
    </row>
    <row r="80" spans="2:4">
      <c r="B80" s="582"/>
      <c r="C80" s="582"/>
      <c r="D80" s="582"/>
    </row>
    <row r="81" spans="2:4">
      <c r="B81" s="582"/>
      <c r="C81" s="582"/>
      <c r="D81" s="582"/>
    </row>
    <row r="82" spans="2:4">
      <c r="B82" s="582"/>
      <c r="C82" s="582"/>
      <c r="D82" s="582"/>
    </row>
    <row r="83" spans="2:4">
      <c r="B83" s="582"/>
      <c r="C83" s="582"/>
      <c r="D83" s="582"/>
    </row>
    <row r="84" spans="2:4">
      <c r="B84" s="582"/>
      <c r="C84" s="582"/>
      <c r="D84" s="582"/>
    </row>
    <row r="85" spans="2:4">
      <c r="B85" s="582"/>
      <c r="C85" s="582"/>
      <c r="D85" s="582"/>
    </row>
    <row r="86" spans="2:4">
      <c r="B86" s="582"/>
      <c r="C86" s="582"/>
      <c r="D86" s="582"/>
    </row>
    <row r="87" spans="2:4">
      <c r="B87" s="582"/>
      <c r="C87" s="582"/>
      <c r="D87" s="582"/>
    </row>
    <row r="88" spans="2:4">
      <c r="B88" s="582"/>
      <c r="C88" s="582"/>
      <c r="D88" s="582"/>
    </row>
    <row r="89" spans="2:4">
      <c r="B89" s="582"/>
      <c r="C89" s="582"/>
      <c r="D89" s="582"/>
    </row>
    <row r="90" spans="2:4">
      <c r="B90" s="582"/>
      <c r="C90" s="582"/>
      <c r="D90" s="582"/>
    </row>
    <row r="91" spans="2:4">
      <c r="B91" s="582"/>
      <c r="C91" s="582"/>
      <c r="D91" s="582"/>
    </row>
    <row r="92" spans="2:4">
      <c r="B92" s="582"/>
      <c r="C92" s="582"/>
      <c r="D92" s="582"/>
    </row>
    <row r="93" spans="2:4">
      <c r="B93" s="582"/>
      <c r="C93" s="582"/>
      <c r="D93" s="582"/>
    </row>
    <row r="94" spans="2:4">
      <c r="B94" s="582"/>
      <c r="C94" s="582"/>
      <c r="D94" s="582"/>
    </row>
    <row r="95" spans="2:4">
      <c r="B95" s="582"/>
      <c r="C95" s="582"/>
      <c r="D95" s="582"/>
    </row>
    <row r="96" spans="2:4">
      <c r="B96" s="582"/>
      <c r="C96" s="582"/>
      <c r="D96" s="582"/>
    </row>
    <row r="97" spans="2:4">
      <c r="B97" s="582"/>
      <c r="C97" s="582"/>
      <c r="D97" s="582"/>
    </row>
    <row r="98" spans="2:4">
      <c r="B98" s="582"/>
      <c r="C98" s="582"/>
      <c r="D98" s="582"/>
    </row>
    <row r="99" spans="2:4">
      <c r="B99" s="582"/>
      <c r="C99" s="582"/>
      <c r="D99" s="582"/>
    </row>
    <row r="100" spans="2:4">
      <c r="B100" s="582"/>
      <c r="C100" s="582"/>
      <c r="D100" s="582"/>
    </row>
    <row r="101" spans="2:4">
      <c r="B101" s="582"/>
      <c r="C101" s="582"/>
      <c r="D101" s="582"/>
    </row>
    <row r="102" spans="2:4">
      <c r="B102" s="582"/>
      <c r="C102" s="582"/>
      <c r="D102" s="582"/>
    </row>
    <row r="103" spans="2:4">
      <c r="B103" s="582"/>
      <c r="C103" s="582"/>
      <c r="D103" s="582"/>
    </row>
    <row r="104" spans="2:4">
      <c r="B104" s="582"/>
      <c r="C104" s="582"/>
      <c r="D104" s="582"/>
    </row>
    <row r="105" spans="2:4">
      <c r="B105" s="582"/>
      <c r="C105" s="582"/>
      <c r="D105" s="582"/>
    </row>
    <row r="106" spans="2:4">
      <c r="B106" s="582"/>
      <c r="C106" s="582"/>
      <c r="D106" s="582"/>
    </row>
    <row r="107" spans="2:4">
      <c r="B107" s="582"/>
      <c r="C107" s="582"/>
      <c r="D107" s="582"/>
    </row>
    <row r="108" spans="2:4">
      <c r="B108" s="582"/>
      <c r="C108" s="582"/>
      <c r="D108" s="582"/>
    </row>
    <row r="109" spans="2:4">
      <c r="B109" s="582"/>
      <c r="C109" s="582"/>
      <c r="D109" s="582"/>
    </row>
    <row r="110" spans="2:4">
      <c r="B110" s="582"/>
      <c r="C110" s="582"/>
      <c r="D110" s="582"/>
    </row>
    <row r="111" spans="2:4">
      <c r="B111" s="582"/>
      <c r="C111" s="582"/>
      <c r="D111" s="582"/>
    </row>
    <row r="112" spans="2:4">
      <c r="B112" s="582"/>
      <c r="C112" s="582"/>
      <c r="D112" s="582"/>
    </row>
    <row r="113" spans="2:4">
      <c r="B113" s="582"/>
      <c r="C113" s="582"/>
      <c r="D113" s="582"/>
    </row>
    <row r="114" spans="2:4">
      <c r="B114" s="582"/>
      <c r="C114" s="582"/>
      <c r="D114" s="582"/>
    </row>
    <row r="115" spans="2:4">
      <c r="B115" s="582"/>
      <c r="C115" s="582"/>
      <c r="D115" s="582"/>
    </row>
    <row r="116" spans="2:4">
      <c r="B116" s="582"/>
      <c r="C116" s="582"/>
      <c r="D116" s="582"/>
    </row>
    <row r="117" spans="2:4">
      <c r="B117" s="582"/>
      <c r="C117" s="582"/>
      <c r="D117" s="582"/>
    </row>
    <row r="118" spans="2:4">
      <c r="B118" s="582"/>
      <c r="C118" s="582"/>
      <c r="D118" s="582"/>
    </row>
    <row r="119" spans="2:4">
      <c r="B119" s="582"/>
      <c r="C119" s="582"/>
      <c r="D119" s="582"/>
    </row>
    <row r="120" spans="2:4">
      <c r="B120" s="582"/>
      <c r="C120" s="582"/>
      <c r="D120" s="582"/>
    </row>
    <row r="121" spans="2:4">
      <c r="B121" s="582"/>
      <c r="C121" s="582"/>
      <c r="D121" s="582"/>
    </row>
    <row r="122" spans="2:4">
      <c r="B122" s="582"/>
      <c r="C122" s="582"/>
      <c r="D122" s="582"/>
    </row>
    <row r="123" spans="2:4">
      <c r="B123" s="582"/>
      <c r="C123" s="582"/>
      <c r="D123" s="582"/>
    </row>
    <row r="124" spans="2:4">
      <c r="B124" s="582"/>
      <c r="C124" s="582"/>
      <c r="D124" s="582"/>
    </row>
    <row r="125" spans="2:4">
      <c r="B125" s="582"/>
      <c r="C125" s="582"/>
      <c r="D125" s="582"/>
    </row>
    <row r="126" spans="2:4">
      <c r="B126" s="582"/>
      <c r="C126" s="582"/>
      <c r="D126" s="582"/>
    </row>
    <row r="127" spans="2:4">
      <c r="B127" s="582"/>
      <c r="C127" s="582"/>
      <c r="D127" s="582"/>
    </row>
    <row r="128" spans="2:4">
      <c r="B128" s="582"/>
      <c r="C128" s="582"/>
      <c r="D128" s="582"/>
    </row>
    <row r="129" spans="2:4">
      <c r="B129" s="582"/>
      <c r="C129" s="582"/>
      <c r="D129" s="582"/>
    </row>
    <row r="130" spans="2:4">
      <c r="B130" s="582"/>
      <c r="C130" s="582"/>
      <c r="D130" s="582"/>
    </row>
    <row r="131" spans="2:4">
      <c r="B131" s="582"/>
      <c r="C131" s="582"/>
      <c r="D131" s="582"/>
    </row>
    <row r="132" spans="2:4">
      <c r="B132" s="582"/>
      <c r="C132" s="582"/>
      <c r="D132" s="582"/>
    </row>
    <row r="133" spans="2:4">
      <c r="B133" s="582"/>
      <c r="C133" s="582"/>
      <c r="D133" s="582"/>
    </row>
    <row r="134" spans="2:4">
      <c r="B134" s="582"/>
      <c r="C134" s="582"/>
      <c r="D134" s="582"/>
    </row>
    <row r="135" spans="2:4">
      <c r="B135" s="582"/>
      <c r="C135" s="582"/>
      <c r="D135" s="582"/>
    </row>
    <row r="136" spans="2:4">
      <c r="B136" s="582"/>
      <c r="C136" s="582"/>
      <c r="D136" s="582"/>
    </row>
    <row r="137" spans="2:4">
      <c r="B137" s="582"/>
      <c r="C137" s="582"/>
      <c r="D137" s="582"/>
    </row>
    <row r="138" spans="2:4">
      <c r="B138" s="582"/>
      <c r="C138" s="582"/>
      <c r="D138" s="582"/>
    </row>
    <row r="139" spans="2:4">
      <c r="B139" s="582"/>
      <c r="C139" s="582"/>
      <c r="D139" s="582"/>
    </row>
    <row r="140" spans="2:4">
      <c r="B140" s="582"/>
      <c r="C140" s="582"/>
      <c r="D140" s="582"/>
    </row>
    <row r="141" spans="2:4">
      <c r="B141" s="582"/>
      <c r="C141" s="582"/>
      <c r="D141" s="582"/>
    </row>
    <row r="142" spans="2:4">
      <c r="B142" s="582"/>
      <c r="C142" s="582"/>
      <c r="D142" s="582"/>
    </row>
    <row r="143" spans="2:4">
      <c r="B143" s="582"/>
      <c r="C143" s="582"/>
      <c r="D143" s="582"/>
    </row>
    <row r="144" spans="2:4">
      <c r="B144" s="582"/>
      <c r="C144" s="582"/>
      <c r="D144" s="582"/>
    </row>
    <row r="145" spans="2:4">
      <c r="B145" s="582"/>
      <c r="C145" s="582"/>
      <c r="D145" s="582"/>
    </row>
    <row r="146" spans="2:4">
      <c r="B146" s="582"/>
      <c r="C146" s="582"/>
      <c r="D146" s="582"/>
    </row>
    <row r="147" spans="2:4">
      <c r="B147" s="582"/>
      <c r="C147" s="582"/>
      <c r="D147" s="582"/>
    </row>
    <row r="148" spans="2:4">
      <c r="B148" s="582"/>
      <c r="C148" s="582"/>
      <c r="D148" s="582"/>
    </row>
    <row r="149" spans="2:4">
      <c r="B149" s="582"/>
      <c r="C149" s="582"/>
      <c r="D149" s="582"/>
    </row>
    <row r="150" spans="2:4">
      <c r="B150" s="582"/>
      <c r="C150" s="582"/>
      <c r="D150" s="582"/>
    </row>
    <row r="151" spans="2:4">
      <c r="B151" s="582"/>
      <c r="C151" s="582"/>
      <c r="D151" s="582"/>
    </row>
    <row r="152" spans="2:4">
      <c r="B152" s="582"/>
      <c r="C152" s="582"/>
      <c r="D152" s="582"/>
    </row>
    <row r="153" spans="2:4">
      <c r="B153" s="582"/>
      <c r="C153" s="582"/>
      <c r="D153" s="582"/>
    </row>
    <row r="154" spans="2:4">
      <c r="B154" s="582"/>
      <c r="C154" s="582"/>
      <c r="D154" s="582"/>
    </row>
    <row r="155" spans="2:4">
      <c r="B155" s="582"/>
      <c r="C155" s="582"/>
      <c r="D155" s="582"/>
    </row>
    <row r="156" spans="2:4">
      <c r="B156" s="582"/>
      <c r="C156" s="582"/>
      <c r="D156" s="582"/>
    </row>
    <row r="157" spans="2:4">
      <c r="B157" s="582"/>
      <c r="C157" s="582"/>
      <c r="D157" s="582"/>
    </row>
    <row r="158" spans="2:4">
      <c r="B158" s="582"/>
      <c r="C158" s="582"/>
      <c r="D158" s="582"/>
    </row>
    <row r="159" spans="2:4">
      <c r="B159" s="582"/>
      <c r="C159" s="582"/>
      <c r="D159" s="582"/>
    </row>
    <row r="160" spans="2:4">
      <c r="B160" s="582"/>
      <c r="C160" s="582"/>
      <c r="D160" s="582"/>
    </row>
    <row r="161" spans="2:4">
      <c r="B161" s="582"/>
      <c r="C161" s="582"/>
      <c r="D161" s="582"/>
    </row>
    <row r="162" spans="2:4">
      <c r="B162" s="582"/>
      <c r="C162" s="582"/>
      <c r="D162" s="582"/>
    </row>
    <row r="163" spans="2:4">
      <c r="B163" s="582"/>
      <c r="C163" s="582"/>
      <c r="D163" s="582"/>
    </row>
    <row r="164" spans="2:4">
      <c r="B164" s="582"/>
      <c r="C164" s="582"/>
      <c r="D164" s="582"/>
    </row>
    <row r="165" spans="2:4">
      <c r="B165" s="582"/>
      <c r="C165" s="582"/>
      <c r="D165" s="582"/>
    </row>
    <row r="166" spans="2:4">
      <c r="B166" s="582"/>
      <c r="C166" s="582"/>
      <c r="D166" s="582"/>
    </row>
    <row r="167" spans="2:4">
      <c r="B167" s="582"/>
      <c r="C167" s="582"/>
      <c r="D167" s="582"/>
    </row>
    <row r="168" spans="2:4">
      <c r="B168" s="582"/>
      <c r="C168" s="582"/>
      <c r="D168" s="582"/>
    </row>
    <row r="169" spans="2:4">
      <c r="B169" s="582"/>
      <c r="C169" s="582"/>
      <c r="D169" s="582"/>
    </row>
    <row r="170" spans="2:4">
      <c r="B170" s="582"/>
      <c r="C170" s="582"/>
      <c r="D170" s="582"/>
    </row>
    <row r="171" spans="2:4">
      <c r="B171" s="582"/>
      <c r="C171" s="582"/>
      <c r="D171" s="582"/>
    </row>
    <row r="172" spans="2:4">
      <c r="B172" s="582"/>
      <c r="C172" s="582"/>
      <c r="D172" s="582"/>
    </row>
    <row r="173" spans="2:4">
      <c r="B173" s="582"/>
      <c r="C173" s="582"/>
      <c r="D173" s="582"/>
    </row>
    <row r="174" spans="2:4">
      <c r="B174" s="582"/>
      <c r="C174" s="582"/>
      <c r="D174" s="582"/>
    </row>
    <row r="175" spans="2:4">
      <c r="B175" s="582"/>
      <c r="C175" s="582"/>
      <c r="D175" s="582"/>
    </row>
    <row r="176" spans="2:4">
      <c r="B176" s="582"/>
      <c r="C176" s="582"/>
      <c r="D176" s="582"/>
    </row>
    <row r="177" spans="2:4">
      <c r="B177" s="582"/>
      <c r="C177" s="582"/>
      <c r="D177" s="582"/>
    </row>
    <row r="178" spans="2:4">
      <c r="B178" s="582"/>
      <c r="C178" s="582"/>
      <c r="D178" s="582"/>
    </row>
    <row r="179" spans="2:4">
      <c r="B179" s="582"/>
      <c r="C179" s="582"/>
      <c r="D179" s="582"/>
    </row>
    <row r="180" spans="2:4">
      <c r="B180" s="582"/>
      <c r="C180" s="582"/>
      <c r="D180" s="582"/>
    </row>
    <row r="181" spans="2:4">
      <c r="B181" s="582"/>
      <c r="C181" s="582"/>
      <c r="D181" s="582"/>
    </row>
    <row r="182" spans="2:4">
      <c r="B182" s="582"/>
      <c r="C182" s="582"/>
      <c r="D182" s="582"/>
    </row>
    <row r="183" spans="2:4">
      <c r="B183" s="582"/>
      <c r="C183" s="582"/>
      <c r="D183" s="582"/>
    </row>
    <row r="184" spans="2:4">
      <c r="B184" s="582"/>
      <c r="C184" s="582"/>
      <c r="D184" s="582"/>
    </row>
    <row r="185" spans="2:4">
      <c r="B185" s="582"/>
      <c r="C185" s="582"/>
      <c r="D185" s="582"/>
    </row>
    <row r="186" spans="2:4">
      <c r="B186" s="582"/>
      <c r="C186" s="582"/>
      <c r="D186" s="582"/>
    </row>
    <row r="187" spans="2:4">
      <c r="B187" s="582"/>
      <c r="C187" s="582"/>
      <c r="D187" s="582"/>
    </row>
    <row r="188" spans="2:4">
      <c r="B188" s="582"/>
      <c r="C188" s="582"/>
      <c r="D188" s="582"/>
    </row>
    <row r="189" spans="2:4">
      <c r="B189" s="582"/>
      <c r="C189" s="582"/>
      <c r="D189" s="582"/>
    </row>
    <row r="190" spans="2:4">
      <c r="B190" s="582"/>
      <c r="C190" s="582"/>
      <c r="D190" s="582"/>
    </row>
    <row r="191" spans="2:4">
      <c r="B191" s="582"/>
      <c r="C191" s="582"/>
      <c r="D191" s="582"/>
    </row>
    <row r="192" spans="2:4">
      <c r="B192" s="582"/>
      <c r="C192" s="582"/>
      <c r="D192" s="582"/>
    </row>
    <row r="193" spans="2:4">
      <c r="B193" s="582"/>
      <c r="C193" s="582"/>
      <c r="D193" s="582"/>
    </row>
    <row r="194" spans="2:4">
      <c r="B194" s="582"/>
      <c r="C194" s="582"/>
      <c r="D194" s="582"/>
    </row>
    <row r="195" spans="2:4">
      <c r="B195" s="582"/>
      <c r="C195" s="582"/>
      <c r="D195" s="582"/>
    </row>
    <row r="196" spans="2:4">
      <c r="B196" s="582"/>
      <c r="C196" s="582"/>
      <c r="D196" s="582"/>
    </row>
    <row r="197" spans="2:4">
      <c r="B197" s="582"/>
      <c r="C197" s="582"/>
      <c r="D197" s="582"/>
    </row>
    <row r="198" spans="2:4">
      <c r="B198" s="582"/>
      <c r="C198" s="582"/>
      <c r="D198" s="582"/>
    </row>
    <row r="199" spans="2:4">
      <c r="B199" s="582"/>
      <c r="C199" s="582"/>
      <c r="D199" s="582"/>
    </row>
    <row r="200" spans="2:4">
      <c r="B200" s="582"/>
      <c r="C200" s="582"/>
      <c r="D200" s="582"/>
    </row>
    <row r="201" spans="2:4">
      <c r="B201" s="582"/>
      <c r="C201" s="582"/>
      <c r="D201" s="582"/>
    </row>
    <row r="202" spans="2:4">
      <c r="B202" s="582"/>
      <c r="C202" s="582"/>
      <c r="D202" s="582"/>
    </row>
    <row r="203" spans="2:4">
      <c r="B203" s="582"/>
      <c r="C203" s="582"/>
      <c r="D203" s="582"/>
    </row>
    <row r="204" spans="2:4">
      <c r="B204" s="582"/>
      <c r="C204" s="582"/>
      <c r="D204" s="582"/>
    </row>
    <row r="205" spans="2:4">
      <c r="B205" s="582"/>
      <c r="C205" s="582"/>
      <c r="D205" s="582"/>
    </row>
    <row r="206" spans="2:4">
      <c r="B206" s="582"/>
      <c r="C206" s="582"/>
      <c r="D206" s="582"/>
    </row>
    <row r="207" spans="2:4">
      <c r="B207" s="582"/>
      <c r="C207" s="582"/>
      <c r="D207" s="582"/>
    </row>
    <row r="208" spans="2:4">
      <c r="B208" s="582"/>
      <c r="C208" s="582"/>
      <c r="D208" s="582"/>
    </row>
    <row r="209" spans="2:4">
      <c r="B209" s="582"/>
      <c r="C209" s="582"/>
      <c r="D209" s="582"/>
    </row>
    <row r="210" spans="2:4">
      <c r="B210" s="582"/>
      <c r="C210" s="582"/>
      <c r="D210" s="582"/>
    </row>
    <row r="211" spans="2:4">
      <c r="B211" s="582"/>
      <c r="C211" s="582"/>
      <c r="D211" s="582"/>
    </row>
    <row r="212" spans="2:4">
      <c r="B212" s="582"/>
      <c r="C212" s="582"/>
      <c r="D212" s="582"/>
    </row>
    <row r="213" spans="2:4">
      <c r="B213" s="582"/>
      <c r="C213" s="582"/>
      <c r="D213" s="582"/>
    </row>
    <row r="214" spans="2:4">
      <c r="B214" s="582"/>
      <c r="C214" s="582"/>
      <c r="D214" s="582"/>
    </row>
    <row r="215" spans="2:4">
      <c r="B215" s="582"/>
      <c r="C215" s="582"/>
      <c r="D215" s="582"/>
    </row>
    <row r="216" spans="2:4">
      <c r="B216" s="582"/>
      <c r="C216" s="582"/>
      <c r="D216" s="582"/>
    </row>
    <row r="217" spans="2:4">
      <c r="B217" s="582"/>
      <c r="C217" s="582"/>
      <c r="D217" s="582"/>
    </row>
    <row r="218" spans="2:4">
      <c r="B218" s="582"/>
      <c r="C218" s="582"/>
      <c r="D218" s="582"/>
    </row>
    <row r="219" spans="2:4">
      <c r="B219" s="582"/>
      <c r="C219" s="582"/>
      <c r="D219" s="582"/>
    </row>
    <row r="220" spans="2:4">
      <c r="B220" s="582"/>
      <c r="C220" s="582"/>
      <c r="D220" s="582"/>
    </row>
    <row r="221" spans="2:4">
      <c r="B221" s="582"/>
      <c r="C221" s="582"/>
      <c r="D221" s="582"/>
    </row>
    <row r="222" spans="2:4">
      <c r="B222" s="582"/>
      <c r="C222" s="582"/>
      <c r="D222" s="582"/>
    </row>
    <row r="223" spans="2:4">
      <c r="B223" s="582"/>
      <c r="C223" s="582"/>
      <c r="D223" s="582"/>
    </row>
    <row r="224" spans="2:4">
      <c r="B224" s="582"/>
      <c r="C224" s="582"/>
      <c r="D224" s="582"/>
    </row>
    <row r="225" spans="2:4">
      <c r="B225" s="582"/>
      <c r="C225" s="582"/>
      <c r="D225" s="582"/>
    </row>
    <row r="226" spans="2:4">
      <c r="B226" s="582"/>
      <c r="C226" s="582"/>
      <c r="D226" s="582"/>
    </row>
    <row r="227" spans="2:4">
      <c r="B227" s="582"/>
      <c r="C227" s="582"/>
      <c r="D227" s="582"/>
    </row>
    <row r="228" spans="2:4">
      <c r="B228" s="582"/>
      <c r="C228" s="582"/>
      <c r="D228" s="582"/>
    </row>
    <row r="229" spans="2:4">
      <c r="B229" s="582"/>
      <c r="C229" s="582"/>
      <c r="D229" s="582"/>
    </row>
    <row r="230" spans="2:4">
      <c r="B230" s="582"/>
      <c r="C230" s="582"/>
      <c r="D230" s="582"/>
    </row>
    <row r="231" spans="2:4">
      <c r="B231" s="582"/>
      <c r="C231" s="582"/>
      <c r="D231" s="582"/>
    </row>
    <row r="232" spans="2:4">
      <c r="B232" s="582"/>
      <c r="C232" s="582"/>
      <c r="D232" s="582"/>
    </row>
    <row r="233" spans="2:4">
      <c r="B233" s="582"/>
      <c r="C233" s="582"/>
      <c r="D233" s="582"/>
    </row>
    <row r="234" spans="2:4">
      <c r="B234" s="582"/>
      <c r="C234" s="582"/>
      <c r="D234" s="582"/>
    </row>
    <row r="235" spans="2:4">
      <c r="B235" s="582"/>
      <c r="C235" s="582"/>
      <c r="D235" s="582"/>
    </row>
    <row r="236" spans="2:4">
      <c r="B236" s="582"/>
      <c r="C236" s="582"/>
      <c r="D236" s="582"/>
    </row>
    <row r="237" spans="2:4">
      <c r="B237" s="582"/>
      <c r="C237" s="582"/>
      <c r="D237" s="582"/>
    </row>
    <row r="238" spans="2:4">
      <c r="B238" s="582"/>
      <c r="C238" s="582"/>
      <c r="D238" s="582"/>
    </row>
    <row r="239" spans="2:4">
      <c r="B239" s="582"/>
      <c r="C239" s="582"/>
      <c r="D239" s="582"/>
    </row>
    <row r="240" spans="2:4">
      <c r="B240" s="582"/>
      <c r="C240" s="582"/>
      <c r="D240" s="582"/>
    </row>
    <row r="241" spans="2:4">
      <c r="B241" s="582"/>
      <c r="C241" s="582"/>
      <c r="D241" s="582"/>
    </row>
    <row r="242" spans="2:4">
      <c r="B242" s="582"/>
      <c r="C242" s="582"/>
      <c r="D242" s="582"/>
    </row>
    <row r="243" spans="2:4">
      <c r="B243" s="582"/>
      <c r="C243" s="582"/>
      <c r="D243" s="582"/>
    </row>
    <row r="244" spans="2:4">
      <c r="B244" s="582"/>
      <c r="C244" s="582"/>
      <c r="D244" s="582"/>
    </row>
    <row r="245" spans="2:4">
      <c r="B245" s="582"/>
      <c r="C245" s="582"/>
      <c r="D245" s="582"/>
    </row>
    <row r="246" spans="2:4">
      <c r="B246" s="582"/>
      <c r="C246" s="582"/>
      <c r="D246" s="582"/>
    </row>
    <row r="247" spans="2:4">
      <c r="B247" s="582"/>
      <c r="C247" s="582"/>
      <c r="D247" s="582"/>
    </row>
    <row r="248" spans="2:4">
      <c r="B248" s="582"/>
      <c r="C248" s="582"/>
      <c r="D248" s="582"/>
    </row>
    <row r="249" spans="2:4">
      <c r="B249" s="582"/>
      <c r="C249" s="582"/>
      <c r="D249" s="582"/>
    </row>
    <row r="250" spans="2:4">
      <c r="B250" s="582"/>
      <c r="C250" s="582"/>
      <c r="D250" s="582"/>
    </row>
    <row r="251" spans="2:4">
      <c r="B251" s="582"/>
      <c r="C251" s="582"/>
      <c r="D251" s="582"/>
    </row>
    <row r="252" spans="2:4">
      <c r="B252" s="582"/>
      <c r="C252" s="582"/>
      <c r="D252" s="582"/>
    </row>
    <row r="253" spans="2:4">
      <c r="B253" s="582"/>
      <c r="C253" s="582"/>
      <c r="D253" s="582"/>
    </row>
    <row r="254" spans="2:4">
      <c r="B254" s="582"/>
      <c r="C254" s="582"/>
      <c r="D254" s="582"/>
    </row>
    <row r="255" spans="2:4">
      <c r="B255" s="582"/>
      <c r="C255" s="582"/>
      <c r="D255" s="582"/>
    </row>
    <row r="256" spans="2:4">
      <c r="B256" s="582"/>
      <c r="C256" s="582"/>
      <c r="D256" s="582"/>
    </row>
    <row r="257" spans="2:4">
      <c r="B257" s="582"/>
      <c r="C257" s="582"/>
      <c r="D257" s="582"/>
    </row>
    <row r="258" spans="2:4">
      <c r="B258" s="582"/>
      <c r="C258" s="582"/>
      <c r="D258" s="582"/>
    </row>
    <row r="259" spans="2:4">
      <c r="B259" s="582"/>
      <c r="C259" s="582"/>
      <c r="D259" s="582"/>
    </row>
    <row r="260" spans="2:4">
      <c r="B260" s="582"/>
      <c r="C260" s="582"/>
      <c r="D260" s="582"/>
    </row>
    <row r="261" spans="2:4">
      <c r="B261" s="582"/>
      <c r="C261" s="582"/>
      <c r="D261" s="582"/>
    </row>
    <row r="262" spans="2:4">
      <c r="B262" s="582"/>
      <c r="C262" s="582"/>
      <c r="D262" s="582"/>
    </row>
    <row r="263" spans="2:4">
      <c r="B263" s="582"/>
      <c r="C263" s="582"/>
      <c r="D263" s="582"/>
    </row>
    <row r="264" spans="2:4">
      <c r="B264" s="582"/>
      <c r="C264" s="582"/>
      <c r="D264" s="582"/>
    </row>
    <row r="265" spans="2:4">
      <c r="B265" s="582"/>
      <c r="C265" s="582"/>
      <c r="D265" s="582"/>
    </row>
    <row r="266" spans="2:4">
      <c r="B266" s="582"/>
      <c r="C266" s="582"/>
      <c r="D266" s="582"/>
    </row>
    <row r="267" spans="2:4">
      <c r="B267" s="582"/>
      <c r="C267" s="582"/>
      <c r="D267" s="582"/>
    </row>
    <row r="268" spans="2:4">
      <c r="B268" s="582"/>
      <c r="C268" s="582"/>
      <c r="D268" s="582"/>
    </row>
    <row r="269" spans="2:4">
      <c r="B269" s="582"/>
      <c r="C269" s="582"/>
      <c r="D269" s="582"/>
    </row>
    <row r="270" spans="2:4">
      <c r="B270" s="582"/>
      <c r="C270" s="582"/>
      <c r="D270" s="582"/>
    </row>
    <row r="271" spans="2:4">
      <c r="B271" s="582"/>
      <c r="C271" s="582"/>
      <c r="D271" s="582"/>
    </row>
    <row r="272" spans="2:4">
      <c r="B272" s="582"/>
      <c r="C272" s="582"/>
      <c r="D272" s="582"/>
    </row>
    <row r="273" spans="2:4">
      <c r="B273" s="582"/>
      <c r="C273" s="582"/>
      <c r="D273" s="582"/>
    </row>
    <row r="274" spans="2:4">
      <c r="B274" s="582"/>
      <c r="C274" s="582"/>
      <c r="D274" s="582"/>
    </row>
    <row r="275" spans="2:4">
      <c r="B275" s="582"/>
      <c r="C275" s="582"/>
      <c r="D275" s="582"/>
    </row>
    <row r="276" spans="2:4">
      <c r="B276" s="582"/>
      <c r="C276" s="582"/>
      <c r="D276" s="582"/>
    </row>
    <row r="277" spans="2:4">
      <c r="B277" s="582"/>
      <c r="C277" s="582"/>
      <c r="D277" s="582"/>
    </row>
    <row r="278" spans="2:4">
      <c r="B278" s="582"/>
      <c r="C278" s="582"/>
      <c r="D278" s="582"/>
    </row>
    <row r="279" spans="2:4">
      <c r="B279" s="582"/>
      <c r="C279" s="582"/>
      <c r="D279" s="582"/>
    </row>
    <row r="280" spans="2:4">
      <c r="B280" s="582"/>
      <c r="C280" s="582"/>
      <c r="D280" s="582"/>
    </row>
    <row r="281" spans="2:4">
      <c r="B281" s="582"/>
      <c r="C281" s="582"/>
      <c r="D281" s="582"/>
    </row>
    <row r="282" spans="2:4">
      <c r="B282" s="582"/>
      <c r="C282" s="582"/>
      <c r="D282" s="582"/>
    </row>
    <row r="283" spans="2:4">
      <c r="B283" s="582"/>
      <c r="C283" s="582"/>
      <c r="D283" s="582"/>
    </row>
    <row r="284" spans="2:4">
      <c r="B284" s="582"/>
      <c r="C284" s="582"/>
      <c r="D284" s="582"/>
    </row>
    <row r="285" spans="2:4">
      <c r="B285" s="582"/>
      <c r="C285" s="582"/>
      <c r="D285" s="582"/>
    </row>
    <row r="286" spans="2:4">
      <c r="B286" s="582"/>
      <c r="C286" s="582"/>
      <c r="D286" s="582"/>
    </row>
    <row r="287" spans="2:4">
      <c r="B287" s="582"/>
      <c r="C287" s="582"/>
      <c r="D287" s="582"/>
    </row>
    <row r="288" spans="2:4">
      <c r="B288" s="582"/>
      <c r="C288" s="582"/>
      <c r="D288" s="582"/>
    </row>
    <row r="289" spans="2:4">
      <c r="B289" s="582"/>
      <c r="C289" s="582"/>
      <c r="D289" s="582"/>
    </row>
    <row r="290" spans="2:4">
      <c r="B290" s="582"/>
      <c r="C290" s="582"/>
      <c r="D290" s="582"/>
    </row>
    <row r="291" spans="2:4">
      <c r="B291" s="582"/>
      <c r="C291" s="582"/>
      <c r="D291" s="582"/>
    </row>
    <row r="292" spans="2:4">
      <c r="B292" s="582"/>
      <c r="C292" s="582"/>
      <c r="D292" s="582"/>
    </row>
    <row r="293" spans="2:4">
      <c r="B293" s="582"/>
      <c r="C293" s="582"/>
      <c r="D293" s="582"/>
    </row>
    <row r="294" spans="2:4">
      <c r="B294" s="582"/>
      <c r="C294" s="582"/>
      <c r="D294" s="582"/>
    </row>
    <row r="295" spans="2:4">
      <c r="B295" s="582"/>
      <c r="C295" s="582"/>
      <c r="D295" s="582"/>
    </row>
    <row r="296" spans="2:4">
      <c r="B296" s="582"/>
      <c r="C296" s="582"/>
      <c r="D296" s="582"/>
    </row>
    <row r="297" spans="2:4">
      <c r="B297" s="582"/>
      <c r="C297" s="582"/>
      <c r="D297" s="582"/>
    </row>
    <row r="298" spans="2:4">
      <c r="B298" s="582"/>
      <c r="C298" s="582"/>
      <c r="D298" s="582"/>
    </row>
    <row r="299" spans="2:4">
      <c r="B299" s="582"/>
      <c r="C299" s="582"/>
      <c r="D299" s="582"/>
    </row>
    <row r="300" spans="2:4">
      <c r="B300" s="582"/>
      <c r="C300" s="582"/>
      <c r="D300" s="582"/>
    </row>
    <row r="301" spans="2:4">
      <c r="B301" s="582"/>
      <c r="C301" s="582"/>
      <c r="D301" s="582"/>
    </row>
    <row r="302" spans="2:4">
      <c r="B302" s="582"/>
      <c r="C302" s="582"/>
      <c r="D302" s="582"/>
    </row>
    <row r="303" spans="2:4">
      <c r="B303" s="582"/>
      <c r="C303" s="582"/>
      <c r="D303" s="582"/>
    </row>
    <row r="304" spans="2:4">
      <c r="B304" s="582"/>
      <c r="C304" s="582"/>
      <c r="D304" s="582"/>
    </row>
    <row r="305" spans="2:4">
      <c r="B305" s="582"/>
      <c r="C305" s="582"/>
      <c r="D305" s="582"/>
    </row>
    <row r="306" spans="2:4">
      <c r="B306" s="582"/>
      <c r="C306" s="582"/>
      <c r="D306" s="582"/>
    </row>
    <row r="307" spans="2:4">
      <c r="B307" s="582"/>
      <c r="C307" s="582"/>
      <c r="D307" s="582"/>
    </row>
    <row r="308" spans="2:4">
      <c r="B308" s="582"/>
      <c r="C308" s="582"/>
      <c r="D308" s="582"/>
    </row>
    <row r="309" spans="2:4">
      <c r="B309" s="582"/>
      <c r="C309" s="582"/>
      <c r="D309" s="582"/>
    </row>
    <row r="310" spans="2:4">
      <c r="B310" s="582"/>
      <c r="C310" s="582"/>
      <c r="D310" s="582"/>
    </row>
    <row r="311" spans="2:4">
      <c r="B311" s="582"/>
      <c r="C311" s="582"/>
      <c r="D311" s="582"/>
    </row>
    <row r="312" spans="2:4">
      <c r="B312" s="582"/>
      <c r="C312" s="582"/>
      <c r="D312" s="582"/>
    </row>
    <row r="313" spans="2:4">
      <c r="B313" s="582"/>
      <c r="C313" s="582"/>
      <c r="D313" s="582"/>
    </row>
    <row r="314" spans="2:4">
      <c r="B314" s="582"/>
      <c r="C314" s="582"/>
      <c r="D314" s="582"/>
    </row>
    <row r="315" spans="2:4">
      <c r="B315" s="582"/>
      <c r="C315" s="582"/>
      <c r="D315" s="582"/>
    </row>
    <row r="316" spans="2:4">
      <c r="B316" s="582"/>
      <c r="C316" s="582"/>
      <c r="D316" s="582"/>
    </row>
    <row r="317" spans="2:4">
      <c r="B317" s="582"/>
      <c r="C317" s="582"/>
      <c r="D317" s="582"/>
    </row>
    <row r="318" spans="2:4">
      <c r="B318" s="582"/>
      <c r="C318" s="582"/>
      <c r="D318" s="582"/>
    </row>
    <row r="319" spans="2:4">
      <c r="B319" s="582"/>
      <c r="C319" s="582"/>
      <c r="D319" s="582"/>
    </row>
    <row r="320" spans="2:4">
      <c r="B320" s="582"/>
      <c r="C320" s="582"/>
      <c r="D320" s="582"/>
    </row>
    <row r="321" spans="2:4">
      <c r="B321" s="582"/>
      <c r="C321" s="582"/>
      <c r="D321" s="582"/>
    </row>
    <row r="322" spans="2:4">
      <c r="B322" s="582"/>
      <c r="C322" s="582"/>
      <c r="D322" s="582"/>
    </row>
    <row r="323" spans="2:4">
      <c r="B323" s="582"/>
      <c r="C323" s="582"/>
      <c r="D323" s="582"/>
    </row>
    <row r="324" spans="2:4">
      <c r="B324" s="582"/>
      <c r="C324" s="582"/>
      <c r="D324" s="582"/>
    </row>
    <row r="325" spans="2:4">
      <c r="B325" s="582"/>
      <c r="C325" s="582"/>
      <c r="D325" s="582"/>
    </row>
    <row r="326" spans="2:4">
      <c r="B326" s="582"/>
      <c r="C326" s="582"/>
      <c r="D326" s="582"/>
    </row>
    <row r="327" spans="2:4">
      <c r="B327" s="582"/>
      <c r="C327" s="582"/>
      <c r="D327" s="582"/>
    </row>
    <row r="328" spans="2:4">
      <c r="B328" s="582"/>
      <c r="C328" s="582"/>
      <c r="D328" s="582"/>
    </row>
    <row r="329" spans="2:4">
      <c r="B329" s="582"/>
      <c r="C329" s="582"/>
      <c r="D329" s="582"/>
    </row>
    <row r="330" spans="2:4">
      <c r="B330" s="582"/>
      <c r="C330" s="582"/>
      <c r="D330" s="582"/>
    </row>
    <row r="331" spans="2:4">
      <c r="B331" s="582"/>
      <c r="C331" s="582"/>
      <c r="D331" s="582"/>
    </row>
    <row r="332" spans="2:4">
      <c r="B332" s="582"/>
      <c r="C332" s="582"/>
      <c r="D332" s="582"/>
    </row>
    <row r="333" spans="2:4">
      <c r="B333" s="582"/>
      <c r="C333" s="582"/>
      <c r="D333" s="582"/>
    </row>
    <row r="334" spans="2:4">
      <c r="B334" s="582"/>
      <c r="C334" s="582"/>
      <c r="D334" s="582"/>
    </row>
    <row r="335" spans="2:4">
      <c r="B335" s="582"/>
      <c r="C335" s="582"/>
      <c r="D335" s="582"/>
    </row>
    <row r="336" spans="2:4">
      <c r="B336" s="582"/>
      <c r="C336" s="582"/>
      <c r="D336" s="582"/>
    </row>
    <row r="337" spans="2:4">
      <c r="B337" s="582"/>
      <c r="C337" s="582"/>
      <c r="D337" s="582"/>
    </row>
    <row r="338" spans="2:4">
      <c r="B338" s="582"/>
      <c r="C338" s="582"/>
      <c r="D338" s="582"/>
    </row>
    <row r="339" spans="2:4">
      <c r="B339" s="582"/>
      <c r="C339" s="582"/>
      <c r="D339" s="582"/>
    </row>
    <row r="340" spans="2:4">
      <c r="B340" s="582"/>
      <c r="C340" s="582"/>
      <c r="D340" s="582"/>
    </row>
    <row r="341" spans="2:4">
      <c r="B341" s="582"/>
      <c r="C341" s="582"/>
      <c r="D341" s="582"/>
    </row>
    <row r="342" spans="2:4">
      <c r="B342" s="582"/>
      <c r="C342" s="582"/>
      <c r="D342" s="582"/>
    </row>
    <row r="343" spans="2:4">
      <c r="B343" s="582"/>
      <c r="C343" s="582"/>
      <c r="D343" s="582"/>
    </row>
    <row r="344" spans="2:4">
      <c r="B344" s="582"/>
      <c r="C344" s="582"/>
      <c r="D344" s="582"/>
    </row>
    <row r="345" spans="2:4">
      <c r="B345" s="582"/>
      <c r="C345" s="582"/>
      <c r="D345" s="582"/>
    </row>
    <row r="346" spans="2:4">
      <c r="B346" s="582"/>
      <c r="C346" s="582"/>
      <c r="D346" s="582"/>
    </row>
    <row r="347" spans="2:4">
      <c r="B347" s="582"/>
      <c r="C347" s="582"/>
      <c r="D347" s="582"/>
    </row>
    <row r="348" spans="2:4">
      <c r="B348" s="582"/>
      <c r="C348" s="582"/>
      <c r="D348" s="582"/>
    </row>
    <row r="349" spans="2:4">
      <c r="B349" s="582"/>
      <c r="C349" s="582"/>
      <c r="D349" s="582"/>
    </row>
    <row r="350" spans="2:4">
      <c r="B350" s="582"/>
      <c r="C350" s="582"/>
      <c r="D350" s="582"/>
    </row>
    <row r="351" spans="2:4">
      <c r="B351" s="582"/>
      <c r="C351" s="582"/>
      <c r="D351" s="582"/>
    </row>
    <row r="352" spans="2:4">
      <c r="B352" s="582"/>
      <c r="C352" s="582"/>
      <c r="D352" s="582"/>
    </row>
    <row r="353" spans="2:4">
      <c r="B353" s="582"/>
      <c r="C353" s="582"/>
      <c r="D353" s="582"/>
    </row>
    <row r="354" spans="2:4">
      <c r="B354" s="582"/>
      <c r="C354" s="582"/>
      <c r="D354" s="582"/>
    </row>
    <row r="355" spans="2:4">
      <c r="B355" s="582"/>
      <c r="C355" s="582"/>
      <c r="D355" s="582"/>
    </row>
    <row r="356" spans="2:4">
      <c r="B356" s="582"/>
      <c r="C356" s="582"/>
      <c r="D356" s="582"/>
    </row>
    <row r="357" spans="2:4">
      <c r="B357" s="582"/>
      <c r="C357" s="582"/>
      <c r="D357" s="582"/>
    </row>
    <row r="358" spans="2:4">
      <c r="B358" s="582"/>
      <c r="C358" s="582"/>
      <c r="D358" s="582"/>
    </row>
    <row r="359" spans="2:4">
      <c r="B359" s="582"/>
      <c r="C359" s="582"/>
      <c r="D359" s="582"/>
    </row>
    <row r="360" spans="2:4">
      <c r="B360" s="582"/>
      <c r="C360" s="582"/>
      <c r="D360" s="582"/>
    </row>
    <row r="361" spans="2:4">
      <c r="B361" s="582"/>
      <c r="C361" s="582"/>
      <c r="D361" s="582"/>
    </row>
    <row r="362" spans="2:4">
      <c r="B362" s="582"/>
      <c r="C362" s="582"/>
      <c r="D362" s="582"/>
    </row>
    <row r="363" spans="2:4">
      <c r="B363" s="582"/>
      <c r="C363" s="582"/>
      <c r="D363" s="582"/>
    </row>
    <row r="364" spans="2:4">
      <c r="B364" s="582"/>
      <c r="C364" s="582"/>
      <c r="D364" s="582"/>
    </row>
    <row r="365" spans="2:4">
      <c r="B365" s="582"/>
      <c r="C365" s="582"/>
      <c r="D365" s="582"/>
    </row>
    <row r="366" spans="2:4">
      <c r="B366" s="582"/>
      <c r="C366" s="582"/>
      <c r="D366" s="582"/>
    </row>
    <row r="367" spans="2:4">
      <c r="B367" s="582"/>
      <c r="C367" s="582"/>
      <c r="D367" s="582"/>
    </row>
    <row r="368" spans="2:4">
      <c r="B368" s="582"/>
      <c r="C368" s="582"/>
      <c r="D368" s="582"/>
    </row>
    <row r="369" spans="2:4">
      <c r="B369" s="582"/>
      <c r="C369" s="582"/>
      <c r="D369" s="582"/>
    </row>
    <row r="370" spans="2:4">
      <c r="B370" s="582"/>
      <c r="C370" s="582"/>
      <c r="D370" s="582"/>
    </row>
    <row r="371" spans="2:4">
      <c r="B371" s="582"/>
      <c r="C371" s="582"/>
      <c r="D371" s="582"/>
    </row>
    <row r="372" spans="2:4">
      <c r="B372" s="582"/>
      <c r="C372" s="582"/>
      <c r="D372" s="582"/>
    </row>
    <row r="373" spans="2:4">
      <c r="B373" s="582"/>
      <c r="C373" s="582"/>
      <c r="D373" s="582"/>
    </row>
    <row r="374" spans="2:4">
      <c r="B374" s="582"/>
      <c r="C374" s="582"/>
      <c r="D374" s="582"/>
    </row>
    <row r="375" spans="2:4">
      <c r="B375" s="582"/>
      <c r="C375" s="582"/>
      <c r="D375" s="582"/>
    </row>
    <row r="376" spans="2:4">
      <c r="B376" s="582"/>
      <c r="C376" s="582"/>
      <c r="D376" s="582"/>
    </row>
    <row r="377" spans="2:4">
      <c r="B377" s="582"/>
      <c r="C377" s="582"/>
      <c r="D377" s="582"/>
    </row>
    <row r="378" spans="2:4">
      <c r="B378" s="582"/>
      <c r="C378" s="582"/>
      <c r="D378" s="582"/>
    </row>
    <row r="379" spans="2:4">
      <c r="B379" s="582"/>
      <c r="C379" s="582"/>
      <c r="D379" s="582"/>
    </row>
    <row r="380" spans="2:4">
      <c r="B380" s="582"/>
      <c r="C380" s="582"/>
      <c r="D380" s="582"/>
    </row>
    <row r="381" spans="2:4">
      <c r="B381" s="582"/>
      <c r="C381" s="582"/>
      <c r="D381" s="582"/>
    </row>
    <row r="382" spans="2:4">
      <c r="B382" s="582"/>
      <c r="C382" s="582"/>
      <c r="D382" s="582"/>
    </row>
    <row r="383" spans="2:4">
      <c r="B383" s="582"/>
      <c r="C383" s="582"/>
      <c r="D383" s="582"/>
    </row>
    <row r="384" spans="2:4">
      <c r="B384" s="582"/>
      <c r="C384" s="582"/>
      <c r="D384" s="582"/>
    </row>
    <row r="385" spans="2:4">
      <c r="B385" s="582"/>
      <c r="C385" s="582"/>
      <c r="D385" s="582"/>
    </row>
    <row r="386" spans="2:4">
      <c r="B386" s="582"/>
      <c r="C386" s="582"/>
      <c r="D386" s="582"/>
    </row>
    <row r="387" spans="2:4">
      <c r="B387" s="582"/>
      <c r="C387" s="582"/>
      <c r="D387" s="582"/>
    </row>
    <row r="388" spans="2:4">
      <c r="B388" s="582"/>
      <c r="C388" s="582"/>
      <c r="D388" s="582"/>
    </row>
    <row r="389" spans="2:4">
      <c r="B389" s="582"/>
      <c r="C389" s="582"/>
      <c r="D389" s="582"/>
    </row>
    <row r="390" spans="2:4">
      <c r="B390" s="582"/>
      <c r="C390" s="582"/>
      <c r="D390" s="582"/>
    </row>
    <row r="391" spans="2:4">
      <c r="B391" s="582"/>
      <c r="C391" s="582"/>
      <c r="D391" s="582"/>
    </row>
    <row r="392" spans="2:4">
      <c r="B392" s="582"/>
      <c r="C392" s="582"/>
      <c r="D392" s="582"/>
    </row>
    <row r="393" spans="2:4">
      <c r="B393" s="582"/>
      <c r="C393" s="582"/>
      <c r="D393" s="582"/>
    </row>
    <row r="394" spans="2:4">
      <c r="B394" s="582"/>
      <c r="C394" s="582"/>
      <c r="D394" s="582"/>
    </row>
    <row r="395" spans="2:4">
      <c r="B395" s="582"/>
      <c r="C395" s="582"/>
      <c r="D395" s="582"/>
    </row>
    <row r="396" spans="2:4">
      <c r="B396" s="582"/>
      <c r="C396" s="582"/>
      <c r="D396" s="582"/>
    </row>
    <row r="397" spans="2:4">
      <c r="B397" s="582"/>
      <c r="C397" s="582"/>
      <c r="D397" s="582"/>
    </row>
    <row r="398" spans="2:4">
      <c r="B398" s="582"/>
      <c r="C398" s="582"/>
      <c r="D398" s="582"/>
    </row>
    <row r="399" spans="2:4">
      <c r="B399" s="582"/>
      <c r="C399" s="582"/>
      <c r="D399" s="582"/>
    </row>
    <row r="400" spans="2:4">
      <c r="B400" s="582"/>
      <c r="C400" s="582"/>
      <c r="D400" s="582"/>
    </row>
    <row r="401" spans="2:4">
      <c r="B401" s="582"/>
      <c r="C401" s="582"/>
      <c r="D401" s="582"/>
    </row>
    <row r="402" spans="2:4">
      <c r="B402" s="582"/>
      <c r="C402" s="582"/>
      <c r="D402" s="582"/>
    </row>
    <row r="403" spans="2:4">
      <c r="B403" s="582"/>
      <c r="C403" s="582"/>
      <c r="D403" s="582"/>
    </row>
    <row r="404" spans="2:4">
      <c r="B404" s="582"/>
      <c r="C404" s="582"/>
      <c r="D404" s="582"/>
    </row>
    <row r="405" spans="2:4">
      <c r="B405" s="582"/>
      <c r="C405" s="582"/>
      <c r="D405" s="582"/>
    </row>
    <row r="406" spans="2:4">
      <c r="B406" s="582"/>
      <c r="C406" s="582"/>
      <c r="D406" s="582"/>
    </row>
    <row r="407" spans="2:4">
      <c r="B407" s="582"/>
      <c r="C407" s="582"/>
      <c r="D407" s="582"/>
    </row>
    <row r="408" spans="2:4">
      <c r="B408" s="582"/>
      <c r="C408" s="582"/>
      <c r="D408" s="582"/>
    </row>
    <row r="409" spans="2:4">
      <c r="B409" s="582"/>
      <c r="C409" s="582"/>
      <c r="D409" s="582"/>
    </row>
    <row r="410" spans="2:4">
      <c r="B410" s="582"/>
      <c r="C410" s="582"/>
      <c r="D410" s="582"/>
    </row>
    <row r="411" spans="2:4">
      <c r="B411" s="582"/>
      <c r="C411" s="582"/>
      <c r="D411" s="582"/>
    </row>
    <row r="412" spans="2:4">
      <c r="B412" s="582"/>
      <c r="C412" s="582"/>
      <c r="D412" s="582"/>
    </row>
    <row r="413" spans="2:4">
      <c r="B413" s="582"/>
      <c r="C413" s="582"/>
      <c r="D413" s="582"/>
    </row>
    <row r="414" spans="2:4">
      <c r="B414" s="582"/>
      <c r="C414" s="582"/>
      <c r="D414" s="582"/>
    </row>
    <row r="415" spans="2:4">
      <c r="B415" s="582"/>
      <c r="C415" s="582"/>
      <c r="D415" s="582"/>
    </row>
    <row r="416" spans="2:4">
      <c r="B416" s="582"/>
      <c r="C416" s="582"/>
      <c r="D416" s="582"/>
    </row>
    <row r="417" spans="2:4">
      <c r="B417" s="582"/>
      <c r="C417" s="582"/>
      <c r="D417" s="582"/>
    </row>
    <row r="418" spans="2:4">
      <c r="B418" s="582"/>
      <c r="C418" s="582"/>
      <c r="D418" s="582"/>
    </row>
    <row r="419" spans="2:4">
      <c r="B419" s="582"/>
      <c r="C419" s="582"/>
      <c r="D419" s="582"/>
    </row>
    <row r="420" spans="2:4">
      <c r="B420" s="582"/>
      <c r="C420" s="582"/>
      <c r="D420" s="582"/>
    </row>
    <row r="421" spans="2:4">
      <c r="B421" s="582"/>
      <c r="C421" s="582"/>
      <c r="D421" s="582"/>
    </row>
    <row r="422" spans="2:4">
      <c r="B422" s="582"/>
      <c r="C422" s="582"/>
      <c r="D422" s="582"/>
    </row>
    <row r="423" spans="2:4">
      <c r="B423" s="582"/>
      <c r="C423" s="582"/>
      <c r="D423" s="582"/>
    </row>
    <row r="424" spans="2:4">
      <c r="B424" s="582"/>
      <c r="C424" s="582"/>
      <c r="D424" s="582"/>
    </row>
    <row r="425" spans="2:4">
      <c r="B425" s="582"/>
      <c r="C425" s="582"/>
      <c r="D425" s="582"/>
    </row>
    <row r="426" spans="2:4">
      <c r="B426" s="582"/>
      <c r="C426" s="582"/>
      <c r="D426" s="582"/>
    </row>
    <row r="427" spans="2:4">
      <c r="B427" s="582"/>
      <c r="C427" s="582"/>
      <c r="D427" s="582"/>
    </row>
    <row r="428" spans="2:4">
      <c r="B428" s="582"/>
      <c r="C428" s="582"/>
      <c r="D428" s="582"/>
    </row>
    <row r="429" spans="2:4">
      <c r="B429" s="582"/>
      <c r="C429" s="582"/>
      <c r="D429" s="582"/>
    </row>
    <row r="430" spans="2:4">
      <c r="B430" s="582"/>
      <c r="C430" s="582"/>
      <c r="D430" s="582"/>
    </row>
    <row r="431" spans="2:4">
      <c r="B431" s="582"/>
      <c r="C431" s="582"/>
      <c r="D431" s="582"/>
    </row>
    <row r="432" spans="2:4">
      <c r="B432" s="582"/>
      <c r="C432" s="582"/>
      <c r="D432" s="582"/>
    </row>
    <row r="433" spans="2:4">
      <c r="B433" s="582"/>
      <c r="C433" s="582"/>
      <c r="D433" s="582"/>
    </row>
    <row r="434" spans="2:4">
      <c r="B434" s="582"/>
      <c r="C434" s="582"/>
      <c r="D434" s="582"/>
    </row>
    <row r="435" spans="2:4">
      <c r="B435" s="582"/>
      <c r="C435" s="582"/>
      <c r="D435" s="582"/>
    </row>
    <row r="436" spans="2:4">
      <c r="B436" s="582"/>
      <c r="C436" s="582"/>
      <c r="D436" s="582"/>
    </row>
    <row r="437" spans="2:4">
      <c r="B437" s="582"/>
      <c r="C437" s="582"/>
      <c r="D437" s="582"/>
    </row>
    <row r="438" spans="2:4">
      <c r="B438" s="582"/>
      <c r="C438" s="582"/>
      <c r="D438" s="582"/>
    </row>
    <row r="439" spans="2:4">
      <c r="B439" s="582"/>
      <c r="C439" s="582"/>
      <c r="D439" s="582"/>
    </row>
    <row r="440" spans="2:4">
      <c r="B440" s="582"/>
      <c r="C440" s="582"/>
      <c r="D440" s="582"/>
    </row>
    <row r="441" spans="2:4">
      <c r="B441" s="582"/>
      <c r="C441" s="582"/>
      <c r="D441" s="582"/>
    </row>
    <row r="442" spans="2:4">
      <c r="B442" s="582"/>
      <c r="C442" s="582"/>
      <c r="D442" s="582"/>
    </row>
    <row r="443" spans="2:4">
      <c r="B443" s="582"/>
      <c r="C443" s="582"/>
      <c r="D443" s="582"/>
    </row>
    <row r="444" spans="2:4">
      <c r="B444" s="582"/>
      <c r="C444" s="582"/>
      <c r="D444" s="582"/>
    </row>
    <row r="445" spans="2:4">
      <c r="B445" s="582"/>
      <c r="C445" s="582"/>
      <c r="D445" s="582"/>
    </row>
    <row r="446" spans="2:4">
      <c r="B446" s="582"/>
      <c r="C446" s="582"/>
      <c r="D446" s="582"/>
    </row>
    <row r="447" spans="2:4">
      <c r="B447" s="582"/>
      <c r="C447" s="582"/>
      <c r="D447" s="582"/>
    </row>
    <row r="448" spans="2:4">
      <c r="B448" s="582"/>
      <c r="C448" s="582"/>
      <c r="D448" s="582"/>
    </row>
    <row r="449" spans="2:4">
      <c r="B449" s="582"/>
      <c r="C449" s="582"/>
      <c r="D449" s="582"/>
    </row>
    <row r="450" spans="2:4">
      <c r="B450" s="582"/>
      <c r="C450" s="582"/>
      <c r="D450" s="582"/>
    </row>
    <row r="451" spans="2:4">
      <c r="B451" s="582"/>
      <c r="C451" s="582"/>
      <c r="D451" s="582"/>
    </row>
    <row r="452" spans="2:4">
      <c r="B452" s="582"/>
      <c r="C452" s="582"/>
      <c r="D452" s="582"/>
    </row>
    <row r="453" spans="2:4">
      <c r="B453" s="582"/>
      <c r="C453" s="582"/>
      <c r="D453" s="582"/>
    </row>
    <row r="454" spans="2:4">
      <c r="B454" s="582"/>
      <c r="C454" s="582"/>
      <c r="D454" s="582"/>
    </row>
    <row r="455" spans="2:4">
      <c r="B455" s="582"/>
      <c r="C455" s="582"/>
      <c r="D455" s="582"/>
    </row>
    <row r="456" spans="2:4">
      <c r="B456" s="582"/>
      <c r="C456" s="582"/>
      <c r="D456" s="582"/>
    </row>
    <row r="457" spans="2:4">
      <c r="B457" s="582"/>
      <c r="C457" s="582"/>
      <c r="D457" s="582"/>
    </row>
    <row r="458" spans="2:4">
      <c r="B458" s="582"/>
      <c r="C458" s="582"/>
      <c r="D458" s="582"/>
    </row>
    <row r="459" spans="2:4">
      <c r="B459" s="582"/>
      <c r="C459" s="582"/>
      <c r="D459" s="582"/>
    </row>
    <row r="460" spans="2:4">
      <c r="B460" s="582"/>
      <c r="C460" s="582"/>
      <c r="D460" s="582"/>
    </row>
    <row r="461" spans="2:4">
      <c r="B461" s="582"/>
      <c r="C461" s="582"/>
      <c r="D461" s="582"/>
    </row>
    <row r="462" spans="2:4">
      <c r="B462" s="582"/>
      <c r="C462" s="582"/>
      <c r="D462" s="582"/>
    </row>
    <row r="463" spans="2:4">
      <c r="B463" s="582"/>
      <c r="C463" s="582"/>
      <c r="D463" s="582"/>
    </row>
    <row r="464" spans="2:4">
      <c r="B464" s="582"/>
      <c r="C464" s="582"/>
      <c r="D464" s="582"/>
    </row>
    <row r="465" spans="2:4">
      <c r="B465" s="582"/>
      <c r="C465" s="582"/>
      <c r="D465" s="582"/>
    </row>
    <row r="466" spans="2:4">
      <c r="B466" s="582"/>
      <c r="C466" s="582"/>
      <c r="D466" s="582"/>
    </row>
    <row r="467" spans="2:4">
      <c r="B467" s="582"/>
      <c r="C467" s="582"/>
      <c r="D467" s="582"/>
    </row>
    <row r="468" spans="2:4">
      <c r="B468" s="582"/>
      <c r="C468" s="582"/>
      <c r="D468" s="582"/>
    </row>
    <row r="469" spans="2:4">
      <c r="B469" s="582"/>
      <c r="C469" s="582"/>
      <c r="D469" s="582"/>
    </row>
    <row r="470" spans="2:4">
      <c r="B470" s="582"/>
      <c r="C470" s="582"/>
      <c r="D470" s="582"/>
    </row>
    <row r="471" spans="2:4">
      <c r="B471" s="582"/>
      <c r="C471" s="582"/>
      <c r="D471" s="582"/>
    </row>
    <row r="472" spans="2:4">
      <c r="B472" s="582"/>
      <c r="C472" s="582"/>
      <c r="D472" s="582"/>
    </row>
    <row r="473" spans="2:4">
      <c r="B473" s="582"/>
      <c r="C473" s="582"/>
      <c r="D473" s="582"/>
    </row>
    <row r="474" spans="2:4">
      <c r="B474" s="582"/>
      <c r="C474" s="582"/>
      <c r="D474" s="582"/>
    </row>
    <row r="475" spans="2:4">
      <c r="B475" s="582"/>
      <c r="C475" s="582"/>
      <c r="D475" s="582"/>
    </row>
    <row r="476" spans="2:4">
      <c r="B476" s="582"/>
      <c r="C476" s="582"/>
      <c r="D476" s="582"/>
    </row>
    <row r="477" spans="2:4">
      <c r="B477" s="582"/>
      <c r="C477" s="582"/>
      <c r="D477" s="582"/>
    </row>
    <row r="478" spans="2:4">
      <c r="B478" s="582"/>
      <c r="C478" s="582"/>
      <c r="D478" s="582"/>
    </row>
    <row r="479" spans="2:4">
      <c r="B479" s="582"/>
      <c r="C479" s="582"/>
      <c r="D479" s="582"/>
    </row>
    <row r="480" spans="2:4">
      <c r="B480" s="582"/>
      <c r="C480" s="582"/>
      <c r="D480" s="582"/>
    </row>
    <row r="481" spans="2:4">
      <c r="B481" s="582"/>
      <c r="C481" s="582"/>
      <c r="D481" s="582"/>
    </row>
    <row r="482" spans="2:4">
      <c r="B482" s="582"/>
      <c r="C482" s="582"/>
      <c r="D482" s="582"/>
    </row>
    <row r="483" spans="2:4">
      <c r="B483" s="582"/>
      <c r="C483" s="582"/>
      <c r="D483" s="582"/>
    </row>
    <row r="484" spans="2:4">
      <c r="B484" s="582"/>
      <c r="C484" s="582"/>
      <c r="D484" s="582"/>
    </row>
    <row r="485" spans="2:4">
      <c r="B485" s="582"/>
      <c r="C485" s="582"/>
      <c r="D485" s="582"/>
    </row>
    <row r="486" spans="2:4">
      <c r="B486" s="582"/>
      <c r="C486" s="582"/>
      <c r="D486" s="582"/>
    </row>
    <row r="487" spans="2:4">
      <c r="B487" s="582"/>
      <c r="C487" s="582"/>
      <c r="D487" s="582"/>
    </row>
    <row r="488" spans="2:4">
      <c r="B488" s="582"/>
      <c r="C488" s="582"/>
      <c r="D488" s="582"/>
    </row>
    <row r="489" spans="2:4">
      <c r="B489" s="582"/>
      <c r="C489" s="582"/>
      <c r="D489" s="582"/>
    </row>
    <row r="490" spans="2:4">
      <c r="B490" s="582"/>
      <c r="C490" s="582"/>
      <c r="D490" s="582"/>
    </row>
    <row r="491" spans="2:4">
      <c r="B491" s="582"/>
      <c r="C491" s="582"/>
      <c r="D491" s="582"/>
    </row>
    <row r="492" spans="2:4">
      <c r="B492" s="582"/>
      <c r="C492" s="582"/>
      <c r="D492" s="582"/>
    </row>
    <row r="493" spans="2:4">
      <c r="B493" s="582"/>
      <c r="C493" s="582"/>
      <c r="D493" s="582"/>
    </row>
    <row r="494" spans="2:4">
      <c r="B494" s="582"/>
      <c r="C494" s="582"/>
      <c r="D494" s="582"/>
    </row>
    <row r="495" spans="2:4">
      <c r="B495" s="582"/>
      <c r="C495" s="582"/>
      <c r="D495" s="582"/>
    </row>
    <row r="496" spans="2:4">
      <c r="B496" s="582"/>
      <c r="C496" s="582"/>
      <c r="D496" s="582"/>
    </row>
    <row r="497" spans="2:4">
      <c r="B497" s="582"/>
      <c r="C497" s="582"/>
      <c r="D497" s="582"/>
    </row>
    <row r="498" spans="2:4">
      <c r="B498" s="582"/>
      <c r="C498" s="582"/>
      <c r="D498" s="582"/>
    </row>
    <row r="499" spans="2:4">
      <c r="B499" s="582"/>
      <c r="C499" s="582"/>
      <c r="D499" s="582"/>
    </row>
    <row r="500" spans="2:4">
      <c r="B500" s="582"/>
      <c r="C500" s="582"/>
      <c r="D500" s="582"/>
    </row>
    <row r="501" spans="2:4">
      <c r="B501" s="582"/>
      <c r="C501" s="582"/>
      <c r="D501" s="582"/>
    </row>
    <row r="502" spans="2:4">
      <c r="B502" s="582"/>
      <c r="C502" s="582"/>
      <c r="D502" s="582"/>
    </row>
    <row r="503" spans="2:4">
      <c r="B503" s="582"/>
      <c r="C503" s="582"/>
      <c r="D503" s="582"/>
    </row>
    <row r="504" spans="2:4">
      <c r="B504" s="582"/>
      <c r="C504" s="582"/>
      <c r="D504" s="582"/>
    </row>
    <row r="505" spans="2:4">
      <c r="B505" s="582"/>
      <c r="C505" s="582"/>
      <c r="D505" s="582"/>
    </row>
    <row r="506" spans="2:4">
      <c r="B506" s="582"/>
      <c r="C506" s="582"/>
      <c r="D506" s="582"/>
    </row>
    <row r="507" spans="2:4">
      <c r="B507" s="582"/>
      <c r="C507" s="582"/>
      <c r="D507" s="582"/>
    </row>
    <row r="508" spans="2:4">
      <c r="B508" s="582"/>
      <c r="C508" s="582"/>
      <c r="D508" s="582"/>
    </row>
    <row r="509" spans="2:4">
      <c r="B509" s="582"/>
      <c r="C509" s="582"/>
      <c r="D509" s="582"/>
    </row>
    <row r="510" spans="2:4">
      <c r="B510" s="582"/>
      <c r="C510" s="582"/>
      <c r="D510" s="582"/>
    </row>
    <row r="511" spans="2:4">
      <c r="B511" s="582"/>
      <c r="C511" s="582"/>
      <c r="D511" s="582"/>
    </row>
    <row r="512" spans="2:4">
      <c r="B512" s="582"/>
      <c r="C512" s="582"/>
      <c r="D512" s="582"/>
    </row>
    <row r="513" spans="2:4">
      <c r="B513" s="582"/>
      <c r="C513" s="582"/>
      <c r="D513" s="582"/>
    </row>
    <row r="514" spans="2:4">
      <c r="B514" s="582"/>
      <c r="C514" s="582"/>
      <c r="D514" s="582"/>
    </row>
    <row r="515" spans="2:4">
      <c r="B515" s="582"/>
      <c r="C515" s="582"/>
      <c r="D515" s="582"/>
    </row>
    <row r="516" spans="2:4">
      <c r="B516" s="582"/>
      <c r="C516" s="582"/>
      <c r="D516" s="582"/>
    </row>
    <row r="517" spans="2:4">
      <c r="B517" s="582"/>
      <c r="C517" s="582"/>
      <c r="D517" s="582"/>
    </row>
    <row r="518" spans="2:4">
      <c r="B518" s="582"/>
      <c r="C518" s="582"/>
      <c r="D518" s="582"/>
    </row>
    <row r="519" spans="2:4">
      <c r="B519" s="582"/>
      <c r="C519" s="582"/>
      <c r="D519" s="582"/>
    </row>
    <row r="520" spans="2:4">
      <c r="B520" s="582"/>
      <c r="C520" s="582"/>
      <c r="D520" s="582"/>
    </row>
    <row r="521" spans="2:4">
      <c r="B521" s="582"/>
      <c r="C521" s="582"/>
      <c r="D521" s="582"/>
    </row>
    <row r="522" spans="2:4">
      <c r="B522" s="582"/>
      <c r="C522" s="582"/>
      <c r="D522" s="582"/>
    </row>
    <row r="523" spans="2:4">
      <c r="B523" s="582"/>
      <c r="C523" s="582"/>
      <c r="D523" s="582"/>
    </row>
    <row r="524" spans="2:4">
      <c r="B524" s="582"/>
      <c r="C524" s="582"/>
      <c r="D524" s="582"/>
    </row>
    <row r="525" spans="2:4">
      <c r="B525" s="582"/>
      <c r="C525" s="582"/>
      <c r="D525" s="582"/>
    </row>
    <row r="526" spans="2:4">
      <c r="B526" s="582"/>
      <c r="C526" s="582"/>
      <c r="D526" s="582"/>
    </row>
    <row r="527" spans="2:4">
      <c r="B527" s="582"/>
      <c r="C527" s="582"/>
      <c r="D527" s="582"/>
    </row>
    <row r="528" spans="2:4">
      <c r="B528" s="582"/>
      <c r="C528" s="582"/>
      <c r="D528" s="582"/>
    </row>
    <row r="529" spans="2:4">
      <c r="B529" s="582"/>
      <c r="C529" s="582"/>
      <c r="D529" s="582"/>
    </row>
    <row r="530" spans="2:4">
      <c r="B530" s="582"/>
      <c r="C530" s="582"/>
      <c r="D530" s="582"/>
    </row>
    <row r="531" spans="2:4">
      <c r="B531" s="582"/>
      <c r="C531" s="582"/>
      <c r="D531" s="582"/>
    </row>
    <row r="532" spans="2:4">
      <c r="B532" s="582"/>
      <c r="C532" s="582"/>
      <c r="D532" s="582"/>
    </row>
    <row r="533" spans="2:4">
      <c r="B533" s="582"/>
      <c r="C533" s="582"/>
      <c r="D533" s="582"/>
    </row>
    <row r="534" spans="2:4">
      <c r="B534" s="582"/>
      <c r="C534" s="582"/>
      <c r="D534" s="582"/>
    </row>
    <row r="535" spans="2:4">
      <c r="B535" s="582"/>
      <c r="C535" s="582"/>
      <c r="D535" s="582"/>
    </row>
    <row r="536" spans="2:4">
      <c r="B536" s="582"/>
      <c r="C536" s="582"/>
      <c r="D536" s="582"/>
    </row>
    <row r="537" spans="2:4">
      <c r="B537" s="582"/>
      <c r="C537" s="582"/>
      <c r="D537" s="582"/>
    </row>
    <row r="538" spans="2:4">
      <c r="B538" s="582"/>
      <c r="C538" s="582"/>
      <c r="D538" s="582"/>
    </row>
    <row r="539" spans="2:4">
      <c r="B539" s="582"/>
      <c r="C539" s="582"/>
      <c r="D539" s="582"/>
    </row>
    <row r="540" spans="2:4">
      <c r="B540" s="582"/>
      <c r="C540" s="582"/>
      <c r="D540" s="582"/>
    </row>
    <row r="541" spans="2:4">
      <c r="B541" s="582"/>
      <c r="C541" s="582"/>
      <c r="D541" s="582"/>
    </row>
    <row r="542" spans="2:4">
      <c r="B542" s="582"/>
      <c r="C542" s="582"/>
      <c r="D542" s="582"/>
    </row>
    <row r="543" spans="2:4">
      <c r="B543" s="582"/>
      <c r="C543" s="582"/>
      <c r="D543" s="582"/>
    </row>
    <row r="544" spans="2:4">
      <c r="B544" s="582"/>
      <c r="C544" s="582"/>
      <c r="D544" s="582"/>
    </row>
    <row r="545" spans="2:4">
      <c r="B545" s="582"/>
      <c r="C545" s="582"/>
      <c r="D545" s="582"/>
    </row>
    <row r="546" spans="2:4">
      <c r="B546" s="582"/>
      <c r="C546" s="582"/>
      <c r="D546" s="582"/>
    </row>
    <row r="547" spans="2:4">
      <c r="B547" s="582"/>
      <c r="C547" s="582"/>
      <c r="D547" s="582"/>
    </row>
    <row r="548" spans="2:4">
      <c r="B548" s="582"/>
      <c r="C548" s="582"/>
      <c r="D548" s="582"/>
    </row>
    <row r="549" spans="2:4">
      <c r="B549" s="582"/>
      <c r="C549" s="582"/>
      <c r="D549" s="582"/>
    </row>
    <row r="550" spans="2:4">
      <c r="B550" s="582"/>
      <c r="C550" s="582"/>
      <c r="D550" s="582"/>
    </row>
    <row r="551" spans="2:4">
      <c r="B551" s="582"/>
      <c r="C551" s="582"/>
      <c r="D551" s="582"/>
    </row>
    <row r="552" spans="2:4">
      <c r="B552" s="582"/>
      <c r="C552" s="582"/>
      <c r="D552" s="582"/>
    </row>
    <row r="553" spans="2:4">
      <c r="B553" s="582"/>
      <c r="C553" s="582"/>
      <c r="D553" s="582"/>
    </row>
    <row r="554" spans="2:4">
      <c r="B554" s="582"/>
      <c r="C554" s="582"/>
      <c r="D554" s="582"/>
    </row>
    <row r="555" spans="2:4">
      <c r="B555" s="582"/>
      <c r="C555" s="582"/>
      <c r="D555" s="582"/>
    </row>
    <row r="556" spans="2:4">
      <c r="B556" s="582"/>
      <c r="C556" s="582"/>
      <c r="D556" s="582"/>
    </row>
    <row r="557" spans="2:4">
      <c r="B557" s="582"/>
      <c r="C557" s="582"/>
      <c r="D557" s="582"/>
    </row>
    <row r="558" spans="2:4">
      <c r="B558" s="582"/>
      <c r="C558" s="582"/>
      <c r="D558" s="582"/>
    </row>
    <row r="559" spans="2:4">
      <c r="B559" s="582"/>
      <c r="C559" s="582"/>
      <c r="D559" s="582"/>
    </row>
    <row r="560" spans="2:4">
      <c r="B560" s="582"/>
      <c r="C560" s="582"/>
      <c r="D560" s="582"/>
    </row>
    <row r="561" spans="2:4">
      <c r="B561" s="582"/>
      <c r="C561" s="582"/>
      <c r="D561" s="582"/>
    </row>
    <row r="562" spans="2:4">
      <c r="B562" s="582"/>
      <c r="C562" s="582"/>
      <c r="D562" s="582"/>
    </row>
    <row r="563" spans="2:4">
      <c r="B563" s="582"/>
      <c r="C563" s="582"/>
      <c r="D563" s="582"/>
    </row>
    <row r="564" spans="2:4">
      <c r="B564" s="582"/>
      <c r="C564" s="582"/>
      <c r="D564" s="582"/>
    </row>
    <row r="565" spans="2:4">
      <c r="B565" s="582"/>
      <c r="C565" s="582"/>
      <c r="D565" s="582"/>
    </row>
    <row r="566" spans="2:4">
      <c r="B566" s="582"/>
      <c r="C566" s="582"/>
      <c r="D566" s="582"/>
    </row>
    <row r="567" spans="2:4">
      <c r="B567" s="582"/>
      <c r="C567" s="582"/>
      <c r="D567" s="582"/>
    </row>
    <row r="568" spans="2:4">
      <c r="B568" s="582"/>
      <c r="C568" s="582"/>
      <c r="D568" s="582"/>
    </row>
    <row r="569" spans="2:4">
      <c r="B569" s="582"/>
      <c r="C569" s="582"/>
      <c r="D569" s="582"/>
    </row>
    <row r="570" spans="2:4">
      <c r="B570" s="582"/>
      <c r="C570" s="582"/>
      <c r="D570" s="582"/>
    </row>
    <row r="571" spans="2:4">
      <c r="B571" s="582"/>
      <c r="C571" s="582"/>
      <c r="D571" s="582"/>
    </row>
    <row r="572" spans="2:4">
      <c r="B572" s="582"/>
      <c r="C572" s="582"/>
      <c r="D572" s="582"/>
    </row>
    <row r="573" spans="2:4">
      <c r="B573" s="582"/>
      <c r="C573" s="582"/>
      <c r="D573" s="582"/>
    </row>
    <row r="574" spans="2:4">
      <c r="B574" s="582"/>
      <c r="C574" s="582"/>
      <c r="D574" s="582"/>
    </row>
    <row r="575" spans="2:4">
      <c r="B575" s="582"/>
      <c r="C575" s="582"/>
      <c r="D575" s="582"/>
    </row>
    <row r="576" spans="2:4">
      <c r="B576" s="582"/>
      <c r="C576" s="582"/>
      <c r="D576" s="582"/>
    </row>
    <row r="577" spans="2:4">
      <c r="B577" s="582"/>
      <c r="C577" s="582"/>
      <c r="D577" s="582"/>
    </row>
    <row r="578" spans="2:4">
      <c r="B578" s="582"/>
      <c r="C578" s="582"/>
      <c r="D578" s="582"/>
    </row>
    <row r="579" spans="2:4">
      <c r="B579" s="582"/>
      <c r="C579" s="582"/>
      <c r="D579" s="582"/>
    </row>
    <row r="580" spans="2:4">
      <c r="B580" s="582"/>
      <c r="C580" s="582"/>
      <c r="D580" s="582"/>
    </row>
    <row r="581" spans="2:4">
      <c r="B581" s="582"/>
      <c r="C581" s="582"/>
      <c r="D581" s="582"/>
    </row>
    <row r="582" spans="2:4">
      <c r="B582" s="582"/>
      <c r="C582" s="582"/>
      <c r="D582" s="582"/>
    </row>
    <row r="583" spans="2:4">
      <c r="B583" s="582"/>
      <c r="C583" s="582"/>
      <c r="D583" s="582"/>
    </row>
    <row r="584" spans="2:4">
      <c r="B584" s="582"/>
      <c r="C584" s="582"/>
      <c r="D584" s="582"/>
    </row>
    <row r="585" spans="2:4">
      <c r="B585" s="582"/>
      <c r="C585" s="582"/>
      <c r="D585" s="582"/>
    </row>
    <row r="586" spans="2:4">
      <c r="B586" s="582"/>
      <c r="C586" s="582"/>
      <c r="D586" s="582"/>
    </row>
    <row r="587" spans="2:4">
      <c r="B587" s="582"/>
      <c r="C587" s="582"/>
      <c r="D587" s="582"/>
    </row>
    <row r="588" spans="2:4">
      <c r="B588" s="582"/>
      <c r="C588" s="582"/>
      <c r="D588" s="582"/>
    </row>
    <row r="589" spans="2:4">
      <c r="B589" s="582"/>
      <c r="C589" s="582"/>
      <c r="D589" s="582"/>
    </row>
    <row r="590" spans="2:4">
      <c r="B590" s="582"/>
      <c r="C590" s="582"/>
      <c r="D590" s="582"/>
    </row>
    <row r="591" spans="2:4">
      <c r="B591" s="582"/>
      <c r="C591" s="582"/>
      <c r="D591" s="582"/>
    </row>
    <row r="592" spans="2:4">
      <c r="B592" s="582"/>
      <c r="C592" s="582"/>
      <c r="D592" s="582"/>
    </row>
    <row r="593" spans="2:4">
      <c r="B593" s="582"/>
      <c r="C593" s="582"/>
      <c r="D593" s="582"/>
    </row>
    <row r="594" spans="2:4">
      <c r="B594" s="582"/>
      <c r="C594" s="582"/>
      <c r="D594" s="582"/>
    </row>
    <row r="595" spans="2:4">
      <c r="B595" s="582"/>
      <c r="C595" s="582"/>
      <c r="D595" s="582"/>
    </row>
    <row r="596" spans="2:4">
      <c r="B596" s="582"/>
      <c r="C596" s="582"/>
      <c r="D596" s="582"/>
    </row>
    <row r="597" spans="2:4">
      <c r="B597" s="582"/>
      <c r="C597" s="582"/>
      <c r="D597" s="582"/>
    </row>
    <row r="598" spans="2:4">
      <c r="B598" s="582"/>
      <c r="C598" s="582"/>
      <c r="D598" s="582"/>
    </row>
    <row r="599" spans="2:4">
      <c r="B599" s="582"/>
      <c r="C599" s="582"/>
      <c r="D599" s="582"/>
    </row>
    <row r="600" spans="2:4">
      <c r="B600" s="582"/>
      <c r="C600" s="582"/>
      <c r="D600" s="582"/>
    </row>
    <row r="601" spans="2:4">
      <c r="B601" s="582"/>
      <c r="C601" s="582"/>
      <c r="D601" s="582"/>
    </row>
    <row r="602" spans="2:4">
      <c r="B602" s="582"/>
      <c r="C602" s="582"/>
      <c r="D602" s="582"/>
    </row>
    <row r="603" spans="2:4">
      <c r="B603" s="582"/>
      <c r="C603" s="582"/>
      <c r="D603" s="582"/>
    </row>
    <row r="604" spans="2:4">
      <c r="B604" s="582"/>
      <c r="C604" s="582"/>
      <c r="D604" s="582"/>
    </row>
    <row r="605" spans="2:4">
      <c r="B605" s="582"/>
      <c r="C605" s="582"/>
      <c r="D605" s="582"/>
    </row>
    <row r="606" spans="2:4">
      <c r="B606" s="582"/>
      <c r="C606" s="582"/>
      <c r="D606" s="582"/>
    </row>
    <row r="607" spans="2:4">
      <c r="B607" s="582"/>
      <c r="C607" s="582"/>
      <c r="D607" s="582"/>
    </row>
    <row r="608" spans="2:4">
      <c r="B608" s="582"/>
      <c r="C608" s="582"/>
      <c r="D608" s="582"/>
    </row>
    <row r="609" spans="2:4">
      <c r="B609" s="582"/>
      <c r="C609" s="582"/>
      <c r="D609" s="582"/>
    </row>
    <row r="610" spans="2:4">
      <c r="B610" s="582"/>
      <c r="C610" s="582"/>
      <c r="D610" s="582"/>
    </row>
    <row r="611" spans="2:4">
      <c r="B611" s="582"/>
      <c r="C611" s="582"/>
      <c r="D611" s="582"/>
    </row>
    <row r="612" spans="2:4">
      <c r="B612" s="582"/>
      <c r="C612" s="582"/>
      <c r="D612" s="582"/>
    </row>
    <row r="613" spans="2:4">
      <c r="B613" s="582"/>
      <c r="C613" s="582"/>
      <c r="D613" s="582"/>
    </row>
    <row r="614" spans="2:4">
      <c r="B614" s="582"/>
      <c r="C614" s="582"/>
      <c r="D614" s="582"/>
    </row>
    <row r="615" spans="2:4">
      <c r="B615" s="582"/>
      <c r="C615" s="582"/>
      <c r="D615" s="582"/>
    </row>
    <row r="616" spans="2:4">
      <c r="B616" s="582"/>
      <c r="C616" s="582"/>
      <c r="D616" s="582"/>
    </row>
    <row r="617" spans="2:4">
      <c r="B617" s="582"/>
      <c r="C617" s="582"/>
      <c r="D617" s="582"/>
    </row>
    <row r="618" spans="2:4">
      <c r="B618" s="582"/>
      <c r="C618" s="582"/>
      <c r="D618" s="582"/>
    </row>
    <row r="619" spans="2:4">
      <c r="B619" s="582"/>
      <c r="C619" s="582"/>
      <c r="D619" s="582"/>
    </row>
    <row r="620" spans="2:4">
      <c r="B620" s="582"/>
      <c r="C620" s="582"/>
      <c r="D620" s="582"/>
    </row>
    <row r="621" spans="2:4">
      <c r="B621" s="582"/>
      <c r="C621" s="582"/>
      <c r="D621" s="582"/>
    </row>
    <row r="622" spans="2:4">
      <c r="B622" s="582"/>
      <c r="C622" s="582"/>
      <c r="D622" s="582"/>
    </row>
    <row r="623" spans="2:4">
      <c r="B623" s="582"/>
      <c r="C623" s="582"/>
      <c r="D623" s="582"/>
    </row>
    <row r="624" spans="2:4">
      <c r="B624" s="582"/>
      <c r="C624" s="582"/>
      <c r="D624" s="582"/>
    </row>
    <row r="625" spans="2:4">
      <c r="B625" s="582"/>
      <c r="C625" s="582"/>
      <c r="D625" s="582"/>
    </row>
    <row r="626" spans="2:4">
      <c r="B626" s="582"/>
      <c r="C626" s="582"/>
      <c r="D626" s="582"/>
    </row>
    <row r="627" spans="2:4">
      <c r="B627" s="582"/>
      <c r="C627" s="582"/>
      <c r="D627" s="582"/>
    </row>
    <row r="628" spans="2:4">
      <c r="B628" s="582"/>
      <c r="C628" s="582"/>
      <c r="D628" s="582"/>
    </row>
    <row r="629" spans="2:4">
      <c r="B629" s="582"/>
      <c r="C629" s="582"/>
      <c r="D629" s="582"/>
    </row>
    <row r="630" spans="2:4">
      <c r="B630" s="582"/>
      <c r="C630" s="582"/>
      <c r="D630" s="582"/>
    </row>
    <row r="631" spans="2:4">
      <c r="B631" s="582"/>
      <c r="C631" s="582"/>
      <c r="D631" s="582"/>
    </row>
    <row r="632" spans="2:4">
      <c r="B632" s="582"/>
      <c r="C632" s="582"/>
      <c r="D632" s="582"/>
    </row>
    <row r="633" spans="2:4">
      <c r="B633" s="582"/>
      <c r="C633" s="582"/>
      <c r="D633" s="582"/>
    </row>
    <row r="634" spans="2:4">
      <c r="B634" s="582"/>
      <c r="C634" s="582"/>
      <c r="D634" s="582"/>
    </row>
    <row r="635" spans="2:4">
      <c r="B635" s="582"/>
      <c r="C635" s="582"/>
      <c r="D635" s="582"/>
    </row>
    <row r="636" spans="2:4">
      <c r="B636" s="582"/>
      <c r="C636" s="582"/>
      <c r="D636" s="582"/>
    </row>
    <row r="637" spans="2:4">
      <c r="B637" s="582"/>
      <c r="C637" s="582"/>
      <c r="D637" s="582"/>
    </row>
    <row r="638" spans="2:4">
      <c r="B638" s="582"/>
      <c r="C638" s="582"/>
      <c r="D638" s="582"/>
    </row>
    <row r="639" spans="2:4">
      <c r="B639" s="582"/>
      <c r="C639" s="582"/>
      <c r="D639" s="582"/>
    </row>
    <row r="640" spans="2:4">
      <c r="B640" s="582"/>
      <c r="C640" s="582"/>
      <c r="D640" s="582"/>
    </row>
    <row r="641" spans="2:4">
      <c r="B641" s="582"/>
      <c r="C641" s="582"/>
      <c r="D641" s="582"/>
    </row>
    <row r="642" spans="2:4">
      <c r="B642" s="582"/>
      <c r="C642" s="582"/>
      <c r="D642" s="582"/>
    </row>
    <row r="643" spans="2:4">
      <c r="B643" s="582"/>
      <c r="C643" s="582"/>
      <c r="D643" s="582"/>
    </row>
    <row r="644" spans="2:4">
      <c r="B644" s="582"/>
      <c r="C644" s="582"/>
      <c r="D644" s="582"/>
    </row>
    <row r="645" spans="2:4">
      <c r="B645" s="582"/>
      <c r="C645" s="582"/>
      <c r="D645" s="582"/>
    </row>
    <row r="646" spans="2:4">
      <c r="B646" s="582"/>
      <c r="C646" s="582"/>
      <c r="D646" s="582"/>
    </row>
    <row r="647" spans="2:4">
      <c r="B647" s="582"/>
      <c r="C647" s="582"/>
      <c r="D647" s="582"/>
    </row>
    <row r="648" spans="2:4">
      <c r="B648" s="582"/>
      <c r="C648" s="582"/>
      <c r="D648" s="582"/>
    </row>
    <row r="649" spans="2:4">
      <c r="B649" s="582"/>
      <c r="C649" s="582"/>
      <c r="D649" s="582"/>
    </row>
    <row r="650" spans="2:4">
      <c r="B650" s="582"/>
      <c r="C650" s="582"/>
      <c r="D650" s="582"/>
    </row>
    <row r="651" spans="2:4">
      <c r="B651" s="582"/>
      <c r="C651" s="582"/>
      <c r="D651" s="582"/>
    </row>
    <row r="652" spans="2:4">
      <c r="B652" s="582"/>
      <c r="C652" s="582"/>
      <c r="D652" s="582"/>
    </row>
    <row r="653" spans="2:4">
      <c r="B653" s="582"/>
      <c r="C653" s="582"/>
      <c r="D653" s="582"/>
    </row>
    <row r="654" spans="2:4">
      <c r="B654" s="582"/>
      <c r="C654" s="582"/>
      <c r="D654" s="582"/>
    </row>
    <row r="655" spans="2:4">
      <c r="B655" s="582"/>
      <c r="C655" s="582"/>
      <c r="D655" s="582"/>
    </row>
    <row r="656" spans="2:4">
      <c r="B656" s="582"/>
      <c r="C656" s="582"/>
      <c r="D656" s="582"/>
    </row>
    <row r="657" spans="2:4">
      <c r="B657" s="582"/>
      <c r="C657" s="582"/>
      <c r="D657" s="582"/>
    </row>
    <row r="658" spans="2:4">
      <c r="B658" s="582"/>
      <c r="C658" s="582"/>
      <c r="D658" s="582"/>
    </row>
    <row r="659" spans="2:4">
      <c r="B659" s="582"/>
      <c r="C659" s="582"/>
      <c r="D659" s="582"/>
    </row>
    <row r="660" spans="2:4">
      <c r="B660" s="582"/>
      <c r="C660" s="582"/>
      <c r="D660" s="582"/>
    </row>
    <row r="661" spans="2:4">
      <c r="B661" s="582"/>
      <c r="C661" s="582"/>
      <c r="D661" s="582"/>
    </row>
    <row r="662" spans="2:4">
      <c r="B662" s="582"/>
      <c r="C662" s="582"/>
      <c r="D662" s="582"/>
    </row>
    <row r="663" spans="2:4">
      <c r="B663" s="582"/>
      <c r="C663" s="582"/>
      <c r="D663" s="582"/>
    </row>
    <row r="664" spans="2:4">
      <c r="B664" s="582"/>
      <c r="C664" s="582"/>
      <c r="D664" s="582"/>
    </row>
    <row r="665" spans="2:4">
      <c r="B665" s="582"/>
      <c r="C665" s="582"/>
      <c r="D665" s="582"/>
    </row>
    <row r="666" spans="2:4">
      <c r="B666" s="582"/>
      <c r="C666" s="582"/>
      <c r="D666" s="582"/>
    </row>
    <row r="667" spans="2:4">
      <c r="B667" s="582"/>
      <c r="C667" s="582"/>
      <c r="D667" s="582"/>
    </row>
    <row r="668" spans="2:4">
      <c r="B668" s="582"/>
      <c r="C668" s="582"/>
      <c r="D668" s="582"/>
    </row>
    <row r="669" spans="2:4">
      <c r="B669" s="582"/>
      <c r="C669" s="582"/>
      <c r="D669" s="582"/>
    </row>
    <row r="670" spans="2:4">
      <c r="B670" s="582"/>
      <c r="C670" s="582"/>
      <c r="D670" s="582"/>
    </row>
    <row r="671" spans="2:4">
      <c r="B671" s="582"/>
      <c r="C671" s="582"/>
      <c r="D671" s="582"/>
    </row>
    <row r="672" spans="2:4">
      <c r="B672" s="582"/>
      <c r="C672" s="582"/>
      <c r="D672" s="582"/>
    </row>
    <row r="673" spans="2:4">
      <c r="B673" s="582"/>
      <c r="C673" s="582"/>
      <c r="D673" s="582"/>
    </row>
    <row r="674" spans="2:4">
      <c r="B674" s="582"/>
      <c r="C674" s="582"/>
      <c r="D674" s="582"/>
    </row>
    <row r="675" spans="2:4">
      <c r="B675" s="582"/>
      <c r="C675" s="582"/>
      <c r="D675" s="582"/>
    </row>
    <row r="676" spans="2:4">
      <c r="B676" s="582"/>
      <c r="C676" s="582"/>
      <c r="D676" s="582"/>
    </row>
    <row r="677" spans="2:4">
      <c r="B677" s="582"/>
      <c r="C677" s="582"/>
      <c r="D677" s="582"/>
    </row>
    <row r="678" spans="2:4">
      <c r="B678" s="582"/>
      <c r="C678" s="582"/>
      <c r="D678" s="582"/>
    </row>
    <row r="679" spans="2:4">
      <c r="B679" s="582"/>
      <c r="C679" s="582"/>
      <c r="D679" s="582"/>
    </row>
    <row r="680" spans="2:4">
      <c r="B680" s="582"/>
      <c r="C680" s="582"/>
      <c r="D680" s="582"/>
    </row>
    <row r="681" spans="2:4">
      <c r="B681" s="582"/>
      <c r="C681" s="582"/>
      <c r="D681" s="582"/>
    </row>
    <row r="682" spans="2:4">
      <c r="B682" s="582"/>
      <c r="C682" s="582"/>
      <c r="D682" s="582"/>
    </row>
    <row r="683" spans="2:4">
      <c r="B683" s="582"/>
      <c r="C683" s="582"/>
      <c r="D683" s="582"/>
    </row>
    <row r="684" spans="2:4">
      <c r="B684" s="582"/>
      <c r="C684" s="582"/>
      <c r="D684" s="582"/>
    </row>
    <row r="685" spans="2:4">
      <c r="B685" s="582"/>
      <c r="C685" s="582"/>
      <c r="D685" s="582"/>
    </row>
    <row r="686" spans="2:4">
      <c r="B686" s="582"/>
      <c r="C686" s="582"/>
      <c r="D686" s="582"/>
    </row>
    <row r="687" spans="2:4">
      <c r="B687" s="582"/>
      <c r="C687" s="582"/>
      <c r="D687" s="582"/>
    </row>
    <row r="688" spans="2:4">
      <c r="B688" s="582"/>
      <c r="C688" s="582"/>
      <c r="D688" s="582"/>
    </row>
    <row r="689" spans="2:4">
      <c r="B689" s="582"/>
      <c r="C689" s="582"/>
      <c r="D689" s="582"/>
    </row>
    <row r="690" spans="2:4">
      <c r="B690" s="582"/>
      <c r="C690" s="582"/>
      <c r="D690" s="582"/>
    </row>
    <row r="691" spans="2:4">
      <c r="B691" s="582"/>
      <c r="C691" s="582"/>
      <c r="D691" s="582"/>
    </row>
    <row r="692" spans="2:4">
      <c r="B692" s="582"/>
      <c r="C692" s="582"/>
      <c r="D692" s="582"/>
    </row>
    <row r="693" spans="2:4">
      <c r="B693" s="582"/>
      <c r="C693" s="582"/>
      <c r="D693" s="582"/>
    </row>
    <row r="694" spans="2:4">
      <c r="B694" s="582"/>
      <c r="C694" s="582"/>
      <c r="D694" s="582"/>
    </row>
    <row r="695" spans="2:4">
      <c r="B695" s="582"/>
      <c r="C695" s="582"/>
      <c r="D695" s="582"/>
    </row>
    <row r="696" spans="2:4">
      <c r="B696" s="582"/>
      <c r="C696" s="582"/>
      <c r="D696" s="582"/>
    </row>
    <row r="697" spans="2:4">
      <c r="B697" s="582"/>
      <c r="C697" s="582"/>
      <c r="D697" s="582"/>
    </row>
    <row r="698" spans="2:4">
      <c r="B698" s="582"/>
      <c r="C698" s="582"/>
      <c r="D698" s="582"/>
    </row>
    <row r="699" spans="2:4">
      <c r="B699" s="582"/>
      <c r="C699" s="582"/>
      <c r="D699" s="582"/>
    </row>
    <row r="700" spans="2:4">
      <c r="B700" s="582"/>
      <c r="C700" s="582"/>
      <c r="D700" s="582"/>
    </row>
    <row r="701" spans="2:4">
      <c r="B701" s="582"/>
      <c r="C701" s="582"/>
      <c r="D701" s="582"/>
    </row>
    <row r="702" spans="2:4">
      <c r="B702" s="582"/>
      <c r="C702" s="582"/>
      <c r="D702" s="582"/>
    </row>
    <row r="703" spans="2:4">
      <c r="B703" s="582"/>
      <c r="C703" s="582"/>
      <c r="D703" s="582"/>
    </row>
    <row r="704" spans="2:4">
      <c r="B704" s="582"/>
      <c r="C704" s="582"/>
      <c r="D704" s="582"/>
    </row>
    <row r="705" spans="2:4">
      <c r="B705" s="582"/>
      <c r="C705" s="582"/>
      <c r="D705" s="582"/>
    </row>
    <row r="706" spans="2:4">
      <c r="B706" s="582"/>
      <c r="C706" s="582"/>
      <c r="D706" s="582"/>
    </row>
    <row r="707" spans="2:4">
      <c r="B707" s="582"/>
      <c r="C707" s="582"/>
      <c r="D707" s="582"/>
    </row>
    <row r="708" spans="2:4">
      <c r="B708" s="582"/>
      <c r="C708" s="582"/>
      <c r="D708" s="582"/>
    </row>
    <row r="709" spans="2:4">
      <c r="B709" s="582"/>
      <c r="C709" s="582"/>
      <c r="D709" s="582"/>
    </row>
    <row r="710" spans="2:4">
      <c r="B710" s="582"/>
      <c r="C710" s="582"/>
      <c r="D710" s="582"/>
    </row>
    <row r="711" spans="2:4">
      <c r="B711" s="582"/>
      <c r="C711" s="582"/>
      <c r="D711" s="582"/>
    </row>
    <row r="712" spans="2:4">
      <c r="B712" s="582"/>
      <c r="C712" s="582"/>
      <c r="D712" s="582"/>
    </row>
    <row r="713" spans="2:4">
      <c r="B713" s="582"/>
      <c r="C713" s="582"/>
      <c r="D713" s="582"/>
    </row>
    <row r="714" spans="2:4">
      <c r="B714" s="582"/>
      <c r="C714" s="582"/>
      <c r="D714" s="582"/>
    </row>
    <row r="715" spans="2:4">
      <c r="B715" s="582"/>
      <c r="C715" s="582"/>
      <c r="D715" s="582"/>
    </row>
    <row r="716" spans="2:4">
      <c r="B716" s="582"/>
      <c r="C716" s="582"/>
      <c r="D716" s="582"/>
    </row>
    <row r="717" spans="2:4">
      <c r="B717" s="582"/>
      <c r="C717" s="582"/>
      <c r="D717" s="582"/>
    </row>
    <row r="718" spans="2:4">
      <c r="B718" s="582"/>
      <c r="C718" s="582"/>
      <c r="D718" s="582"/>
    </row>
    <row r="719" spans="2:4">
      <c r="B719" s="582"/>
      <c r="C719" s="582"/>
      <c r="D719" s="582"/>
    </row>
    <row r="720" spans="2:4">
      <c r="B720" s="582"/>
      <c r="C720" s="582"/>
      <c r="D720" s="582"/>
    </row>
    <row r="721" spans="2:4">
      <c r="B721" s="582"/>
      <c r="C721" s="582"/>
      <c r="D721" s="582"/>
    </row>
    <row r="722" spans="2:4">
      <c r="B722" s="582"/>
      <c r="C722" s="582"/>
      <c r="D722" s="582"/>
    </row>
    <row r="723" spans="2:4">
      <c r="B723" s="582"/>
      <c r="C723" s="582"/>
      <c r="D723" s="582"/>
    </row>
    <row r="724" spans="2:4">
      <c r="B724" s="582"/>
      <c r="C724" s="582"/>
      <c r="D724" s="582"/>
    </row>
    <row r="725" spans="2:4">
      <c r="B725" s="582"/>
      <c r="C725" s="582"/>
      <c r="D725" s="582"/>
    </row>
    <row r="726" spans="2:4">
      <c r="B726" s="582"/>
      <c r="C726" s="582"/>
      <c r="D726" s="582"/>
    </row>
    <row r="727" spans="2:4">
      <c r="B727" s="582"/>
      <c r="C727" s="582"/>
      <c r="D727" s="582"/>
    </row>
    <row r="728" spans="2:4">
      <c r="B728" s="582"/>
      <c r="C728" s="582"/>
      <c r="D728" s="582"/>
    </row>
    <row r="729" spans="2:4">
      <c r="B729" s="582"/>
      <c r="C729" s="582"/>
      <c r="D729" s="582"/>
    </row>
    <row r="730" spans="2:4">
      <c r="B730" s="582"/>
      <c r="C730" s="582"/>
      <c r="D730" s="582"/>
    </row>
    <row r="731" spans="2:4">
      <c r="B731" s="582"/>
      <c r="C731" s="582"/>
      <c r="D731" s="582"/>
    </row>
    <row r="732" spans="2:4">
      <c r="B732" s="582"/>
      <c r="C732" s="582"/>
      <c r="D732" s="582"/>
    </row>
    <row r="733" spans="2:4">
      <c r="B733" s="582"/>
      <c r="C733" s="582"/>
      <c r="D733" s="582"/>
    </row>
    <row r="734" spans="2:4">
      <c r="B734" s="582"/>
      <c r="C734" s="582"/>
      <c r="D734" s="582"/>
    </row>
    <row r="735" spans="2:4">
      <c r="B735" s="582"/>
      <c r="C735" s="582"/>
      <c r="D735" s="582"/>
    </row>
    <row r="736" spans="2:4">
      <c r="B736" s="582"/>
      <c r="C736" s="582"/>
      <c r="D736" s="582"/>
    </row>
    <row r="737" spans="2:4">
      <c r="B737" s="582"/>
      <c r="C737" s="582"/>
      <c r="D737" s="582"/>
    </row>
    <row r="738" spans="2:4">
      <c r="B738" s="582"/>
      <c r="C738" s="582"/>
      <c r="D738" s="582"/>
    </row>
    <row r="739" spans="2:4">
      <c r="B739" s="582"/>
      <c r="C739" s="582"/>
      <c r="D739" s="582"/>
    </row>
    <row r="740" spans="2:4">
      <c r="B740" s="582"/>
      <c r="C740" s="582"/>
      <c r="D740" s="582"/>
    </row>
    <row r="741" spans="2:4">
      <c r="B741" s="582"/>
      <c r="C741" s="582"/>
      <c r="D741" s="582"/>
    </row>
    <row r="742" spans="2:4">
      <c r="B742" s="582"/>
      <c r="C742" s="582"/>
      <c r="D742" s="582"/>
    </row>
    <row r="743" spans="2:4">
      <c r="B743" s="582"/>
      <c r="C743" s="582"/>
      <c r="D743" s="582"/>
    </row>
    <row r="744" spans="2:4">
      <c r="B744" s="582"/>
      <c r="C744" s="582"/>
      <c r="D744" s="582"/>
    </row>
    <row r="745" spans="2:4">
      <c r="B745" s="582"/>
      <c r="C745" s="582"/>
      <c r="D745" s="582"/>
    </row>
    <row r="746" spans="2:4">
      <c r="B746" s="582"/>
      <c r="C746" s="582"/>
      <c r="D746" s="582"/>
    </row>
    <row r="747" spans="2:4">
      <c r="B747" s="582"/>
      <c r="C747" s="582"/>
      <c r="D747" s="582"/>
    </row>
    <row r="748" spans="2:4">
      <c r="B748" s="582"/>
      <c r="C748" s="582"/>
      <c r="D748" s="582"/>
    </row>
    <row r="749" spans="2:4">
      <c r="B749" s="582"/>
      <c r="C749" s="582"/>
      <c r="D749" s="582"/>
    </row>
    <row r="750" spans="2:4">
      <c r="B750" s="582"/>
      <c r="C750" s="582"/>
      <c r="D750" s="582"/>
    </row>
    <row r="751" spans="2:4">
      <c r="B751" s="582"/>
      <c r="C751" s="582"/>
      <c r="D751" s="582"/>
    </row>
    <row r="752" spans="2:4">
      <c r="B752" s="582"/>
      <c r="C752" s="582"/>
      <c r="D752" s="582"/>
    </row>
    <row r="753" spans="2:4">
      <c r="B753" s="582"/>
      <c r="C753" s="582"/>
      <c r="D753" s="582"/>
    </row>
    <row r="754" spans="2:4">
      <c r="B754" s="582"/>
      <c r="C754" s="582"/>
      <c r="D754" s="582"/>
    </row>
    <row r="755" spans="2:4">
      <c r="B755" s="582"/>
      <c r="C755" s="582"/>
      <c r="D755" s="582"/>
    </row>
    <row r="756" spans="2:4">
      <c r="B756" s="582"/>
      <c r="C756" s="582"/>
      <c r="D756" s="582"/>
    </row>
    <row r="757" spans="2:4">
      <c r="B757" s="582"/>
      <c r="C757" s="582"/>
      <c r="D757" s="582"/>
    </row>
    <row r="758" spans="2:4">
      <c r="B758" s="582"/>
      <c r="C758" s="582"/>
      <c r="D758" s="582"/>
    </row>
    <row r="759" spans="2:4">
      <c r="B759" s="582"/>
      <c r="C759" s="582"/>
      <c r="D759" s="582"/>
    </row>
    <row r="760" spans="2:4">
      <c r="B760" s="582"/>
      <c r="C760" s="582"/>
      <c r="D760" s="582"/>
    </row>
    <row r="761" spans="2:4">
      <c r="B761" s="582"/>
      <c r="C761" s="582"/>
      <c r="D761" s="582"/>
    </row>
    <row r="762" spans="2:4">
      <c r="B762" s="582"/>
      <c r="C762" s="582"/>
      <c r="D762" s="582"/>
    </row>
    <row r="763" spans="2:4">
      <c r="B763" s="582"/>
      <c r="C763" s="582"/>
      <c r="D763" s="582"/>
    </row>
    <row r="764" spans="2:4">
      <c r="B764" s="582"/>
      <c r="C764" s="582"/>
      <c r="D764" s="582"/>
    </row>
    <row r="765" spans="2:4">
      <c r="B765" s="582"/>
      <c r="C765" s="582"/>
      <c r="D765" s="582"/>
    </row>
    <row r="766" spans="2:4">
      <c r="B766" s="582"/>
      <c r="C766" s="582"/>
      <c r="D766" s="582"/>
    </row>
    <row r="767" spans="2:4">
      <c r="B767" s="582"/>
      <c r="C767" s="582"/>
      <c r="D767" s="582"/>
    </row>
    <row r="768" spans="2:4">
      <c r="B768" s="582"/>
      <c r="C768" s="582"/>
      <c r="D768" s="582"/>
    </row>
    <row r="769" spans="2:4">
      <c r="B769" s="582"/>
      <c r="C769" s="582"/>
      <c r="D769" s="582"/>
    </row>
    <row r="770" spans="2:4">
      <c r="B770" s="582"/>
      <c r="C770" s="582"/>
      <c r="D770" s="582"/>
    </row>
    <row r="771" spans="2:4">
      <c r="B771" s="582"/>
      <c r="C771" s="582"/>
      <c r="D771" s="582"/>
    </row>
    <row r="772" spans="2:4">
      <c r="B772" s="582"/>
      <c r="C772" s="582"/>
      <c r="D772" s="582"/>
    </row>
    <row r="773" spans="2:4">
      <c r="B773" s="582"/>
      <c r="C773" s="582"/>
      <c r="D773" s="582"/>
    </row>
    <row r="774" spans="2:4">
      <c r="B774" s="582"/>
      <c r="C774" s="582"/>
      <c r="D774" s="582"/>
    </row>
    <row r="775" spans="2:4">
      <c r="B775" s="582"/>
      <c r="C775" s="582"/>
      <c r="D775" s="582"/>
    </row>
    <row r="776" spans="2:4">
      <c r="B776" s="582"/>
      <c r="C776" s="582"/>
      <c r="D776" s="582"/>
    </row>
    <row r="777" spans="2:4">
      <c r="B777" s="582"/>
      <c r="C777" s="582"/>
      <c r="D777" s="582"/>
    </row>
    <row r="778" spans="2:4">
      <c r="B778" s="582"/>
      <c r="C778" s="582"/>
      <c r="D778" s="582"/>
    </row>
    <row r="779" spans="2:4">
      <c r="B779" s="582"/>
      <c r="C779" s="582"/>
      <c r="D779" s="582"/>
    </row>
    <row r="780" spans="2:4">
      <c r="B780" s="582"/>
      <c r="C780" s="582"/>
      <c r="D780" s="582"/>
    </row>
    <row r="781" spans="2:4">
      <c r="B781" s="582"/>
      <c r="C781" s="582"/>
      <c r="D781" s="582"/>
    </row>
    <row r="782" spans="2:4">
      <c r="B782" s="582"/>
      <c r="C782" s="582"/>
      <c r="D782" s="582"/>
    </row>
    <row r="783" spans="2:4">
      <c r="B783" s="582"/>
      <c r="C783" s="582"/>
      <c r="D783" s="582"/>
    </row>
    <row r="784" spans="2:4">
      <c r="B784" s="582"/>
      <c r="C784" s="582"/>
      <c r="D784" s="582"/>
    </row>
    <row r="785" spans="2:4">
      <c r="B785" s="582"/>
      <c r="C785" s="582"/>
      <c r="D785" s="582"/>
    </row>
    <row r="786" spans="2:4">
      <c r="B786" s="582"/>
      <c r="C786" s="582"/>
      <c r="D786" s="582"/>
    </row>
    <row r="787" spans="2:4">
      <c r="B787" s="582"/>
      <c r="C787" s="582"/>
      <c r="D787" s="582"/>
    </row>
    <row r="788" spans="2:4">
      <c r="B788" s="582"/>
      <c r="C788" s="582"/>
      <c r="D788" s="582"/>
    </row>
    <row r="789" spans="2:4">
      <c r="B789" s="582"/>
      <c r="C789" s="582"/>
      <c r="D789" s="582"/>
    </row>
    <row r="790" spans="2:4">
      <c r="B790" s="582"/>
      <c r="C790" s="582"/>
      <c r="D790" s="582"/>
    </row>
    <row r="791" spans="2:4">
      <c r="B791" s="582"/>
      <c r="C791" s="582"/>
      <c r="D791" s="582"/>
    </row>
    <row r="792" spans="2:4">
      <c r="B792" s="582"/>
      <c r="C792" s="582"/>
      <c r="D792" s="582"/>
    </row>
    <row r="793" spans="2:4">
      <c r="B793" s="582"/>
      <c r="C793" s="582"/>
      <c r="D793" s="582"/>
    </row>
    <row r="794" spans="2:4">
      <c r="B794" s="582"/>
      <c r="C794" s="582"/>
      <c r="D794" s="582"/>
    </row>
    <row r="795" spans="2:4">
      <c r="B795" s="582"/>
      <c r="C795" s="582"/>
      <c r="D795" s="582"/>
    </row>
    <row r="796" spans="2:4">
      <c r="B796" s="582"/>
      <c r="C796" s="582"/>
      <c r="D796" s="582"/>
    </row>
    <row r="797" spans="2:4">
      <c r="B797" s="582"/>
      <c r="C797" s="582"/>
      <c r="D797" s="582"/>
    </row>
    <row r="798" spans="2:4">
      <c r="B798" s="582"/>
      <c r="C798" s="582"/>
      <c r="D798" s="582"/>
    </row>
    <row r="799" spans="2:4">
      <c r="B799" s="582"/>
      <c r="C799" s="582"/>
      <c r="D799" s="582"/>
    </row>
    <row r="800" spans="2:4">
      <c r="B800" s="582"/>
      <c r="C800" s="582"/>
      <c r="D800" s="582"/>
    </row>
  </sheetData>
  <mergeCells count="5">
    <mergeCell ref="B27:I27"/>
    <mergeCell ref="B29:I29"/>
    <mergeCell ref="C44:I44"/>
    <mergeCell ref="F50:H50"/>
    <mergeCell ref="C54:J54"/>
  </mergeCells>
  <pageMargins left="0.39370078740157483" right="0" top="0.59055118110236227" bottom="0.59055118110236227" header="0.39370078740157483" footer="0.39370078740157483"/>
  <pageSetup paperSize="9" scale="91" orientation="portrait" r:id="rId1"/>
  <headerFooter alignWithMargins="0">
    <oddHeader>&amp;L&amp;8Etude des origines des enseignants-chercheurs recrutés
- Campagne 2014, session synchronisée -&amp;R&amp;8DGRH A1-1 / Novembre 2014</oddHeader>
    <oddFooter>Page &amp;P de &amp;N</oddFooter>
  </headerFooter>
  <drawing r:id="rId2"/>
</worksheet>
</file>

<file path=xl/worksheets/sheet6.xml><?xml version="1.0" encoding="utf-8"?>
<worksheet xmlns="http://schemas.openxmlformats.org/spreadsheetml/2006/main" xmlns:r="http://schemas.openxmlformats.org/officeDocument/2006/relationships">
  <sheetPr>
    <tabColor rgb="FF92D050"/>
    <pageSetUpPr fitToPage="1"/>
  </sheetPr>
  <dimension ref="A2:I35"/>
  <sheetViews>
    <sheetView showGridLines="0" workbookViewId="0">
      <selection activeCell="A2" sqref="A2:I2"/>
    </sheetView>
  </sheetViews>
  <sheetFormatPr baseColWidth="10" defaultRowHeight="12.75"/>
  <cols>
    <col min="1" max="1" width="49.83203125" customWidth="1"/>
    <col min="2" max="2" width="14.1640625" customWidth="1"/>
    <col min="4" max="4" width="14.83203125" customWidth="1"/>
    <col min="5" max="5" width="13.33203125" customWidth="1"/>
    <col min="9" max="9" width="8.83203125" bestFit="1" customWidth="1"/>
  </cols>
  <sheetData>
    <row r="2" spans="1:9" ht="37.5" customHeight="1">
      <c r="A2" s="1219" t="s">
        <v>860</v>
      </c>
      <c r="B2" s="1219"/>
      <c r="C2" s="1219"/>
      <c r="D2" s="1219"/>
      <c r="E2" s="1219"/>
      <c r="F2" s="1219"/>
      <c r="G2" s="1219"/>
      <c r="H2" s="1219"/>
      <c r="I2" s="1219"/>
    </row>
    <row r="5" spans="1:9">
      <c r="A5" s="1218" t="s">
        <v>684</v>
      </c>
      <c r="B5" s="1218"/>
      <c r="C5" s="1218"/>
      <c r="D5" s="1218"/>
      <c r="E5" s="1218"/>
      <c r="F5" s="1218"/>
      <c r="G5" s="1218"/>
      <c r="H5" s="1218"/>
      <c r="I5" s="1218"/>
    </row>
    <row r="7" spans="1:9" ht="17.25" customHeight="1">
      <c r="B7" s="1232" t="s">
        <v>694</v>
      </c>
      <c r="C7" s="1233"/>
      <c r="D7" s="1233"/>
      <c r="E7" s="1233"/>
      <c r="F7" s="1233"/>
      <c r="G7" s="1233"/>
      <c r="H7" s="1234"/>
    </row>
    <row r="8" spans="1:9" ht="28.5" customHeight="1">
      <c r="A8" s="622" t="s">
        <v>298</v>
      </c>
      <c r="B8" s="1235" t="s">
        <v>638</v>
      </c>
      <c r="C8" s="1236" t="s">
        <v>345</v>
      </c>
      <c r="D8" s="1235" t="s">
        <v>686</v>
      </c>
      <c r="E8" s="1235" t="s">
        <v>346</v>
      </c>
      <c r="F8" s="1237" t="s">
        <v>344</v>
      </c>
      <c r="G8" s="1237"/>
      <c r="H8" s="1238"/>
      <c r="I8" s="1231" t="s">
        <v>1</v>
      </c>
    </row>
    <row r="9" spans="1:9" ht="26.25" customHeight="1">
      <c r="A9" s="785" t="s">
        <v>859</v>
      </c>
      <c r="B9" s="1235"/>
      <c r="C9" s="1236"/>
      <c r="D9" s="1235"/>
      <c r="E9" s="1235"/>
      <c r="F9" s="391" t="s">
        <v>639</v>
      </c>
      <c r="G9" s="391" t="s">
        <v>640</v>
      </c>
      <c r="H9" s="392" t="s">
        <v>641</v>
      </c>
      <c r="I9" s="1231"/>
    </row>
    <row r="10" spans="1:9" s="4" customFormat="1">
      <c r="B10" s="69"/>
      <c r="C10" s="69"/>
      <c r="D10" s="69"/>
      <c r="E10" s="69"/>
      <c r="F10" s="69"/>
      <c r="G10" s="69"/>
      <c r="H10" s="69"/>
      <c r="I10" s="69"/>
    </row>
    <row r="11" spans="1:9">
      <c r="A11" s="149" t="s">
        <v>303</v>
      </c>
      <c r="B11" s="64">
        <f>B12+B13+B14</f>
        <v>294</v>
      </c>
      <c r="C11" s="64">
        <f t="shared" ref="C11:E11" si="0">C12+C13+C14</f>
        <v>125</v>
      </c>
      <c r="D11" s="64">
        <f t="shared" si="0"/>
        <v>8</v>
      </c>
      <c r="E11" s="64">
        <f t="shared" si="0"/>
        <v>30</v>
      </c>
      <c r="F11" s="64"/>
      <c r="G11" s="64"/>
      <c r="H11" s="64"/>
      <c r="I11" s="610">
        <f>H11+G11+F11+E11+D11+C11+B11</f>
        <v>457</v>
      </c>
    </row>
    <row r="12" spans="1:9" ht="13.5">
      <c r="A12" s="521" t="s">
        <v>205</v>
      </c>
      <c r="B12" s="522">
        <v>120</v>
      </c>
      <c r="C12" s="522">
        <v>79</v>
      </c>
      <c r="D12" s="522">
        <v>3</v>
      </c>
      <c r="E12" s="522">
        <v>18</v>
      </c>
      <c r="F12" s="522"/>
      <c r="G12" s="522"/>
      <c r="H12" s="522"/>
      <c r="I12" s="114">
        <f t="shared" ref="I12:I21" si="1">H12+G12+F12+E12+D12+C12+B12</f>
        <v>220</v>
      </c>
    </row>
    <row r="13" spans="1:9" ht="13.5">
      <c r="A13" s="521" t="s">
        <v>206</v>
      </c>
      <c r="B13" s="522">
        <v>160</v>
      </c>
      <c r="C13" s="522">
        <v>45</v>
      </c>
      <c r="D13" s="522">
        <v>5</v>
      </c>
      <c r="E13" s="522">
        <v>12</v>
      </c>
      <c r="F13" s="522"/>
      <c r="G13" s="522"/>
      <c r="H13" s="522"/>
      <c r="I13" s="114">
        <f t="shared" si="1"/>
        <v>222</v>
      </c>
    </row>
    <row r="14" spans="1:9" ht="13.5">
      <c r="A14" s="521" t="s">
        <v>207</v>
      </c>
      <c r="B14" s="522">
        <v>14</v>
      </c>
      <c r="C14" s="522">
        <v>1</v>
      </c>
      <c r="D14" s="522"/>
      <c r="E14" s="522"/>
      <c r="F14" s="522"/>
      <c r="G14" s="522"/>
      <c r="H14" s="522"/>
      <c r="I14" s="114">
        <f t="shared" si="1"/>
        <v>15</v>
      </c>
    </row>
    <row r="15" spans="1:9">
      <c r="A15" s="52" t="s">
        <v>304</v>
      </c>
      <c r="B15" s="53"/>
      <c r="C15" s="53"/>
      <c r="D15" s="53"/>
      <c r="E15" s="53"/>
      <c r="F15" s="53"/>
      <c r="G15" s="53">
        <v>3</v>
      </c>
      <c r="H15" s="53"/>
      <c r="I15" s="62">
        <f t="shared" si="1"/>
        <v>3</v>
      </c>
    </row>
    <row r="16" spans="1:9">
      <c r="A16" s="52" t="s">
        <v>305</v>
      </c>
      <c r="B16" s="53"/>
      <c r="C16" s="53"/>
      <c r="D16" s="53"/>
      <c r="E16" s="53"/>
      <c r="F16" s="53">
        <v>6</v>
      </c>
      <c r="G16" s="53">
        <v>5</v>
      </c>
      <c r="H16" s="53"/>
      <c r="I16" s="62">
        <f t="shared" si="1"/>
        <v>11</v>
      </c>
    </row>
    <row r="17" spans="1:9">
      <c r="A17" s="52" t="s">
        <v>307</v>
      </c>
      <c r="B17" s="53"/>
      <c r="C17" s="53"/>
      <c r="D17" s="53"/>
      <c r="E17" s="53"/>
      <c r="F17" s="53"/>
      <c r="G17" s="53">
        <v>5</v>
      </c>
      <c r="H17" s="53">
        <v>19</v>
      </c>
      <c r="I17" s="62">
        <f t="shared" si="1"/>
        <v>24</v>
      </c>
    </row>
    <row r="18" spans="1:9">
      <c r="A18" s="52" t="s">
        <v>308</v>
      </c>
      <c r="B18" s="53"/>
      <c r="C18" s="53"/>
      <c r="D18" s="53"/>
      <c r="E18" s="53"/>
      <c r="F18" s="53">
        <v>1</v>
      </c>
      <c r="G18" s="53">
        <v>4</v>
      </c>
      <c r="H18" s="53">
        <v>5</v>
      </c>
      <c r="I18" s="62">
        <f t="shared" si="1"/>
        <v>10</v>
      </c>
    </row>
    <row r="20" spans="1:9">
      <c r="A20" s="791" t="s">
        <v>1</v>
      </c>
      <c r="B20" s="792">
        <f>SUM(B12:B18)</f>
        <v>294</v>
      </c>
      <c r="C20" s="528">
        <f t="shared" ref="C20:H20" si="2">SUM(C12:C18)</f>
        <v>125</v>
      </c>
      <c r="D20" s="528">
        <f t="shared" si="2"/>
        <v>8</v>
      </c>
      <c r="E20" s="528">
        <f t="shared" si="2"/>
        <v>30</v>
      </c>
      <c r="F20" s="528">
        <f t="shared" si="2"/>
        <v>7</v>
      </c>
      <c r="G20" s="528">
        <f t="shared" si="2"/>
        <v>17</v>
      </c>
      <c r="H20" s="528">
        <f t="shared" si="2"/>
        <v>24</v>
      </c>
      <c r="I20" s="511">
        <f t="shared" si="1"/>
        <v>505</v>
      </c>
    </row>
    <row r="21" spans="1:9">
      <c r="A21" s="1227" t="s">
        <v>297</v>
      </c>
      <c r="B21" s="1229">
        <f>B20/I20</f>
        <v>0.58217821782178214</v>
      </c>
      <c r="C21" s="529">
        <f>C20/I20</f>
        <v>0.24752475247524752</v>
      </c>
      <c r="D21" s="529">
        <f>D20/I20</f>
        <v>1.5841584158415842E-2</v>
      </c>
      <c r="E21" s="529">
        <f>E20/I20</f>
        <v>5.9405940594059403E-2</v>
      </c>
      <c r="F21" s="529">
        <f>F20/I20</f>
        <v>1.3861386138613862E-2</v>
      </c>
      <c r="G21" s="529">
        <f>G20/I20</f>
        <v>3.3663366336633666E-2</v>
      </c>
      <c r="H21" s="529">
        <f>H20/I20</f>
        <v>4.7524752475247525E-2</v>
      </c>
      <c r="I21" s="611">
        <f t="shared" si="1"/>
        <v>1</v>
      </c>
    </row>
    <row r="22" spans="1:9">
      <c r="A22" s="1228"/>
      <c r="B22" s="1230"/>
      <c r="C22" s="1226">
        <v>0.32300000000000001</v>
      </c>
      <c r="D22" s="1226"/>
      <c r="E22" s="1226"/>
      <c r="F22" s="1226">
        <v>9.5000000000000001E-2</v>
      </c>
      <c r="G22" s="1226"/>
      <c r="H22" s="1226"/>
    </row>
    <row r="23" spans="1:9">
      <c r="C23" s="786"/>
      <c r="D23" s="786"/>
      <c r="E23" s="786"/>
      <c r="F23" s="786"/>
      <c r="G23" s="786"/>
      <c r="H23" s="786"/>
    </row>
    <row r="26" spans="1:9" ht="13.5">
      <c r="A26" s="783" t="s">
        <v>685</v>
      </c>
      <c r="B26" s="593"/>
      <c r="C26" s="593"/>
      <c r="D26" s="593"/>
      <c r="E26" s="594"/>
    </row>
    <row r="27" spans="1:9">
      <c r="A27" s="615"/>
      <c r="B27" s="91"/>
      <c r="C27" s="91"/>
      <c r="D27" s="91"/>
      <c r="E27" s="595"/>
    </row>
    <row r="28" spans="1:9" ht="13.5">
      <c r="A28" s="617" t="s">
        <v>687</v>
      </c>
      <c r="B28" s="91"/>
      <c r="C28" s="91"/>
      <c r="D28" s="91"/>
      <c r="E28" s="595"/>
    </row>
    <row r="29" spans="1:9" ht="13.5">
      <c r="A29" s="617" t="s">
        <v>689</v>
      </c>
      <c r="B29" s="91"/>
      <c r="C29" s="91"/>
      <c r="D29" s="91"/>
      <c r="E29" s="595"/>
    </row>
    <row r="30" spans="1:9" ht="13.5">
      <c r="A30" s="617" t="s">
        <v>688</v>
      </c>
      <c r="B30" s="91"/>
      <c r="C30" s="91"/>
      <c r="D30" s="91"/>
      <c r="E30" s="595"/>
    </row>
    <row r="31" spans="1:9">
      <c r="A31" s="615"/>
      <c r="B31" s="91"/>
      <c r="C31" s="91"/>
      <c r="D31" s="91"/>
      <c r="E31" s="595"/>
    </row>
    <row r="32" spans="1:9" ht="13.5">
      <c r="A32" s="617" t="s">
        <v>690</v>
      </c>
      <c r="B32" s="91"/>
      <c r="C32" s="91"/>
      <c r="D32" s="91"/>
      <c r="E32" s="595"/>
    </row>
    <row r="33" spans="1:5" ht="13.5">
      <c r="A33" s="618" t="s">
        <v>691</v>
      </c>
      <c r="B33" s="91"/>
      <c r="C33" s="91"/>
      <c r="D33" s="91"/>
      <c r="E33" s="595"/>
    </row>
    <row r="34" spans="1:5" ht="13.5">
      <c r="A34" s="618" t="s">
        <v>692</v>
      </c>
      <c r="B34" s="91"/>
      <c r="C34" s="91"/>
      <c r="D34" s="91"/>
      <c r="E34" s="595"/>
    </row>
    <row r="35" spans="1:5" ht="13.5">
      <c r="A35" s="784" t="s">
        <v>693</v>
      </c>
      <c r="B35" s="598"/>
      <c r="C35" s="598"/>
      <c r="D35" s="598"/>
      <c r="E35" s="599"/>
    </row>
  </sheetData>
  <mergeCells count="13">
    <mergeCell ref="A5:I5"/>
    <mergeCell ref="A2:I2"/>
    <mergeCell ref="B7:H7"/>
    <mergeCell ref="B8:B9"/>
    <mergeCell ref="C8:C9"/>
    <mergeCell ref="D8:D9"/>
    <mergeCell ref="E8:E9"/>
    <mergeCell ref="F8:H8"/>
    <mergeCell ref="C22:E22"/>
    <mergeCell ref="F22:H22"/>
    <mergeCell ref="A21:A22"/>
    <mergeCell ref="B21:B22"/>
    <mergeCell ref="I8:I9"/>
  </mergeCells>
  <printOptions horizontalCentered="1"/>
  <pageMargins left="0.39370078740157483" right="0.39370078740157483" top="0.59055118110236227" bottom="0.59055118110236227" header="0.39370078740157483" footer="0.39370078740157483"/>
  <pageSetup paperSize="9" scale="71"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7.xml><?xml version="1.0" encoding="utf-8"?>
<worksheet xmlns="http://schemas.openxmlformats.org/spreadsheetml/2006/main" xmlns:r="http://schemas.openxmlformats.org/officeDocument/2006/relationships">
  <sheetPr>
    <tabColor rgb="FF92D050"/>
    <pageSetUpPr fitToPage="1"/>
  </sheetPr>
  <dimension ref="A2:I143"/>
  <sheetViews>
    <sheetView showGridLines="0" zoomScaleNormal="100" workbookViewId="0">
      <selection activeCell="I10" sqref="I10"/>
    </sheetView>
  </sheetViews>
  <sheetFormatPr baseColWidth="10" defaultRowHeight="12.75"/>
  <cols>
    <col min="1" max="1" width="36" bestFit="1" customWidth="1"/>
    <col min="2" max="2" width="15.6640625" customWidth="1"/>
    <col min="3" max="3" width="14.83203125" customWidth="1"/>
    <col min="4" max="4" width="16" customWidth="1"/>
    <col min="5" max="5" width="14.83203125" customWidth="1"/>
    <col min="6" max="8" width="10.33203125" customWidth="1"/>
    <col min="9" max="9" width="16" bestFit="1" customWidth="1"/>
  </cols>
  <sheetData>
    <row r="2" spans="1:9" ht="39" customHeight="1">
      <c r="A2" s="1219" t="s">
        <v>860</v>
      </c>
      <c r="B2" s="1219"/>
      <c r="C2" s="1219"/>
      <c r="D2" s="1219"/>
      <c r="E2" s="1219"/>
      <c r="F2" s="1219"/>
      <c r="G2" s="1219"/>
      <c r="H2" s="1219"/>
      <c r="I2" s="1219"/>
    </row>
    <row r="5" spans="1:9" ht="15.75" customHeight="1">
      <c r="A5" s="1218" t="s">
        <v>697</v>
      </c>
      <c r="B5" s="1218"/>
      <c r="C5" s="1218"/>
      <c r="D5" s="1218"/>
      <c r="E5" s="1218"/>
      <c r="F5" s="1218"/>
      <c r="G5" s="1218"/>
      <c r="H5" s="1218"/>
      <c r="I5" s="1218"/>
    </row>
    <row r="7" spans="1:9" ht="17.25" customHeight="1">
      <c r="B7" s="1232" t="s">
        <v>694</v>
      </c>
      <c r="C7" s="1233"/>
      <c r="D7" s="1233"/>
      <c r="E7" s="1233"/>
      <c r="F7" s="1233"/>
      <c r="G7" s="1233"/>
      <c r="H7" s="1234"/>
    </row>
    <row r="8" spans="1:9" ht="27.75" customHeight="1">
      <c r="A8" s="621"/>
      <c r="B8" s="1236" t="s">
        <v>638</v>
      </c>
      <c r="C8" s="1236" t="s">
        <v>345</v>
      </c>
      <c r="D8" s="1235" t="s">
        <v>686</v>
      </c>
      <c r="E8" s="1235" t="s">
        <v>346</v>
      </c>
      <c r="F8" s="1237" t="s">
        <v>344</v>
      </c>
      <c r="G8" s="1237"/>
      <c r="H8" s="1238"/>
      <c r="I8" s="1231" t="s">
        <v>1</v>
      </c>
    </row>
    <row r="9" spans="1:9" s="3" customFormat="1" ht="26.25" customHeight="1">
      <c r="A9" s="787" t="s">
        <v>696</v>
      </c>
      <c r="B9" s="1236"/>
      <c r="C9" s="1236"/>
      <c r="D9" s="1235"/>
      <c r="E9" s="1235"/>
      <c r="F9" s="391" t="s">
        <v>639</v>
      </c>
      <c r="G9" s="391" t="s">
        <v>640</v>
      </c>
      <c r="H9" s="392" t="s">
        <v>641</v>
      </c>
      <c r="I9" s="1231"/>
    </row>
    <row r="10" spans="1:9">
      <c r="A10" s="970" t="s">
        <v>2</v>
      </c>
      <c r="B10" s="233">
        <v>15</v>
      </c>
      <c r="C10" s="233">
        <v>4</v>
      </c>
      <c r="D10" s="233"/>
      <c r="E10" s="233"/>
      <c r="F10" s="233">
        <v>2</v>
      </c>
      <c r="G10" s="233">
        <v>2</v>
      </c>
      <c r="H10" s="971">
        <v>2</v>
      </c>
      <c r="I10" s="974">
        <v>25</v>
      </c>
    </row>
    <row r="11" spans="1:9">
      <c r="A11" s="972" t="s">
        <v>862</v>
      </c>
      <c r="B11" s="234">
        <v>1</v>
      </c>
      <c r="C11" s="234">
        <v>1</v>
      </c>
      <c r="D11" s="234">
        <v>1</v>
      </c>
      <c r="E11" s="234"/>
      <c r="F11" s="234"/>
      <c r="G11" s="234"/>
      <c r="H11" s="973"/>
      <c r="I11" s="975">
        <v>3</v>
      </c>
    </row>
    <row r="12" spans="1:9">
      <c r="A12" s="976" t="s">
        <v>280</v>
      </c>
      <c r="B12" s="977"/>
      <c r="C12" s="977"/>
      <c r="D12" s="977"/>
      <c r="E12" s="977"/>
      <c r="F12" s="977"/>
      <c r="G12" s="977">
        <v>1</v>
      </c>
      <c r="H12" s="978"/>
      <c r="I12" s="979">
        <v>1</v>
      </c>
    </row>
    <row r="13" spans="1:9">
      <c r="A13" s="149" t="s">
        <v>123</v>
      </c>
      <c r="B13" s="64">
        <v>16</v>
      </c>
      <c r="C13" s="64">
        <v>5</v>
      </c>
      <c r="D13" s="64">
        <v>1</v>
      </c>
      <c r="E13" s="64"/>
      <c r="F13" s="64">
        <v>2</v>
      </c>
      <c r="G13" s="64">
        <v>3</v>
      </c>
      <c r="H13" s="64">
        <v>2</v>
      </c>
      <c r="I13" s="285">
        <v>29</v>
      </c>
    </row>
    <row r="14" spans="1:9">
      <c r="A14" s="970" t="s">
        <v>3</v>
      </c>
      <c r="B14" s="233">
        <v>2</v>
      </c>
      <c r="C14" s="233">
        <v>6</v>
      </c>
      <c r="D14" s="233"/>
      <c r="E14" s="233"/>
      <c r="F14" s="233"/>
      <c r="G14" s="233"/>
      <c r="H14" s="971">
        <v>1</v>
      </c>
      <c r="I14" s="974">
        <v>9</v>
      </c>
    </row>
    <row r="15" spans="1:9">
      <c r="A15" s="976" t="s">
        <v>4</v>
      </c>
      <c r="B15" s="977">
        <v>3</v>
      </c>
      <c r="C15" s="977">
        <v>1</v>
      </c>
      <c r="D15" s="977"/>
      <c r="E15" s="977"/>
      <c r="F15" s="977"/>
      <c r="G15" s="977"/>
      <c r="H15" s="978"/>
      <c r="I15" s="979">
        <v>4</v>
      </c>
    </row>
    <row r="16" spans="1:9">
      <c r="A16" s="149" t="s">
        <v>124</v>
      </c>
      <c r="B16" s="64">
        <v>5</v>
      </c>
      <c r="C16" s="64">
        <v>7</v>
      </c>
      <c r="D16" s="64"/>
      <c r="E16" s="64"/>
      <c r="F16" s="64"/>
      <c r="G16" s="64"/>
      <c r="H16" s="64">
        <v>1</v>
      </c>
      <c r="I16" s="285">
        <v>13</v>
      </c>
    </row>
    <row r="17" spans="1:9">
      <c r="A17" s="980" t="s">
        <v>5</v>
      </c>
      <c r="B17" s="981">
        <v>7</v>
      </c>
      <c r="C17" s="981">
        <v>4</v>
      </c>
      <c r="D17" s="981"/>
      <c r="E17" s="981"/>
      <c r="F17" s="981"/>
      <c r="G17" s="981"/>
      <c r="H17" s="982"/>
      <c r="I17" s="983">
        <v>11</v>
      </c>
    </row>
    <row r="18" spans="1:9">
      <c r="A18" s="149" t="s">
        <v>99</v>
      </c>
      <c r="B18" s="64">
        <v>7</v>
      </c>
      <c r="C18" s="64">
        <v>4</v>
      </c>
      <c r="D18" s="64"/>
      <c r="E18" s="64"/>
      <c r="F18" s="64"/>
      <c r="G18" s="64"/>
      <c r="H18" s="64"/>
      <c r="I18" s="285">
        <v>11</v>
      </c>
    </row>
    <row r="19" spans="1:9">
      <c r="A19" s="970" t="s">
        <v>7</v>
      </c>
      <c r="B19" s="233">
        <v>9</v>
      </c>
      <c r="C19" s="233">
        <v>7</v>
      </c>
      <c r="D19" s="233"/>
      <c r="E19" s="233"/>
      <c r="F19" s="233">
        <v>1</v>
      </c>
      <c r="G19" s="233"/>
      <c r="H19" s="971">
        <v>1</v>
      </c>
      <c r="I19" s="974">
        <v>18</v>
      </c>
    </row>
    <row r="20" spans="1:9">
      <c r="A20" s="972" t="s">
        <v>8</v>
      </c>
      <c r="B20" s="234">
        <v>2</v>
      </c>
      <c r="C20" s="234">
        <v>2</v>
      </c>
      <c r="D20" s="234"/>
      <c r="E20" s="234"/>
      <c r="F20" s="234"/>
      <c r="G20" s="234"/>
      <c r="H20" s="973">
        <v>1</v>
      </c>
      <c r="I20" s="975">
        <v>5</v>
      </c>
    </row>
    <row r="21" spans="1:9">
      <c r="A21" s="976" t="s">
        <v>9</v>
      </c>
      <c r="B21" s="977">
        <v>3</v>
      </c>
      <c r="C21" s="977">
        <v>1</v>
      </c>
      <c r="D21" s="977">
        <v>1</v>
      </c>
      <c r="E21" s="977"/>
      <c r="F21" s="977"/>
      <c r="G21" s="977"/>
      <c r="H21" s="978"/>
      <c r="I21" s="979">
        <v>5</v>
      </c>
    </row>
    <row r="22" spans="1:9">
      <c r="A22" s="149" t="s">
        <v>100</v>
      </c>
      <c r="B22" s="64">
        <v>14</v>
      </c>
      <c r="C22" s="64">
        <v>10</v>
      </c>
      <c r="D22" s="64">
        <v>1</v>
      </c>
      <c r="E22" s="64"/>
      <c r="F22" s="64">
        <v>1</v>
      </c>
      <c r="G22" s="64"/>
      <c r="H22" s="64">
        <v>2</v>
      </c>
      <c r="I22" s="285">
        <v>28</v>
      </c>
    </row>
    <row r="23" spans="1:9">
      <c r="A23" s="980" t="s">
        <v>11</v>
      </c>
      <c r="B23" s="981">
        <v>2</v>
      </c>
      <c r="C23" s="981">
        <v>2</v>
      </c>
      <c r="D23" s="981"/>
      <c r="E23" s="981"/>
      <c r="F23" s="981"/>
      <c r="G23" s="981"/>
      <c r="H23" s="982">
        <v>1</v>
      </c>
      <c r="I23" s="983">
        <v>5</v>
      </c>
    </row>
    <row r="24" spans="1:9">
      <c r="A24" s="149" t="s">
        <v>101</v>
      </c>
      <c r="B24" s="64">
        <v>2</v>
      </c>
      <c r="C24" s="64">
        <v>2</v>
      </c>
      <c r="D24" s="64"/>
      <c r="E24" s="64"/>
      <c r="F24" s="64"/>
      <c r="G24" s="64"/>
      <c r="H24" s="64">
        <v>1</v>
      </c>
      <c r="I24" s="285">
        <v>5</v>
      </c>
    </row>
    <row r="25" spans="1:9">
      <c r="A25" s="970" t="s">
        <v>126</v>
      </c>
      <c r="B25" s="233">
        <v>2</v>
      </c>
      <c r="C25" s="233"/>
      <c r="D25" s="233"/>
      <c r="E25" s="233"/>
      <c r="F25" s="233"/>
      <c r="G25" s="233">
        <v>1</v>
      </c>
      <c r="H25" s="971"/>
      <c r="I25" s="974">
        <v>3</v>
      </c>
    </row>
    <row r="26" spans="1:9">
      <c r="A26" s="976" t="s">
        <v>13</v>
      </c>
      <c r="B26" s="977">
        <v>2</v>
      </c>
      <c r="C26" s="977">
        <v>2</v>
      </c>
      <c r="D26" s="977"/>
      <c r="E26" s="977"/>
      <c r="F26" s="977"/>
      <c r="G26" s="977"/>
      <c r="H26" s="978"/>
      <c r="I26" s="979">
        <v>4</v>
      </c>
    </row>
    <row r="27" spans="1:9">
      <c r="A27" s="149" t="s">
        <v>102</v>
      </c>
      <c r="B27" s="64">
        <v>4</v>
      </c>
      <c r="C27" s="64">
        <v>2</v>
      </c>
      <c r="D27" s="64"/>
      <c r="E27" s="64"/>
      <c r="F27" s="64"/>
      <c r="G27" s="64">
        <v>1</v>
      </c>
      <c r="H27" s="64"/>
      <c r="I27" s="285">
        <v>7</v>
      </c>
    </row>
    <row r="28" spans="1:9">
      <c r="A28" s="980" t="s">
        <v>16</v>
      </c>
      <c r="B28" s="981">
        <v>1</v>
      </c>
      <c r="C28" s="981"/>
      <c r="D28" s="981"/>
      <c r="E28" s="981"/>
      <c r="F28" s="981"/>
      <c r="G28" s="981"/>
      <c r="H28" s="982"/>
      <c r="I28" s="983">
        <v>1</v>
      </c>
    </row>
    <row r="29" spans="1:9">
      <c r="A29" s="149" t="s">
        <v>103</v>
      </c>
      <c r="B29" s="64">
        <v>1</v>
      </c>
      <c r="C29" s="64"/>
      <c r="D29" s="64"/>
      <c r="E29" s="64"/>
      <c r="F29" s="64"/>
      <c r="G29" s="64"/>
      <c r="H29" s="64"/>
      <c r="I29" s="285">
        <v>1</v>
      </c>
    </row>
    <row r="30" spans="1:9">
      <c r="A30" s="970" t="s">
        <v>18</v>
      </c>
      <c r="B30" s="233">
        <v>1</v>
      </c>
      <c r="C30" s="233"/>
      <c r="D30" s="233"/>
      <c r="E30" s="233"/>
      <c r="F30" s="233"/>
      <c r="G30" s="233"/>
      <c r="H30" s="971"/>
      <c r="I30" s="974">
        <v>1</v>
      </c>
    </row>
    <row r="31" spans="1:9">
      <c r="A31" s="972" t="s">
        <v>19</v>
      </c>
      <c r="B31" s="234">
        <v>4</v>
      </c>
      <c r="C31" s="234">
        <v>1</v>
      </c>
      <c r="D31" s="234"/>
      <c r="E31" s="234">
        <v>1</v>
      </c>
      <c r="F31" s="234"/>
      <c r="G31" s="234"/>
      <c r="H31" s="973"/>
      <c r="I31" s="975">
        <v>6</v>
      </c>
    </row>
    <row r="32" spans="1:9">
      <c r="A32" s="972" t="s">
        <v>20</v>
      </c>
      <c r="B32" s="234">
        <v>4</v>
      </c>
      <c r="C32" s="234">
        <v>2</v>
      </c>
      <c r="D32" s="234"/>
      <c r="E32" s="234">
        <v>4</v>
      </c>
      <c r="F32" s="234"/>
      <c r="G32" s="234"/>
      <c r="H32" s="973"/>
      <c r="I32" s="975">
        <v>10</v>
      </c>
    </row>
    <row r="33" spans="1:9">
      <c r="A33" s="972" t="s">
        <v>21</v>
      </c>
      <c r="B33" s="234"/>
      <c r="C33" s="234"/>
      <c r="D33" s="234"/>
      <c r="E33" s="234"/>
      <c r="F33" s="234"/>
      <c r="G33" s="234">
        <v>1</v>
      </c>
      <c r="H33" s="973">
        <v>1</v>
      </c>
      <c r="I33" s="975">
        <v>2</v>
      </c>
    </row>
    <row r="34" spans="1:9">
      <c r="A34" s="972" t="s">
        <v>22</v>
      </c>
      <c r="B34" s="234">
        <v>4</v>
      </c>
      <c r="C34" s="234">
        <v>2</v>
      </c>
      <c r="D34" s="234"/>
      <c r="E34" s="234">
        <v>1</v>
      </c>
      <c r="F34" s="234">
        <v>1</v>
      </c>
      <c r="G34" s="234">
        <v>1</v>
      </c>
      <c r="H34" s="973"/>
      <c r="I34" s="975">
        <v>9</v>
      </c>
    </row>
    <row r="35" spans="1:9">
      <c r="A35" s="976" t="s">
        <v>190</v>
      </c>
      <c r="B35" s="977">
        <v>1</v>
      </c>
      <c r="C35" s="977"/>
      <c r="D35" s="977"/>
      <c r="E35" s="977"/>
      <c r="F35" s="977"/>
      <c r="G35" s="977"/>
      <c r="H35" s="978"/>
      <c r="I35" s="979">
        <v>1</v>
      </c>
    </row>
    <row r="36" spans="1:9">
      <c r="A36" s="149" t="s">
        <v>104</v>
      </c>
      <c r="B36" s="64">
        <v>14</v>
      </c>
      <c r="C36" s="64">
        <v>5</v>
      </c>
      <c r="D36" s="64"/>
      <c r="E36" s="64">
        <v>6</v>
      </c>
      <c r="F36" s="64">
        <v>1</v>
      </c>
      <c r="G36" s="64">
        <v>2</v>
      </c>
      <c r="H36" s="64">
        <v>1</v>
      </c>
      <c r="I36" s="285">
        <v>29</v>
      </c>
    </row>
    <row r="37" spans="1:9">
      <c r="A37" s="980" t="s">
        <v>23</v>
      </c>
      <c r="B37" s="981">
        <v>7</v>
      </c>
      <c r="C37" s="981">
        <v>7</v>
      </c>
      <c r="D37" s="981"/>
      <c r="E37" s="981"/>
      <c r="F37" s="981"/>
      <c r="G37" s="981"/>
      <c r="H37" s="982"/>
      <c r="I37" s="983">
        <v>14</v>
      </c>
    </row>
    <row r="38" spans="1:9">
      <c r="A38" s="149" t="s">
        <v>105</v>
      </c>
      <c r="B38" s="64">
        <v>7</v>
      </c>
      <c r="C38" s="64">
        <v>7</v>
      </c>
      <c r="D38" s="64"/>
      <c r="E38" s="64"/>
      <c r="F38" s="64"/>
      <c r="G38" s="64"/>
      <c r="H38" s="64"/>
      <c r="I38" s="285">
        <v>14</v>
      </c>
    </row>
    <row r="39" spans="1:9">
      <c r="A39" s="970" t="s">
        <v>25</v>
      </c>
      <c r="B39" s="233">
        <v>3</v>
      </c>
      <c r="C39" s="233"/>
      <c r="D39" s="233"/>
      <c r="E39" s="233"/>
      <c r="F39" s="233"/>
      <c r="G39" s="233"/>
      <c r="H39" s="971"/>
      <c r="I39" s="974">
        <v>3</v>
      </c>
    </row>
    <row r="40" spans="1:9">
      <c r="A40" s="972" t="s">
        <v>26</v>
      </c>
      <c r="B40" s="234">
        <v>1</v>
      </c>
      <c r="C40" s="234"/>
      <c r="D40" s="234"/>
      <c r="E40" s="234"/>
      <c r="F40" s="234"/>
      <c r="G40" s="234"/>
      <c r="H40" s="973">
        <v>1</v>
      </c>
      <c r="I40" s="975">
        <v>2</v>
      </c>
    </row>
    <row r="41" spans="1:9">
      <c r="A41" s="972" t="s">
        <v>27</v>
      </c>
      <c r="B41" s="234">
        <v>1</v>
      </c>
      <c r="C41" s="234"/>
      <c r="D41" s="234"/>
      <c r="E41" s="234"/>
      <c r="F41" s="234"/>
      <c r="G41" s="234">
        <v>1</v>
      </c>
      <c r="H41" s="973"/>
      <c r="I41" s="975">
        <v>2</v>
      </c>
    </row>
    <row r="42" spans="1:9">
      <c r="A42" s="972" t="s">
        <v>28</v>
      </c>
      <c r="B42" s="234">
        <v>5</v>
      </c>
      <c r="C42" s="234">
        <v>2</v>
      </c>
      <c r="D42" s="234"/>
      <c r="E42" s="234"/>
      <c r="F42" s="234"/>
      <c r="G42" s="234"/>
      <c r="H42" s="973">
        <v>1</v>
      </c>
      <c r="I42" s="975">
        <v>8</v>
      </c>
    </row>
    <row r="43" spans="1:9">
      <c r="A43" s="976" t="s">
        <v>29</v>
      </c>
      <c r="B43" s="977"/>
      <c r="C43" s="977"/>
      <c r="D43" s="977">
        <v>1</v>
      </c>
      <c r="E43" s="977"/>
      <c r="F43" s="977"/>
      <c r="G43" s="977"/>
      <c r="H43" s="978"/>
      <c r="I43" s="979">
        <v>1</v>
      </c>
    </row>
    <row r="44" spans="1:9">
      <c r="A44" s="149" t="s">
        <v>106</v>
      </c>
      <c r="B44" s="64">
        <v>10</v>
      </c>
      <c r="C44" s="64">
        <v>2</v>
      </c>
      <c r="D44" s="64">
        <v>1</v>
      </c>
      <c r="E44" s="64"/>
      <c r="F44" s="64"/>
      <c r="G44" s="64">
        <v>1</v>
      </c>
      <c r="H44" s="64">
        <v>2</v>
      </c>
      <c r="I44" s="285">
        <v>16</v>
      </c>
    </row>
    <row r="45" spans="1:9">
      <c r="A45" s="980" t="s">
        <v>32</v>
      </c>
      <c r="B45" s="981">
        <v>2</v>
      </c>
      <c r="C45" s="981"/>
      <c r="D45" s="981"/>
      <c r="E45" s="981"/>
      <c r="F45" s="981"/>
      <c r="G45" s="981"/>
      <c r="H45" s="982"/>
      <c r="I45" s="983">
        <v>2</v>
      </c>
    </row>
    <row r="46" spans="1:9">
      <c r="A46" s="149" t="s">
        <v>107</v>
      </c>
      <c r="B46" s="64">
        <v>2</v>
      </c>
      <c r="C46" s="64"/>
      <c r="D46" s="64"/>
      <c r="E46" s="64"/>
      <c r="F46" s="64"/>
      <c r="G46" s="64"/>
      <c r="H46" s="64"/>
      <c r="I46" s="285">
        <v>2</v>
      </c>
    </row>
    <row r="47" spans="1:9">
      <c r="A47" s="970" t="s">
        <v>34</v>
      </c>
      <c r="B47" s="233">
        <v>2</v>
      </c>
      <c r="C47" s="233"/>
      <c r="D47" s="233"/>
      <c r="E47" s="233"/>
      <c r="F47" s="233"/>
      <c r="G47" s="233"/>
      <c r="H47" s="971"/>
      <c r="I47" s="974">
        <v>2</v>
      </c>
    </row>
    <row r="48" spans="1:9">
      <c r="A48" s="972" t="s">
        <v>35</v>
      </c>
      <c r="B48" s="234">
        <v>7</v>
      </c>
      <c r="C48" s="234">
        <v>5</v>
      </c>
      <c r="D48" s="234"/>
      <c r="E48" s="234"/>
      <c r="F48" s="234"/>
      <c r="G48" s="234">
        <v>1</v>
      </c>
      <c r="H48" s="973">
        <v>1</v>
      </c>
      <c r="I48" s="975">
        <v>14</v>
      </c>
    </row>
    <row r="49" spans="1:9">
      <c r="A49" s="972" t="s">
        <v>36</v>
      </c>
      <c r="B49" s="234">
        <v>2</v>
      </c>
      <c r="C49" s="234"/>
      <c r="D49" s="234"/>
      <c r="E49" s="234"/>
      <c r="F49" s="234"/>
      <c r="G49" s="234"/>
      <c r="H49" s="973"/>
      <c r="I49" s="975">
        <v>2</v>
      </c>
    </row>
    <row r="50" spans="1:9">
      <c r="A50" s="972" t="s">
        <v>37</v>
      </c>
      <c r="B50" s="234">
        <v>7</v>
      </c>
      <c r="C50" s="234">
        <v>3</v>
      </c>
      <c r="D50" s="234"/>
      <c r="E50" s="234"/>
      <c r="F50" s="234"/>
      <c r="G50" s="234"/>
      <c r="H50" s="973"/>
      <c r="I50" s="975">
        <v>10</v>
      </c>
    </row>
    <row r="51" spans="1:9">
      <c r="A51" s="972" t="s">
        <v>191</v>
      </c>
      <c r="B51" s="234">
        <v>2</v>
      </c>
      <c r="C51" s="234"/>
      <c r="D51" s="234"/>
      <c r="E51" s="234"/>
      <c r="F51" s="234"/>
      <c r="G51" s="234"/>
      <c r="H51" s="973"/>
      <c r="I51" s="975">
        <v>2</v>
      </c>
    </row>
    <row r="52" spans="1:9">
      <c r="A52" s="972" t="s">
        <v>952</v>
      </c>
      <c r="B52" s="234"/>
      <c r="C52" s="234"/>
      <c r="D52" s="234">
        <v>1</v>
      </c>
      <c r="E52" s="234"/>
      <c r="F52" s="234"/>
      <c r="G52" s="234"/>
      <c r="H52" s="973"/>
      <c r="I52" s="975">
        <v>1</v>
      </c>
    </row>
    <row r="53" spans="1:9">
      <c r="A53" s="972" t="s">
        <v>38</v>
      </c>
      <c r="B53" s="234">
        <v>1</v>
      </c>
      <c r="C53" s="234"/>
      <c r="D53" s="234"/>
      <c r="E53" s="234"/>
      <c r="F53" s="234"/>
      <c r="G53" s="234"/>
      <c r="H53" s="973"/>
      <c r="I53" s="975">
        <v>1</v>
      </c>
    </row>
    <row r="54" spans="1:9">
      <c r="A54" s="976" t="s">
        <v>39</v>
      </c>
      <c r="B54" s="977">
        <v>3</v>
      </c>
      <c r="C54" s="977">
        <v>1</v>
      </c>
      <c r="D54" s="977"/>
      <c r="E54" s="977"/>
      <c r="F54" s="977"/>
      <c r="G54" s="977">
        <v>1</v>
      </c>
      <c r="H54" s="978"/>
      <c r="I54" s="979">
        <v>5</v>
      </c>
    </row>
    <row r="55" spans="1:9">
      <c r="A55" s="149" t="s">
        <v>108</v>
      </c>
      <c r="B55" s="64">
        <v>24</v>
      </c>
      <c r="C55" s="64">
        <v>9</v>
      </c>
      <c r="D55" s="64">
        <v>1</v>
      </c>
      <c r="E55" s="64"/>
      <c r="F55" s="64"/>
      <c r="G55" s="64">
        <v>2</v>
      </c>
      <c r="H55" s="64">
        <v>1</v>
      </c>
      <c r="I55" s="285">
        <v>37</v>
      </c>
    </row>
    <row r="56" spans="1:9">
      <c r="A56" s="980" t="s">
        <v>40</v>
      </c>
      <c r="B56" s="981">
        <v>9</v>
      </c>
      <c r="C56" s="981">
        <v>1</v>
      </c>
      <c r="D56" s="981"/>
      <c r="E56" s="981"/>
      <c r="F56" s="981"/>
      <c r="G56" s="981"/>
      <c r="H56" s="982"/>
      <c r="I56" s="983">
        <v>10</v>
      </c>
    </row>
    <row r="57" spans="1:9">
      <c r="A57" s="149" t="s">
        <v>109</v>
      </c>
      <c r="B57" s="64">
        <v>9</v>
      </c>
      <c r="C57" s="64">
        <v>1</v>
      </c>
      <c r="D57" s="64"/>
      <c r="E57" s="64"/>
      <c r="F57" s="64"/>
      <c r="G57" s="64"/>
      <c r="H57" s="64"/>
      <c r="I57" s="285">
        <v>10</v>
      </c>
    </row>
    <row r="58" spans="1:9">
      <c r="A58" s="970" t="s">
        <v>42</v>
      </c>
      <c r="B58" s="233">
        <v>2</v>
      </c>
      <c r="C58" s="233">
        <v>5</v>
      </c>
      <c r="D58" s="233"/>
      <c r="E58" s="233"/>
      <c r="F58" s="233"/>
      <c r="G58" s="233"/>
      <c r="H58" s="971">
        <v>1</v>
      </c>
      <c r="I58" s="974">
        <v>8</v>
      </c>
    </row>
    <row r="59" spans="1:9">
      <c r="A59" s="972" t="s">
        <v>43</v>
      </c>
      <c r="B59" s="234"/>
      <c r="C59" s="234">
        <v>4</v>
      </c>
      <c r="D59" s="234">
        <v>1</v>
      </c>
      <c r="E59" s="234"/>
      <c r="F59" s="234"/>
      <c r="G59" s="234">
        <v>1</v>
      </c>
      <c r="H59" s="973"/>
      <c r="I59" s="975">
        <v>6</v>
      </c>
    </row>
    <row r="60" spans="1:9">
      <c r="A60" s="972" t="s">
        <v>193</v>
      </c>
      <c r="B60" s="234">
        <v>1</v>
      </c>
      <c r="C60" s="234">
        <v>1</v>
      </c>
      <c r="D60" s="234"/>
      <c r="E60" s="234"/>
      <c r="F60" s="234"/>
      <c r="G60" s="234"/>
      <c r="H60" s="973"/>
      <c r="I60" s="975">
        <v>2</v>
      </c>
    </row>
    <row r="61" spans="1:9">
      <c r="A61" s="972" t="s">
        <v>127</v>
      </c>
      <c r="B61" s="234">
        <v>3</v>
      </c>
      <c r="C61" s="234"/>
      <c r="D61" s="234"/>
      <c r="E61" s="234"/>
      <c r="F61" s="234"/>
      <c r="G61" s="234"/>
      <c r="H61" s="973"/>
      <c r="I61" s="975">
        <v>3</v>
      </c>
    </row>
    <row r="62" spans="1:9">
      <c r="A62" s="972" t="s">
        <v>44</v>
      </c>
      <c r="B62" s="234">
        <v>6</v>
      </c>
      <c r="C62" s="234">
        <v>3</v>
      </c>
      <c r="D62" s="234"/>
      <c r="E62" s="234"/>
      <c r="F62" s="234"/>
      <c r="G62" s="234"/>
      <c r="H62" s="973"/>
      <c r="I62" s="975">
        <v>9</v>
      </c>
    </row>
    <row r="63" spans="1:9">
      <c r="A63" s="972" t="s">
        <v>45</v>
      </c>
      <c r="B63" s="234"/>
      <c r="C63" s="234">
        <v>2</v>
      </c>
      <c r="D63" s="234"/>
      <c r="E63" s="234"/>
      <c r="F63" s="234"/>
      <c r="G63" s="234"/>
      <c r="H63" s="973"/>
      <c r="I63" s="975">
        <v>2</v>
      </c>
    </row>
    <row r="64" spans="1:9">
      <c r="A64" s="976" t="s">
        <v>46</v>
      </c>
      <c r="B64" s="977">
        <v>1</v>
      </c>
      <c r="C64" s="977"/>
      <c r="D64" s="977"/>
      <c r="E64" s="977"/>
      <c r="F64" s="977"/>
      <c r="G64" s="977"/>
      <c r="H64" s="978"/>
      <c r="I64" s="979">
        <v>1</v>
      </c>
    </row>
    <row r="65" spans="1:9">
      <c r="A65" s="149" t="s">
        <v>110</v>
      </c>
      <c r="B65" s="64">
        <v>13</v>
      </c>
      <c r="C65" s="64">
        <v>15</v>
      </c>
      <c r="D65" s="64">
        <v>1</v>
      </c>
      <c r="E65" s="64"/>
      <c r="F65" s="64"/>
      <c r="G65" s="64">
        <v>1</v>
      </c>
      <c r="H65" s="64">
        <v>1</v>
      </c>
      <c r="I65" s="285">
        <v>31</v>
      </c>
    </row>
    <row r="66" spans="1:9">
      <c r="A66" s="970" t="s">
        <v>48</v>
      </c>
      <c r="B66" s="233">
        <v>4</v>
      </c>
      <c r="C66" s="233"/>
      <c r="D66" s="233"/>
      <c r="E66" s="233"/>
      <c r="F66" s="233"/>
      <c r="G66" s="233"/>
      <c r="H66" s="971">
        <v>1</v>
      </c>
      <c r="I66" s="974">
        <v>5</v>
      </c>
    </row>
    <row r="67" spans="1:9">
      <c r="A67" s="972" t="s">
        <v>49</v>
      </c>
      <c r="B67" s="234">
        <v>3</v>
      </c>
      <c r="C67" s="234">
        <v>2</v>
      </c>
      <c r="D67" s="234"/>
      <c r="E67" s="234"/>
      <c r="F67" s="234"/>
      <c r="G67" s="234"/>
      <c r="H67" s="973">
        <v>1</v>
      </c>
      <c r="I67" s="975">
        <v>6</v>
      </c>
    </row>
    <row r="68" spans="1:9">
      <c r="A68" s="972" t="s">
        <v>50</v>
      </c>
      <c r="B68" s="234">
        <v>5</v>
      </c>
      <c r="C68" s="234">
        <v>1</v>
      </c>
      <c r="D68" s="234"/>
      <c r="E68" s="234"/>
      <c r="F68" s="234"/>
      <c r="G68" s="234"/>
      <c r="H68" s="973"/>
      <c r="I68" s="975">
        <v>6</v>
      </c>
    </row>
    <row r="69" spans="1:9">
      <c r="A69" s="976" t="s">
        <v>51</v>
      </c>
      <c r="B69" s="977">
        <v>4</v>
      </c>
      <c r="C69" s="977">
        <v>1</v>
      </c>
      <c r="D69" s="977"/>
      <c r="E69" s="977"/>
      <c r="F69" s="977"/>
      <c r="G69" s="977"/>
      <c r="H69" s="978"/>
      <c r="I69" s="979">
        <v>5</v>
      </c>
    </row>
    <row r="70" spans="1:9">
      <c r="A70" s="149" t="s">
        <v>111</v>
      </c>
      <c r="B70" s="64">
        <v>16</v>
      </c>
      <c r="C70" s="64">
        <v>4</v>
      </c>
      <c r="D70" s="64"/>
      <c r="E70" s="64"/>
      <c r="F70" s="64"/>
      <c r="G70" s="64"/>
      <c r="H70" s="64">
        <v>2</v>
      </c>
      <c r="I70" s="285">
        <v>22</v>
      </c>
    </row>
    <row r="71" spans="1:9">
      <c r="A71" s="980" t="s">
        <v>53</v>
      </c>
      <c r="B71" s="981">
        <v>17</v>
      </c>
      <c r="C71" s="981">
        <v>8</v>
      </c>
      <c r="D71" s="981"/>
      <c r="E71" s="981"/>
      <c r="F71" s="981"/>
      <c r="G71" s="981"/>
      <c r="H71" s="982">
        <v>1</v>
      </c>
      <c r="I71" s="983">
        <v>26</v>
      </c>
    </row>
    <row r="72" spans="1:9">
      <c r="A72" s="149" t="s">
        <v>112</v>
      </c>
      <c r="B72" s="64">
        <v>17</v>
      </c>
      <c r="C72" s="64">
        <v>8</v>
      </c>
      <c r="D72" s="64"/>
      <c r="E72" s="64"/>
      <c r="F72" s="64"/>
      <c r="G72" s="64"/>
      <c r="H72" s="64">
        <v>1</v>
      </c>
      <c r="I72" s="285">
        <v>26</v>
      </c>
    </row>
    <row r="73" spans="1:9">
      <c r="A73" s="970" t="s">
        <v>55</v>
      </c>
      <c r="B73" s="233">
        <v>1</v>
      </c>
      <c r="C73" s="233">
        <v>2</v>
      </c>
      <c r="D73" s="233"/>
      <c r="E73" s="233"/>
      <c r="F73" s="233"/>
      <c r="G73" s="233">
        <v>1</v>
      </c>
      <c r="H73" s="971"/>
      <c r="I73" s="974">
        <v>4</v>
      </c>
    </row>
    <row r="74" spans="1:9">
      <c r="A74" s="976" t="s">
        <v>54</v>
      </c>
      <c r="B74" s="977">
        <v>6</v>
      </c>
      <c r="C74" s="977">
        <v>2</v>
      </c>
      <c r="D74" s="977"/>
      <c r="E74" s="977"/>
      <c r="F74" s="977"/>
      <c r="G74" s="977"/>
      <c r="H74" s="978"/>
      <c r="I74" s="979">
        <v>8</v>
      </c>
    </row>
    <row r="75" spans="1:9">
      <c r="A75" s="149" t="s">
        <v>113</v>
      </c>
      <c r="B75" s="64">
        <v>7</v>
      </c>
      <c r="C75" s="64">
        <v>4</v>
      </c>
      <c r="D75" s="64"/>
      <c r="E75" s="64"/>
      <c r="F75" s="64"/>
      <c r="G75" s="64">
        <v>1</v>
      </c>
      <c r="H75" s="64"/>
      <c r="I75" s="285">
        <v>12</v>
      </c>
    </row>
    <row r="76" spans="1:9">
      <c r="A76" s="970" t="s">
        <v>58</v>
      </c>
      <c r="B76" s="233">
        <v>4</v>
      </c>
      <c r="C76" s="233">
        <v>1</v>
      </c>
      <c r="D76" s="233"/>
      <c r="E76" s="233"/>
      <c r="F76" s="233"/>
      <c r="G76" s="233"/>
      <c r="H76" s="971">
        <v>2</v>
      </c>
      <c r="I76" s="974">
        <v>7</v>
      </c>
    </row>
    <row r="77" spans="1:9">
      <c r="A77" s="976" t="s">
        <v>59</v>
      </c>
      <c r="B77" s="977">
        <v>2</v>
      </c>
      <c r="C77" s="977">
        <v>1</v>
      </c>
      <c r="D77" s="977"/>
      <c r="E77" s="977"/>
      <c r="F77" s="977"/>
      <c r="G77" s="977"/>
      <c r="H77" s="978"/>
      <c r="I77" s="979">
        <v>3</v>
      </c>
    </row>
    <row r="78" spans="1:9">
      <c r="A78" s="149" t="s">
        <v>114</v>
      </c>
      <c r="B78" s="64">
        <v>6</v>
      </c>
      <c r="C78" s="64">
        <v>2</v>
      </c>
      <c r="D78" s="64"/>
      <c r="E78" s="64"/>
      <c r="F78" s="64"/>
      <c r="G78" s="64"/>
      <c r="H78" s="64">
        <v>2</v>
      </c>
      <c r="I78" s="285">
        <v>10</v>
      </c>
    </row>
    <row r="79" spans="1:9">
      <c r="A79" s="970" t="s">
        <v>864</v>
      </c>
      <c r="B79" s="233"/>
      <c r="C79" s="233">
        <v>1</v>
      </c>
      <c r="D79" s="233">
        <v>1</v>
      </c>
      <c r="E79" s="233"/>
      <c r="F79" s="233"/>
      <c r="G79" s="233"/>
      <c r="H79" s="971"/>
      <c r="I79" s="974">
        <v>2</v>
      </c>
    </row>
    <row r="80" spans="1:9">
      <c r="A80" s="972" t="s">
        <v>61</v>
      </c>
      <c r="B80" s="234">
        <v>5</v>
      </c>
      <c r="C80" s="234">
        <v>2</v>
      </c>
      <c r="D80" s="234"/>
      <c r="E80" s="234"/>
      <c r="F80" s="234"/>
      <c r="G80" s="234"/>
      <c r="H80" s="973"/>
      <c r="I80" s="975">
        <v>7</v>
      </c>
    </row>
    <row r="81" spans="1:9">
      <c r="A81" s="976" t="s">
        <v>62</v>
      </c>
      <c r="B81" s="977">
        <v>3</v>
      </c>
      <c r="C81" s="977">
        <v>1</v>
      </c>
      <c r="D81" s="977"/>
      <c r="E81" s="977"/>
      <c r="F81" s="977"/>
      <c r="G81" s="977"/>
      <c r="H81" s="978"/>
      <c r="I81" s="979">
        <v>4</v>
      </c>
    </row>
    <row r="82" spans="1:9">
      <c r="A82" s="149" t="s">
        <v>125</v>
      </c>
      <c r="B82" s="64">
        <v>8</v>
      </c>
      <c r="C82" s="64">
        <v>4</v>
      </c>
      <c r="D82" s="64">
        <v>1</v>
      </c>
      <c r="E82" s="64"/>
      <c r="F82" s="64"/>
      <c r="G82" s="64"/>
      <c r="H82" s="64"/>
      <c r="I82" s="285">
        <v>13</v>
      </c>
    </row>
    <row r="83" spans="1:9">
      <c r="A83" s="970" t="s">
        <v>64</v>
      </c>
      <c r="B83" s="233"/>
      <c r="C83" s="233"/>
      <c r="D83" s="233"/>
      <c r="E83" s="233">
        <v>1</v>
      </c>
      <c r="F83" s="233">
        <v>1</v>
      </c>
      <c r="G83" s="233"/>
      <c r="H83" s="971"/>
      <c r="I83" s="974">
        <v>2</v>
      </c>
    </row>
    <row r="84" spans="1:9">
      <c r="A84" s="972" t="s">
        <v>129</v>
      </c>
      <c r="B84" s="234">
        <v>1</v>
      </c>
      <c r="C84" s="234"/>
      <c r="D84" s="234"/>
      <c r="E84" s="234"/>
      <c r="F84" s="234"/>
      <c r="G84" s="234"/>
      <c r="H84" s="973"/>
      <c r="I84" s="975">
        <v>1</v>
      </c>
    </row>
    <row r="85" spans="1:9">
      <c r="A85" s="972" t="s">
        <v>65</v>
      </c>
      <c r="B85" s="234">
        <v>2</v>
      </c>
      <c r="C85" s="234">
        <v>1</v>
      </c>
      <c r="D85" s="234"/>
      <c r="E85" s="234">
        <v>1</v>
      </c>
      <c r="F85" s="234"/>
      <c r="G85" s="234"/>
      <c r="H85" s="973">
        <v>1</v>
      </c>
      <c r="I85" s="975">
        <v>5</v>
      </c>
    </row>
    <row r="86" spans="1:9">
      <c r="A86" s="972" t="s">
        <v>66</v>
      </c>
      <c r="B86" s="234">
        <v>3</v>
      </c>
      <c r="C86" s="234">
        <v>2</v>
      </c>
      <c r="D86" s="234"/>
      <c r="E86" s="234">
        <v>4</v>
      </c>
      <c r="F86" s="234"/>
      <c r="G86" s="234"/>
      <c r="H86" s="973">
        <v>1</v>
      </c>
      <c r="I86" s="975">
        <v>10</v>
      </c>
    </row>
    <row r="87" spans="1:9">
      <c r="A87" s="972" t="s">
        <v>67</v>
      </c>
      <c r="B87" s="234">
        <v>3</v>
      </c>
      <c r="C87" s="234">
        <v>2</v>
      </c>
      <c r="D87" s="234"/>
      <c r="E87" s="234"/>
      <c r="F87" s="234"/>
      <c r="G87" s="234"/>
      <c r="H87" s="973"/>
      <c r="I87" s="975">
        <v>5</v>
      </c>
    </row>
    <row r="88" spans="1:9">
      <c r="A88" s="972" t="s">
        <v>68</v>
      </c>
      <c r="B88" s="234">
        <v>8</v>
      </c>
      <c r="C88" s="234">
        <v>1</v>
      </c>
      <c r="D88" s="234"/>
      <c r="E88" s="234">
        <v>2</v>
      </c>
      <c r="F88" s="234"/>
      <c r="G88" s="234">
        <v>2</v>
      </c>
      <c r="H88" s="973"/>
      <c r="I88" s="975">
        <v>13</v>
      </c>
    </row>
    <row r="89" spans="1:9">
      <c r="A89" s="972" t="s">
        <v>69</v>
      </c>
      <c r="B89" s="234">
        <v>6</v>
      </c>
      <c r="C89" s="234"/>
      <c r="D89" s="234"/>
      <c r="E89" s="234">
        <v>6</v>
      </c>
      <c r="F89" s="234"/>
      <c r="G89" s="234"/>
      <c r="H89" s="973">
        <v>1</v>
      </c>
      <c r="I89" s="975">
        <v>13</v>
      </c>
    </row>
    <row r="90" spans="1:9">
      <c r="A90" s="972" t="s">
        <v>70</v>
      </c>
      <c r="B90" s="234">
        <v>2</v>
      </c>
      <c r="C90" s="234">
        <v>1</v>
      </c>
      <c r="D90" s="234"/>
      <c r="E90" s="234"/>
      <c r="F90" s="234"/>
      <c r="G90" s="234"/>
      <c r="H90" s="973"/>
      <c r="I90" s="975">
        <v>3</v>
      </c>
    </row>
    <row r="91" spans="1:9">
      <c r="A91" s="972" t="s">
        <v>71</v>
      </c>
      <c r="B91" s="234">
        <v>1</v>
      </c>
      <c r="C91" s="234">
        <v>1</v>
      </c>
      <c r="D91" s="234"/>
      <c r="E91" s="234">
        <v>1</v>
      </c>
      <c r="F91" s="234"/>
      <c r="G91" s="234"/>
      <c r="H91" s="973"/>
      <c r="I91" s="975">
        <v>3</v>
      </c>
    </row>
    <row r="92" spans="1:9">
      <c r="A92" s="972" t="s">
        <v>72</v>
      </c>
      <c r="B92" s="234"/>
      <c r="C92" s="234"/>
      <c r="D92" s="234"/>
      <c r="E92" s="234"/>
      <c r="F92" s="234"/>
      <c r="G92" s="234">
        <v>1</v>
      </c>
      <c r="H92" s="973">
        <v>1</v>
      </c>
      <c r="I92" s="975">
        <v>2</v>
      </c>
    </row>
    <row r="93" spans="1:9">
      <c r="A93" s="976" t="s">
        <v>285</v>
      </c>
      <c r="B93" s="977">
        <v>3</v>
      </c>
      <c r="C93" s="977"/>
      <c r="D93" s="977"/>
      <c r="E93" s="977"/>
      <c r="F93" s="977"/>
      <c r="G93" s="977"/>
      <c r="H93" s="978"/>
      <c r="I93" s="979">
        <v>3</v>
      </c>
    </row>
    <row r="94" spans="1:9">
      <c r="A94" s="149" t="s">
        <v>115</v>
      </c>
      <c r="B94" s="64">
        <v>29</v>
      </c>
      <c r="C94" s="64">
        <v>8</v>
      </c>
      <c r="D94" s="64"/>
      <c r="E94" s="64">
        <v>15</v>
      </c>
      <c r="F94" s="64">
        <v>1</v>
      </c>
      <c r="G94" s="64">
        <v>3</v>
      </c>
      <c r="H94" s="64">
        <v>4</v>
      </c>
      <c r="I94" s="285">
        <v>60</v>
      </c>
    </row>
    <row r="95" spans="1:9">
      <c r="A95" s="970" t="s">
        <v>74</v>
      </c>
      <c r="B95" s="233">
        <v>3</v>
      </c>
      <c r="C95" s="233">
        <v>3</v>
      </c>
      <c r="D95" s="233"/>
      <c r="E95" s="233"/>
      <c r="F95" s="233"/>
      <c r="G95" s="233"/>
      <c r="H95" s="971"/>
      <c r="I95" s="974">
        <v>6</v>
      </c>
    </row>
    <row r="96" spans="1:9">
      <c r="A96" s="972" t="s">
        <v>73</v>
      </c>
      <c r="B96" s="234">
        <v>7</v>
      </c>
      <c r="C96" s="234">
        <v>4</v>
      </c>
      <c r="D96" s="234"/>
      <c r="E96" s="234"/>
      <c r="F96" s="234"/>
      <c r="G96" s="234"/>
      <c r="H96" s="973"/>
      <c r="I96" s="975">
        <v>11</v>
      </c>
    </row>
    <row r="97" spans="1:9">
      <c r="A97" s="976" t="s">
        <v>75</v>
      </c>
      <c r="B97" s="977"/>
      <c r="C97" s="977">
        <v>1</v>
      </c>
      <c r="D97" s="977"/>
      <c r="E97" s="977"/>
      <c r="F97" s="977"/>
      <c r="G97" s="977"/>
      <c r="H97" s="978"/>
      <c r="I97" s="979">
        <v>1</v>
      </c>
    </row>
    <row r="98" spans="1:9">
      <c r="A98" s="149" t="s">
        <v>116</v>
      </c>
      <c r="B98" s="64">
        <v>10</v>
      </c>
      <c r="C98" s="64">
        <v>8</v>
      </c>
      <c r="D98" s="64"/>
      <c r="E98" s="64"/>
      <c r="F98" s="64"/>
      <c r="G98" s="64"/>
      <c r="H98" s="64"/>
      <c r="I98" s="285">
        <v>18</v>
      </c>
    </row>
    <row r="99" spans="1:9">
      <c r="A99" s="980" t="s">
        <v>76</v>
      </c>
      <c r="B99" s="981">
        <v>8</v>
      </c>
      <c r="C99" s="981">
        <v>1</v>
      </c>
      <c r="D99" s="981"/>
      <c r="E99" s="981"/>
      <c r="F99" s="981"/>
      <c r="G99" s="981"/>
      <c r="H99" s="982"/>
      <c r="I99" s="983">
        <v>9</v>
      </c>
    </row>
    <row r="100" spans="1:9">
      <c r="A100" s="149" t="s">
        <v>117</v>
      </c>
      <c r="B100" s="64">
        <v>8</v>
      </c>
      <c r="C100" s="64">
        <v>1</v>
      </c>
      <c r="D100" s="64"/>
      <c r="E100" s="64"/>
      <c r="F100" s="64"/>
      <c r="G100" s="64"/>
      <c r="H100" s="64"/>
      <c r="I100" s="285">
        <v>9</v>
      </c>
    </row>
    <row r="101" spans="1:9">
      <c r="A101" s="970" t="s">
        <v>79</v>
      </c>
      <c r="B101" s="233">
        <v>5</v>
      </c>
      <c r="C101" s="233"/>
      <c r="D101" s="233"/>
      <c r="E101" s="233"/>
      <c r="F101" s="233"/>
      <c r="G101" s="233">
        <v>1</v>
      </c>
      <c r="H101" s="971"/>
      <c r="I101" s="974">
        <v>6</v>
      </c>
    </row>
    <row r="102" spans="1:9">
      <c r="A102" s="972" t="s">
        <v>80</v>
      </c>
      <c r="B102" s="234">
        <v>4</v>
      </c>
      <c r="C102" s="234"/>
      <c r="D102" s="234"/>
      <c r="E102" s="234"/>
      <c r="F102" s="234"/>
      <c r="G102" s="234"/>
      <c r="H102" s="973"/>
      <c r="I102" s="975">
        <v>4</v>
      </c>
    </row>
    <row r="103" spans="1:9">
      <c r="A103" s="972" t="s">
        <v>81</v>
      </c>
      <c r="B103" s="234">
        <v>4</v>
      </c>
      <c r="C103" s="234">
        <v>4</v>
      </c>
      <c r="D103" s="234"/>
      <c r="E103" s="234"/>
      <c r="F103" s="234"/>
      <c r="G103" s="234"/>
      <c r="H103" s="973">
        <v>1</v>
      </c>
      <c r="I103" s="975">
        <v>9</v>
      </c>
    </row>
    <row r="104" spans="1:9">
      <c r="A104" s="972" t="s">
        <v>82</v>
      </c>
      <c r="B104" s="234">
        <v>6</v>
      </c>
      <c r="C104" s="234">
        <v>2</v>
      </c>
      <c r="D104" s="234"/>
      <c r="E104" s="234"/>
      <c r="F104" s="234"/>
      <c r="G104" s="234"/>
      <c r="H104" s="973"/>
      <c r="I104" s="975">
        <v>8</v>
      </c>
    </row>
    <row r="105" spans="1:9">
      <c r="A105" s="972" t="s">
        <v>953</v>
      </c>
      <c r="B105" s="234"/>
      <c r="C105" s="234"/>
      <c r="D105" s="234"/>
      <c r="E105" s="234"/>
      <c r="F105" s="234">
        <v>1</v>
      </c>
      <c r="G105" s="234"/>
      <c r="H105" s="973"/>
      <c r="I105" s="975">
        <v>1</v>
      </c>
    </row>
    <row r="106" spans="1:9">
      <c r="A106" s="976" t="s">
        <v>83</v>
      </c>
      <c r="B106" s="977">
        <v>1</v>
      </c>
      <c r="C106" s="977"/>
      <c r="D106" s="977"/>
      <c r="E106" s="977"/>
      <c r="F106" s="977"/>
      <c r="G106" s="977"/>
      <c r="H106" s="978"/>
      <c r="I106" s="979">
        <v>1</v>
      </c>
    </row>
    <row r="107" spans="1:9">
      <c r="A107" s="149" t="s">
        <v>118</v>
      </c>
      <c r="B107" s="64">
        <v>20</v>
      </c>
      <c r="C107" s="64">
        <v>6</v>
      </c>
      <c r="D107" s="64"/>
      <c r="E107" s="64"/>
      <c r="F107" s="64">
        <v>1</v>
      </c>
      <c r="G107" s="64">
        <v>1</v>
      </c>
      <c r="H107" s="64">
        <v>1</v>
      </c>
      <c r="I107" s="285">
        <v>29</v>
      </c>
    </row>
    <row r="108" spans="1:9">
      <c r="A108" s="970" t="s">
        <v>131</v>
      </c>
      <c r="B108" s="233">
        <v>1</v>
      </c>
      <c r="C108" s="233"/>
      <c r="D108" s="233"/>
      <c r="E108" s="233"/>
      <c r="F108" s="233"/>
      <c r="G108" s="233"/>
      <c r="H108" s="971"/>
      <c r="I108" s="974">
        <v>1</v>
      </c>
    </row>
    <row r="109" spans="1:9">
      <c r="A109" s="972" t="s">
        <v>84</v>
      </c>
      <c r="B109" s="234">
        <v>2</v>
      </c>
      <c r="C109" s="234">
        <v>3</v>
      </c>
      <c r="D109" s="234">
        <v>1</v>
      </c>
      <c r="E109" s="234"/>
      <c r="F109" s="234"/>
      <c r="G109" s="234"/>
      <c r="H109" s="973"/>
      <c r="I109" s="975">
        <v>6</v>
      </c>
    </row>
    <row r="110" spans="1:9">
      <c r="A110" s="976" t="s">
        <v>85</v>
      </c>
      <c r="B110" s="977">
        <v>1</v>
      </c>
      <c r="C110" s="977"/>
      <c r="D110" s="977"/>
      <c r="E110" s="977"/>
      <c r="F110" s="977"/>
      <c r="G110" s="977"/>
      <c r="H110" s="978"/>
      <c r="I110" s="979">
        <v>1</v>
      </c>
    </row>
    <row r="111" spans="1:9">
      <c r="A111" s="149" t="s">
        <v>119</v>
      </c>
      <c r="B111" s="64">
        <v>4</v>
      </c>
      <c r="C111" s="64">
        <v>3</v>
      </c>
      <c r="D111" s="64">
        <v>1</v>
      </c>
      <c r="E111" s="64"/>
      <c r="F111" s="64"/>
      <c r="G111" s="64"/>
      <c r="H111" s="64"/>
      <c r="I111" s="285">
        <v>8</v>
      </c>
    </row>
    <row r="112" spans="1:9">
      <c r="A112" s="970" t="s">
        <v>87</v>
      </c>
      <c r="B112" s="233">
        <v>2</v>
      </c>
      <c r="C112" s="233"/>
      <c r="D112" s="233"/>
      <c r="E112" s="233"/>
      <c r="F112" s="233"/>
      <c r="G112" s="233"/>
      <c r="H112" s="971"/>
      <c r="I112" s="974">
        <v>2</v>
      </c>
    </row>
    <row r="113" spans="1:9">
      <c r="A113" s="976" t="s">
        <v>86</v>
      </c>
      <c r="B113" s="977">
        <v>7</v>
      </c>
      <c r="C113" s="977">
        <v>1</v>
      </c>
      <c r="D113" s="977"/>
      <c r="E113" s="977"/>
      <c r="F113" s="977"/>
      <c r="G113" s="977">
        <v>1</v>
      </c>
      <c r="H113" s="978"/>
      <c r="I113" s="979">
        <v>9</v>
      </c>
    </row>
    <row r="114" spans="1:9">
      <c r="A114" s="149" t="s">
        <v>120</v>
      </c>
      <c r="B114" s="64">
        <v>9</v>
      </c>
      <c r="C114" s="64">
        <v>1</v>
      </c>
      <c r="D114" s="64"/>
      <c r="E114" s="64"/>
      <c r="F114" s="64"/>
      <c r="G114" s="64">
        <v>1</v>
      </c>
      <c r="H114" s="64"/>
      <c r="I114" s="285">
        <v>11</v>
      </c>
    </row>
    <row r="115" spans="1:9">
      <c r="A115" s="970" t="s">
        <v>194</v>
      </c>
      <c r="B115" s="233">
        <v>2</v>
      </c>
      <c r="C115" s="233"/>
      <c r="D115" s="233"/>
      <c r="E115" s="233"/>
      <c r="F115" s="233"/>
      <c r="G115" s="233"/>
      <c r="H115" s="971"/>
      <c r="I115" s="974">
        <v>2</v>
      </c>
    </row>
    <row r="116" spans="1:9">
      <c r="A116" s="972" t="s">
        <v>195</v>
      </c>
      <c r="B116" s="234">
        <v>2</v>
      </c>
      <c r="C116" s="234"/>
      <c r="D116" s="234"/>
      <c r="E116" s="234"/>
      <c r="F116" s="234"/>
      <c r="G116" s="234"/>
      <c r="H116" s="973"/>
      <c r="I116" s="975">
        <v>2</v>
      </c>
    </row>
    <row r="117" spans="1:9">
      <c r="A117" s="972" t="s">
        <v>90</v>
      </c>
      <c r="B117" s="234">
        <v>6</v>
      </c>
      <c r="C117" s="234">
        <v>1</v>
      </c>
      <c r="D117" s="234">
        <v>1</v>
      </c>
      <c r="E117" s="234"/>
      <c r="F117" s="234"/>
      <c r="G117" s="234"/>
      <c r="H117" s="973"/>
      <c r="I117" s="975">
        <v>8</v>
      </c>
    </row>
    <row r="118" spans="1:9">
      <c r="A118" s="972" t="s">
        <v>91</v>
      </c>
      <c r="B118" s="234">
        <v>4</v>
      </c>
      <c r="C118" s="234">
        <v>3</v>
      </c>
      <c r="D118" s="234"/>
      <c r="E118" s="234"/>
      <c r="F118" s="234"/>
      <c r="G118" s="234"/>
      <c r="H118" s="973"/>
      <c r="I118" s="975">
        <v>7</v>
      </c>
    </row>
    <row r="119" spans="1:9">
      <c r="A119" s="972" t="s">
        <v>92</v>
      </c>
      <c r="B119" s="234">
        <v>3</v>
      </c>
      <c r="C119" s="234"/>
      <c r="D119" s="234"/>
      <c r="E119" s="234"/>
      <c r="F119" s="234"/>
      <c r="G119" s="234"/>
      <c r="H119" s="973"/>
      <c r="I119" s="975">
        <v>3</v>
      </c>
    </row>
    <row r="120" spans="1:9">
      <c r="A120" s="976" t="s">
        <v>93</v>
      </c>
      <c r="B120" s="977">
        <v>3</v>
      </c>
      <c r="C120" s="977">
        <v>1</v>
      </c>
      <c r="D120" s="977"/>
      <c r="E120" s="977"/>
      <c r="F120" s="977"/>
      <c r="G120" s="977"/>
      <c r="H120" s="978"/>
      <c r="I120" s="979">
        <v>4</v>
      </c>
    </row>
    <row r="121" spans="1:9">
      <c r="A121" s="149" t="s">
        <v>121</v>
      </c>
      <c r="B121" s="64">
        <v>20</v>
      </c>
      <c r="C121" s="64">
        <v>5</v>
      </c>
      <c r="D121" s="64">
        <v>1</v>
      </c>
      <c r="E121" s="64"/>
      <c r="F121" s="64"/>
      <c r="G121" s="64"/>
      <c r="H121" s="64"/>
      <c r="I121" s="285">
        <v>26</v>
      </c>
    </row>
    <row r="122" spans="1:9">
      <c r="A122" s="970" t="s">
        <v>954</v>
      </c>
      <c r="B122" s="233">
        <v>1</v>
      </c>
      <c r="C122" s="233"/>
      <c r="D122" s="233"/>
      <c r="E122" s="233"/>
      <c r="F122" s="233"/>
      <c r="G122" s="233"/>
      <c r="H122" s="971">
        <v>1</v>
      </c>
      <c r="I122" s="974">
        <v>2</v>
      </c>
    </row>
    <row r="123" spans="1:9">
      <c r="A123" s="972" t="s">
        <v>95</v>
      </c>
      <c r="B123" s="234">
        <v>3</v>
      </c>
      <c r="C123" s="234"/>
      <c r="D123" s="234"/>
      <c r="E123" s="234">
        <v>1</v>
      </c>
      <c r="F123" s="234"/>
      <c r="G123" s="234"/>
      <c r="H123" s="973">
        <v>2</v>
      </c>
      <c r="I123" s="975">
        <v>6</v>
      </c>
    </row>
    <row r="124" spans="1:9">
      <c r="A124" s="972" t="s">
        <v>96</v>
      </c>
      <c r="B124" s="234">
        <v>2</v>
      </c>
      <c r="C124" s="234">
        <v>1</v>
      </c>
      <c r="D124" s="234"/>
      <c r="E124" s="234">
        <v>4</v>
      </c>
      <c r="F124" s="234"/>
      <c r="G124" s="234"/>
      <c r="H124" s="973"/>
      <c r="I124" s="975">
        <v>7</v>
      </c>
    </row>
    <row r="125" spans="1:9">
      <c r="A125" s="972" t="s">
        <v>97</v>
      </c>
      <c r="B125" s="234">
        <v>6</v>
      </c>
      <c r="C125" s="234"/>
      <c r="D125" s="234"/>
      <c r="E125" s="234">
        <v>4</v>
      </c>
      <c r="F125" s="234">
        <v>1</v>
      </c>
      <c r="G125" s="234">
        <v>1</v>
      </c>
      <c r="H125" s="973"/>
      <c r="I125" s="975">
        <v>12</v>
      </c>
    </row>
    <row r="126" spans="1:9">
      <c r="A126" s="976" t="s">
        <v>291</v>
      </c>
      <c r="B126" s="977"/>
      <c r="C126" s="977">
        <v>1</v>
      </c>
      <c r="D126" s="977"/>
      <c r="E126" s="977"/>
      <c r="F126" s="977"/>
      <c r="G126" s="977"/>
      <c r="H126" s="978"/>
      <c r="I126" s="979">
        <v>1</v>
      </c>
    </row>
    <row r="127" spans="1:9">
      <c r="A127" s="149" t="s">
        <v>122</v>
      </c>
      <c r="B127" s="64">
        <v>12</v>
      </c>
      <c r="C127" s="64">
        <v>2</v>
      </c>
      <c r="D127" s="64"/>
      <c r="E127" s="64">
        <v>9</v>
      </c>
      <c r="F127" s="64">
        <v>1</v>
      </c>
      <c r="G127" s="64">
        <v>1</v>
      </c>
      <c r="H127" s="64">
        <v>3</v>
      </c>
      <c r="I127" s="285">
        <v>28</v>
      </c>
    </row>
    <row r="128" spans="1:9">
      <c r="A128" s="1"/>
      <c r="B128" s="1"/>
      <c r="C128" s="1"/>
      <c r="D128" s="1"/>
      <c r="E128" s="1"/>
      <c r="F128" s="1"/>
      <c r="G128" s="1"/>
      <c r="H128" s="1"/>
      <c r="I128" s="1"/>
    </row>
    <row r="129" spans="1:9">
      <c r="A129" s="793" t="s">
        <v>1</v>
      </c>
      <c r="B129" s="794">
        <f>B127+B121+B114+B111+B107+B100+B98+B94+B82+B78+B75+B72+B70+B65+B57+B55+B46+B44+B38+B36+B29+B27+B24+B22+B18+B16+B13</f>
        <v>294</v>
      </c>
      <c r="C129" s="794">
        <f t="shared" ref="C129:I129" si="0">C127+C121+C114+C111+C107+C100+C98+C94+C82+C78+C75+C72+C70+C65+C57+C55+C46+C44+C38+C36+C29+C27+C24+C22+C18+C16+C13</f>
        <v>125</v>
      </c>
      <c r="D129" s="794">
        <f t="shared" si="0"/>
        <v>8</v>
      </c>
      <c r="E129" s="794">
        <f t="shared" si="0"/>
        <v>30</v>
      </c>
      <c r="F129" s="794">
        <f t="shared" si="0"/>
        <v>7</v>
      </c>
      <c r="G129" s="794">
        <f t="shared" si="0"/>
        <v>17</v>
      </c>
      <c r="H129" s="794">
        <f t="shared" si="0"/>
        <v>24</v>
      </c>
      <c r="I129" s="507">
        <f t="shared" si="0"/>
        <v>505</v>
      </c>
    </row>
    <row r="130" spans="1:9">
      <c r="A130" s="1239" t="s">
        <v>297</v>
      </c>
      <c r="B130" s="1240">
        <f>B129/I129</f>
        <v>0.58217821782178214</v>
      </c>
      <c r="C130" s="795">
        <f>C129/$I$129</f>
        <v>0.24752475247524752</v>
      </c>
      <c r="D130" s="795">
        <f t="shared" ref="D130:I130" si="1">D129/$I$129</f>
        <v>1.5841584158415842E-2</v>
      </c>
      <c r="E130" s="795">
        <f t="shared" si="1"/>
        <v>5.9405940594059403E-2</v>
      </c>
      <c r="F130" s="795">
        <f t="shared" si="1"/>
        <v>1.3861386138613862E-2</v>
      </c>
      <c r="G130" s="795">
        <f t="shared" si="1"/>
        <v>3.3663366336633666E-2</v>
      </c>
      <c r="H130" s="795">
        <f t="shared" si="1"/>
        <v>4.7524752475247525E-2</v>
      </c>
      <c r="I130" s="796">
        <f t="shared" si="1"/>
        <v>1</v>
      </c>
    </row>
    <row r="131" spans="1:9">
      <c r="A131" s="1239"/>
      <c r="B131" s="1240"/>
      <c r="C131" s="1226">
        <v>0.32300000000000001</v>
      </c>
      <c r="D131" s="1226"/>
      <c r="E131" s="1226"/>
      <c r="F131" s="1226">
        <v>9.5000000000000001E-2</v>
      </c>
      <c r="G131" s="1226"/>
      <c r="H131" s="1226"/>
    </row>
    <row r="134" spans="1:9" ht="13.5">
      <c r="A134" s="788" t="s">
        <v>685</v>
      </c>
      <c r="B134" s="613"/>
      <c r="C134" s="613"/>
      <c r="D134" s="613"/>
      <c r="E134" s="614"/>
    </row>
    <row r="135" spans="1:9">
      <c r="A135" s="636"/>
      <c r="B135" s="91"/>
      <c r="C135" s="91"/>
      <c r="D135" s="91"/>
      <c r="E135" s="616"/>
    </row>
    <row r="136" spans="1:9" ht="13.5">
      <c r="A136" s="639" t="s">
        <v>687</v>
      </c>
      <c r="B136" s="91"/>
      <c r="C136" s="91"/>
      <c r="D136" s="91"/>
      <c r="E136" s="616"/>
    </row>
    <row r="137" spans="1:9" ht="13.5">
      <c r="A137" s="639" t="s">
        <v>689</v>
      </c>
      <c r="B137" s="91"/>
      <c r="C137" s="91"/>
      <c r="D137" s="91"/>
      <c r="E137" s="616"/>
    </row>
    <row r="138" spans="1:9" ht="13.5">
      <c r="A138" s="639" t="s">
        <v>688</v>
      </c>
      <c r="B138" s="91"/>
      <c r="C138" s="91"/>
      <c r="D138" s="91"/>
      <c r="E138" s="616"/>
    </row>
    <row r="139" spans="1:9">
      <c r="A139" s="636"/>
      <c r="B139" s="91"/>
      <c r="C139" s="91"/>
      <c r="D139" s="91"/>
      <c r="E139" s="616"/>
    </row>
    <row r="140" spans="1:9" ht="13.5">
      <c r="A140" s="639" t="s">
        <v>690</v>
      </c>
      <c r="B140" s="91"/>
      <c r="C140" s="91"/>
      <c r="D140" s="91"/>
      <c r="E140" s="616"/>
    </row>
    <row r="141" spans="1:9" ht="13.5">
      <c r="A141" s="789" t="s">
        <v>691</v>
      </c>
      <c r="B141" s="91"/>
      <c r="C141" s="91"/>
      <c r="D141" s="91"/>
      <c r="E141" s="616"/>
    </row>
    <row r="142" spans="1:9" ht="13.5">
      <c r="A142" s="789" t="s">
        <v>692</v>
      </c>
      <c r="B142" s="91"/>
      <c r="C142" s="91"/>
      <c r="D142" s="91"/>
      <c r="E142" s="616"/>
    </row>
    <row r="143" spans="1:9" ht="13.5">
      <c r="A143" s="790" t="s">
        <v>693</v>
      </c>
      <c r="B143" s="619"/>
      <c r="C143" s="619"/>
      <c r="D143" s="619"/>
      <c r="E143" s="620"/>
    </row>
  </sheetData>
  <autoFilter ref="A8:I127">
    <filterColumn colId="5" showButton="0"/>
    <filterColumn colId="6" showButton="0"/>
  </autoFilter>
  <mergeCells count="13">
    <mergeCell ref="A130:A131"/>
    <mergeCell ref="B130:B131"/>
    <mergeCell ref="C131:E131"/>
    <mergeCell ref="A2:I2"/>
    <mergeCell ref="F8:H8"/>
    <mergeCell ref="I8:I9"/>
    <mergeCell ref="B7:H7"/>
    <mergeCell ref="A5:I5"/>
    <mergeCell ref="F131:H131"/>
    <mergeCell ref="B8:B9"/>
    <mergeCell ref="C8:C9"/>
    <mergeCell ref="D8:D9"/>
    <mergeCell ref="E8:E9"/>
  </mergeCells>
  <printOptions horizontalCentered="1"/>
  <pageMargins left="0.39370078740157483" right="0.39370078740157483" top="0.59055118110236227" bottom="0.59055118110236227" header="0.39370078740157483" footer="0.39370078740157483"/>
  <pageSetup paperSize="9" scale="73" fitToHeight="0"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8.xml><?xml version="1.0" encoding="utf-8"?>
<worksheet xmlns="http://schemas.openxmlformats.org/spreadsheetml/2006/main" xmlns:r="http://schemas.openxmlformats.org/officeDocument/2006/relationships">
  <sheetPr>
    <tabColor rgb="FF92D050"/>
    <pageSetUpPr fitToPage="1"/>
  </sheetPr>
  <dimension ref="A2:Q113"/>
  <sheetViews>
    <sheetView showGridLines="0" workbookViewId="0">
      <selection activeCell="H110" activeCellId="4" sqref="B110 D110 E110 F110 H110"/>
    </sheetView>
  </sheetViews>
  <sheetFormatPr baseColWidth="10" defaultRowHeight="12.75"/>
  <cols>
    <col min="1" max="1" width="24.5" bestFit="1" customWidth="1"/>
    <col min="2" max="2" width="8.5" customWidth="1"/>
    <col min="3" max="3" width="12.33203125" customWidth="1"/>
    <col min="4" max="4" width="14.1640625" customWidth="1"/>
    <col min="5" max="5" width="10.33203125" customWidth="1"/>
    <col min="6" max="6" width="6.83203125" customWidth="1"/>
    <col min="7" max="7" width="12.5" customWidth="1"/>
    <col min="8" max="8" width="6.6640625" customWidth="1"/>
    <col min="9" max="9" width="13" customWidth="1"/>
    <col min="10" max="10" width="5.1640625" style="30" customWidth="1"/>
    <col min="11" max="11" width="9.5" customWidth="1"/>
    <col min="12" max="12" width="4" customWidth="1"/>
    <col min="13" max="13" width="10.1640625" customWidth="1"/>
    <col min="14" max="14" width="12.5" customWidth="1"/>
    <col min="17" max="17" width="12" style="4"/>
  </cols>
  <sheetData>
    <row r="2" spans="1:14" ht="38.25" customHeight="1">
      <c r="A2" s="1219" t="s">
        <v>860</v>
      </c>
      <c r="B2" s="1219"/>
      <c r="C2" s="1219"/>
      <c r="D2" s="1219"/>
      <c r="E2" s="1219"/>
      <c r="F2" s="1219"/>
      <c r="G2" s="1219"/>
      <c r="H2" s="1219"/>
      <c r="I2" s="1219"/>
      <c r="J2" s="1219"/>
      <c r="K2" s="1219"/>
      <c r="L2" s="1219"/>
      <c r="M2" s="1219"/>
      <c r="N2" s="1219"/>
    </row>
    <row r="3" spans="1:14" ht="15.75">
      <c r="A3" s="390"/>
      <c r="B3" s="390"/>
      <c r="C3" s="390"/>
      <c r="D3" s="390"/>
      <c r="E3" s="390"/>
      <c r="F3" s="390"/>
      <c r="G3" s="390"/>
      <c r="H3" s="390"/>
      <c r="I3" s="390"/>
      <c r="J3" s="390"/>
      <c r="K3" s="390"/>
      <c r="L3" s="390"/>
      <c r="M3" s="390"/>
      <c r="N3" s="390"/>
    </row>
    <row r="4" spans="1:14">
      <c r="A4" s="65"/>
    </row>
    <row r="5" spans="1:14" ht="15.75" customHeight="1">
      <c r="A5" s="1247" t="s">
        <v>995</v>
      </c>
      <c r="B5" s="1218"/>
      <c r="C5" s="1218"/>
      <c r="D5" s="1218"/>
      <c r="E5" s="1218"/>
      <c r="F5" s="1218"/>
      <c r="G5" s="1218"/>
      <c r="H5" s="1218"/>
      <c r="I5" s="1218"/>
      <c r="J5" s="1218"/>
      <c r="K5" s="1218"/>
      <c r="L5" s="1218"/>
      <c r="M5" s="1218"/>
      <c r="N5" s="1218"/>
    </row>
    <row r="7" spans="1:14" ht="25.5" customHeight="1">
      <c r="B7" s="1244" t="s">
        <v>342</v>
      </c>
      <c r="C7" s="1235"/>
      <c r="D7" s="1245" t="s">
        <v>273</v>
      </c>
      <c r="E7" s="1245" t="s">
        <v>274</v>
      </c>
      <c r="F7" s="1245" t="s">
        <v>333</v>
      </c>
      <c r="G7" s="1245"/>
      <c r="H7" s="1245" t="s">
        <v>332</v>
      </c>
      <c r="I7" s="1246"/>
      <c r="J7" s="29"/>
      <c r="K7" s="1243" t="s">
        <v>336</v>
      </c>
      <c r="M7" s="1242" t="s">
        <v>198</v>
      </c>
      <c r="N7" s="1242"/>
    </row>
    <row r="8" spans="1:14" ht="54">
      <c r="A8" s="781" t="s">
        <v>341</v>
      </c>
      <c r="B8" s="73" t="s">
        <v>334</v>
      </c>
      <c r="C8" s="15" t="s">
        <v>335</v>
      </c>
      <c r="D8" s="1245"/>
      <c r="E8" s="1245"/>
      <c r="F8" s="14" t="s">
        <v>133</v>
      </c>
      <c r="G8" s="32" t="s">
        <v>337</v>
      </c>
      <c r="H8" s="31" t="s">
        <v>133</v>
      </c>
      <c r="I8" s="32" t="s">
        <v>338</v>
      </c>
      <c r="J8" s="6"/>
      <c r="K8" s="1243"/>
      <c r="M8" s="74" t="s">
        <v>339</v>
      </c>
      <c r="N8" s="75" t="s">
        <v>698</v>
      </c>
    </row>
    <row r="9" spans="1:14" s="4" customFormat="1" ht="13.5">
      <c r="A9" s="30"/>
      <c r="B9" s="68"/>
      <c r="C9" s="6"/>
      <c r="D9" s="29"/>
      <c r="E9" s="29"/>
      <c r="F9" s="68"/>
      <c r="G9" s="6"/>
      <c r="H9" s="68"/>
      <c r="I9" s="6"/>
      <c r="J9" s="6"/>
      <c r="K9" s="69"/>
    </row>
    <row r="10" spans="1:14">
      <c r="A10" s="11" t="s">
        <v>861</v>
      </c>
      <c r="B10" s="16"/>
      <c r="C10" s="17"/>
      <c r="D10" s="20"/>
      <c r="E10" s="21">
        <v>1</v>
      </c>
      <c r="F10" s="25"/>
      <c r="G10" s="1164"/>
      <c r="H10" s="27"/>
      <c r="I10" s="1166"/>
      <c r="J10" s="70"/>
      <c r="K10" s="61">
        <f>H10+F10+E10+D10+B10</f>
        <v>1</v>
      </c>
      <c r="M10" s="76">
        <f>1-(B10/K10)</f>
        <v>1</v>
      </c>
      <c r="N10" s="77">
        <f>1-((B10-C10)/(K10-I10-G10-C10))</f>
        <v>1</v>
      </c>
    </row>
    <row r="11" spans="1:14">
      <c r="A11" s="12" t="s">
        <v>2</v>
      </c>
      <c r="B11" s="18">
        <v>15</v>
      </c>
      <c r="C11" s="19"/>
      <c r="D11" s="22"/>
      <c r="E11" s="23">
        <v>7</v>
      </c>
      <c r="F11" s="26">
        <v>6</v>
      </c>
      <c r="G11" s="1160"/>
      <c r="H11" s="28">
        <v>5</v>
      </c>
      <c r="I11" s="1162">
        <v>1</v>
      </c>
      <c r="J11" s="70"/>
      <c r="K11" s="62">
        <f t="shared" ref="K11:K74" si="0">H11+F11+E11+D11+B11</f>
        <v>33</v>
      </c>
      <c r="M11" s="78">
        <f t="shared" ref="M11:M75" si="1">1-(B11/K11)</f>
        <v>0.54545454545454541</v>
      </c>
      <c r="N11" s="79">
        <f t="shared" ref="N11:N75" si="2">1-((B11-C11)/(K11-I11-G11-C11))</f>
        <v>0.53125</v>
      </c>
    </row>
    <row r="12" spans="1:14">
      <c r="A12" s="12" t="s">
        <v>862</v>
      </c>
      <c r="B12" s="18">
        <v>1</v>
      </c>
      <c r="C12" s="19"/>
      <c r="D12" s="22"/>
      <c r="E12" s="23">
        <v>1</v>
      </c>
      <c r="F12" s="26"/>
      <c r="G12" s="1160"/>
      <c r="H12" s="28">
        <v>2</v>
      </c>
      <c r="I12" s="1162"/>
      <c r="J12" s="70"/>
      <c r="K12" s="62">
        <f t="shared" si="0"/>
        <v>4</v>
      </c>
      <c r="M12" s="78">
        <f t="shared" si="1"/>
        <v>0.75</v>
      </c>
      <c r="N12" s="79">
        <f t="shared" si="2"/>
        <v>0.75</v>
      </c>
    </row>
    <row r="13" spans="1:14">
      <c r="A13" s="12" t="s">
        <v>194</v>
      </c>
      <c r="B13" s="18">
        <v>2</v>
      </c>
      <c r="C13" s="19"/>
      <c r="D13" s="22"/>
      <c r="E13" s="23"/>
      <c r="F13" s="26"/>
      <c r="G13" s="1160"/>
      <c r="H13" s="28"/>
      <c r="I13" s="1162"/>
      <c r="J13" s="70"/>
      <c r="K13" s="62">
        <f t="shared" si="0"/>
        <v>2</v>
      </c>
      <c r="M13" s="78">
        <f t="shared" si="1"/>
        <v>0</v>
      </c>
      <c r="N13" s="79">
        <f t="shared" si="2"/>
        <v>0</v>
      </c>
    </row>
    <row r="14" spans="1:14">
      <c r="A14" s="12" t="s">
        <v>3</v>
      </c>
      <c r="B14" s="18">
        <v>2</v>
      </c>
      <c r="C14" s="19"/>
      <c r="D14" s="22"/>
      <c r="E14" s="23">
        <v>2</v>
      </c>
      <c r="F14" s="26">
        <v>1</v>
      </c>
      <c r="G14" s="1160"/>
      <c r="H14" s="28">
        <v>6</v>
      </c>
      <c r="I14" s="1162"/>
      <c r="J14" s="70"/>
      <c r="K14" s="62">
        <f t="shared" si="0"/>
        <v>11</v>
      </c>
      <c r="M14" s="78">
        <f t="shared" si="1"/>
        <v>0.81818181818181812</v>
      </c>
      <c r="N14" s="79">
        <f t="shared" si="2"/>
        <v>0.81818181818181812</v>
      </c>
    </row>
    <row r="15" spans="1:14">
      <c r="A15" s="12" t="s">
        <v>55</v>
      </c>
      <c r="B15" s="18">
        <v>1</v>
      </c>
      <c r="C15" s="19"/>
      <c r="D15" s="22"/>
      <c r="E15" s="23">
        <v>1</v>
      </c>
      <c r="F15" s="26">
        <v>1</v>
      </c>
      <c r="G15" s="1160"/>
      <c r="H15" s="28">
        <v>2</v>
      </c>
      <c r="I15" s="1162"/>
      <c r="J15" s="70"/>
      <c r="K15" s="62">
        <f t="shared" si="0"/>
        <v>5</v>
      </c>
      <c r="M15" s="78">
        <f t="shared" si="1"/>
        <v>0.8</v>
      </c>
      <c r="N15" s="79">
        <f t="shared" si="2"/>
        <v>0.8</v>
      </c>
    </row>
    <row r="16" spans="1:14">
      <c r="A16" s="12" t="s">
        <v>993</v>
      </c>
      <c r="B16" s="18"/>
      <c r="C16" s="19"/>
      <c r="D16" s="22"/>
      <c r="E16" s="23"/>
      <c r="F16" s="26"/>
      <c r="G16" s="1160"/>
      <c r="H16" s="28">
        <v>1</v>
      </c>
      <c r="I16" s="1162">
        <v>1</v>
      </c>
      <c r="J16" s="70"/>
      <c r="K16" s="62">
        <f t="shared" si="0"/>
        <v>1</v>
      </c>
      <c r="M16" s="78">
        <f t="shared" ref="M16" si="3">1-(B16/K16)</f>
        <v>1</v>
      </c>
      <c r="N16" s="79"/>
    </row>
    <row r="17" spans="1:14">
      <c r="A17" s="1163" t="s">
        <v>34</v>
      </c>
      <c r="B17" s="1155">
        <v>2</v>
      </c>
      <c r="C17" s="1156"/>
      <c r="D17" s="1157"/>
      <c r="E17" s="1158">
        <v>1</v>
      </c>
      <c r="F17" s="1159"/>
      <c r="G17" s="1160"/>
      <c r="H17" s="1161"/>
      <c r="I17" s="1162"/>
      <c r="J17" s="70"/>
      <c r="K17" s="62">
        <f t="shared" si="0"/>
        <v>3</v>
      </c>
      <c r="M17" s="78">
        <f t="shared" si="1"/>
        <v>0.33333333333333337</v>
      </c>
      <c r="N17" s="79">
        <f t="shared" si="2"/>
        <v>0.33333333333333337</v>
      </c>
    </row>
    <row r="18" spans="1:14">
      <c r="A18" s="12" t="s">
        <v>280</v>
      </c>
      <c r="B18" s="18"/>
      <c r="C18" s="19"/>
      <c r="D18" s="22"/>
      <c r="E18" s="23"/>
      <c r="F18" s="26">
        <v>1</v>
      </c>
      <c r="G18" s="1160"/>
      <c r="H18" s="28"/>
      <c r="I18" s="1162"/>
      <c r="J18" s="70"/>
      <c r="K18" s="62">
        <f t="shared" si="0"/>
        <v>1</v>
      </c>
      <c r="M18" s="78">
        <f t="shared" si="1"/>
        <v>1</v>
      </c>
      <c r="N18" s="79">
        <f t="shared" si="2"/>
        <v>1</v>
      </c>
    </row>
    <row r="19" spans="1:14">
      <c r="A19" s="12" t="s">
        <v>5</v>
      </c>
      <c r="B19" s="18">
        <v>7</v>
      </c>
      <c r="C19" s="19"/>
      <c r="D19" s="22"/>
      <c r="E19" s="23"/>
      <c r="F19" s="26"/>
      <c r="G19" s="1160"/>
      <c r="H19" s="28">
        <v>6</v>
      </c>
      <c r="I19" s="1162">
        <v>2</v>
      </c>
      <c r="J19" s="70"/>
      <c r="K19" s="62">
        <f t="shared" si="0"/>
        <v>13</v>
      </c>
      <c r="M19" s="78">
        <f t="shared" si="1"/>
        <v>0.46153846153846156</v>
      </c>
      <c r="N19" s="79">
        <f t="shared" si="2"/>
        <v>0.36363636363636365</v>
      </c>
    </row>
    <row r="20" spans="1:14">
      <c r="A20" s="12" t="s">
        <v>7</v>
      </c>
      <c r="B20" s="18">
        <v>9</v>
      </c>
      <c r="C20" s="19"/>
      <c r="D20" s="22"/>
      <c r="E20" s="23">
        <v>5</v>
      </c>
      <c r="F20" s="26">
        <v>3</v>
      </c>
      <c r="G20" s="1160">
        <v>1</v>
      </c>
      <c r="H20" s="28">
        <v>7</v>
      </c>
      <c r="I20" s="1162"/>
      <c r="J20" s="70"/>
      <c r="K20" s="62">
        <f t="shared" si="0"/>
        <v>24</v>
      </c>
      <c r="M20" s="78">
        <f t="shared" si="1"/>
        <v>0.625</v>
      </c>
      <c r="N20" s="79">
        <f t="shared" si="2"/>
        <v>0.60869565217391308</v>
      </c>
    </row>
    <row r="21" spans="1:14">
      <c r="A21" s="12" t="s">
        <v>8</v>
      </c>
      <c r="B21" s="18">
        <v>2</v>
      </c>
      <c r="C21" s="19"/>
      <c r="D21" s="22"/>
      <c r="E21" s="23"/>
      <c r="F21" s="26">
        <v>1</v>
      </c>
      <c r="G21" s="1160"/>
      <c r="H21" s="28">
        <v>2</v>
      </c>
      <c r="I21" s="1162"/>
      <c r="J21" s="70"/>
      <c r="K21" s="62">
        <f t="shared" si="0"/>
        <v>5</v>
      </c>
      <c r="M21" s="78">
        <f t="shared" si="1"/>
        <v>0.6</v>
      </c>
      <c r="N21" s="79">
        <f t="shared" si="2"/>
        <v>0.6</v>
      </c>
    </row>
    <row r="22" spans="1:14">
      <c r="A22" s="12" t="s">
        <v>9</v>
      </c>
      <c r="B22" s="18">
        <v>3</v>
      </c>
      <c r="C22" s="19"/>
      <c r="D22" s="22"/>
      <c r="E22" s="23"/>
      <c r="F22" s="26"/>
      <c r="G22" s="1160"/>
      <c r="H22" s="28">
        <v>2</v>
      </c>
      <c r="I22" s="1162"/>
      <c r="J22" s="70"/>
      <c r="K22" s="62">
        <f t="shared" si="0"/>
        <v>5</v>
      </c>
      <c r="M22" s="78">
        <f t="shared" si="1"/>
        <v>0.4</v>
      </c>
      <c r="N22" s="79">
        <f t="shared" si="2"/>
        <v>0.4</v>
      </c>
    </row>
    <row r="23" spans="1:14">
      <c r="A23" s="12" t="s">
        <v>864</v>
      </c>
      <c r="B23" s="18"/>
      <c r="C23" s="19"/>
      <c r="D23" s="22"/>
      <c r="E23" s="23"/>
      <c r="F23" s="26"/>
      <c r="G23" s="1160"/>
      <c r="H23" s="28">
        <v>2</v>
      </c>
      <c r="I23" s="1162"/>
      <c r="J23" s="70"/>
      <c r="K23" s="62">
        <f t="shared" si="0"/>
        <v>2</v>
      </c>
      <c r="M23" s="78">
        <f t="shared" si="1"/>
        <v>1</v>
      </c>
      <c r="N23" s="79">
        <f t="shared" si="2"/>
        <v>1</v>
      </c>
    </row>
    <row r="24" spans="1:14">
      <c r="A24" s="12" t="s">
        <v>79</v>
      </c>
      <c r="B24" s="18">
        <v>5</v>
      </c>
      <c r="C24" s="19"/>
      <c r="D24" s="22"/>
      <c r="E24" s="23">
        <v>1</v>
      </c>
      <c r="F24" s="26">
        <v>1</v>
      </c>
      <c r="G24" s="1160"/>
      <c r="H24" s="28">
        <v>3</v>
      </c>
      <c r="I24" s="1162">
        <v>3</v>
      </c>
      <c r="J24" s="70"/>
      <c r="K24" s="62">
        <f t="shared" si="0"/>
        <v>10</v>
      </c>
      <c r="M24" s="78">
        <f t="shared" si="1"/>
        <v>0.5</v>
      </c>
      <c r="N24" s="79">
        <f t="shared" si="2"/>
        <v>0.2857142857142857</v>
      </c>
    </row>
    <row r="25" spans="1:14">
      <c r="A25" s="12" t="s">
        <v>80</v>
      </c>
      <c r="B25" s="18">
        <v>4</v>
      </c>
      <c r="C25" s="19"/>
      <c r="D25" s="22"/>
      <c r="E25" s="23"/>
      <c r="F25" s="26"/>
      <c r="G25" s="1160"/>
      <c r="H25" s="28"/>
      <c r="I25" s="1162"/>
      <c r="J25" s="70"/>
      <c r="K25" s="62">
        <f t="shared" si="0"/>
        <v>4</v>
      </c>
      <c r="M25" s="78">
        <f t="shared" si="1"/>
        <v>0</v>
      </c>
      <c r="N25" s="79">
        <f t="shared" si="2"/>
        <v>0</v>
      </c>
    </row>
    <row r="26" spans="1:14">
      <c r="A26" s="12" t="s">
        <v>18</v>
      </c>
      <c r="B26" s="18">
        <v>1</v>
      </c>
      <c r="C26" s="19"/>
      <c r="D26" s="22"/>
      <c r="E26" s="23"/>
      <c r="F26" s="26"/>
      <c r="G26" s="1160"/>
      <c r="H26" s="28"/>
      <c r="I26" s="1162"/>
      <c r="J26" s="70"/>
      <c r="K26" s="62">
        <f t="shared" si="0"/>
        <v>1</v>
      </c>
      <c r="M26" s="78">
        <f t="shared" si="1"/>
        <v>0</v>
      </c>
      <c r="N26" s="79">
        <f t="shared" si="2"/>
        <v>0</v>
      </c>
    </row>
    <row r="27" spans="1:14">
      <c r="A27" s="12" t="s">
        <v>11</v>
      </c>
      <c r="B27" s="18">
        <v>3</v>
      </c>
      <c r="C27" s="19">
        <v>1</v>
      </c>
      <c r="D27" s="22"/>
      <c r="E27" s="23"/>
      <c r="F27" s="26">
        <v>1</v>
      </c>
      <c r="G27" s="1160"/>
      <c r="H27" s="28">
        <v>3</v>
      </c>
      <c r="I27" s="1162">
        <v>1</v>
      </c>
      <c r="J27" s="70"/>
      <c r="K27" s="62">
        <f t="shared" si="0"/>
        <v>7</v>
      </c>
      <c r="M27" s="78">
        <f t="shared" si="1"/>
        <v>0.5714285714285714</v>
      </c>
      <c r="N27" s="79">
        <f t="shared" si="2"/>
        <v>0.6</v>
      </c>
    </row>
    <row r="28" spans="1:14">
      <c r="A28" s="12" t="s">
        <v>954</v>
      </c>
      <c r="B28" s="18">
        <v>1</v>
      </c>
      <c r="C28" s="19"/>
      <c r="D28" s="22"/>
      <c r="E28" s="23"/>
      <c r="F28" s="26">
        <v>1</v>
      </c>
      <c r="G28" s="1160"/>
      <c r="H28" s="28"/>
      <c r="I28" s="1162"/>
      <c r="J28" s="70"/>
      <c r="K28" s="62">
        <f t="shared" si="0"/>
        <v>2</v>
      </c>
      <c r="M28" s="78">
        <f t="shared" si="1"/>
        <v>0.5</v>
      </c>
      <c r="N28" s="79">
        <f t="shared" si="2"/>
        <v>0.5</v>
      </c>
    </row>
    <row r="29" spans="1:14">
      <c r="A29" s="12" t="s">
        <v>95</v>
      </c>
      <c r="B29" s="18">
        <v>3</v>
      </c>
      <c r="C29" s="19"/>
      <c r="D29" s="22"/>
      <c r="E29" s="23">
        <v>2</v>
      </c>
      <c r="F29" s="26">
        <v>2</v>
      </c>
      <c r="G29" s="1160"/>
      <c r="H29" s="28">
        <v>1</v>
      </c>
      <c r="I29" s="1162"/>
      <c r="J29" s="70"/>
      <c r="K29" s="62">
        <f t="shared" si="0"/>
        <v>8</v>
      </c>
      <c r="M29" s="78">
        <f t="shared" si="1"/>
        <v>0.625</v>
      </c>
      <c r="N29" s="79">
        <f t="shared" si="2"/>
        <v>0.625</v>
      </c>
    </row>
    <row r="30" spans="1:14">
      <c r="A30" s="12" t="s">
        <v>25</v>
      </c>
      <c r="B30" s="18">
        <v>3</v>
      </c>
      <c r="C30" s="19"/>
      <c r="D30" s="22"/>
      <c r="E30" s="23">
        <v>1</v>
      </c>
      <c r="F30" s="26"/>
      <c r="G30" s="1160"/>
      <c r="H30" s="28"/>
      <c r="I30" s="1162"/>
      <c r="J30" s="70"/>
      <c r="K30" s="62">
        <f t="shared" si="0"/>
        <v>4</v>
      </c>
      <c r="M30" s="78">
        <f t="shared" si="1"/>
        <v>0.25</v>
      </c>
      <c r="N30" s="79">
        <f t="shared" si="2"/>
        <v>0.25</v>
      </c>
    </row>
    <row r="31" spans="1:14">
      <c r="A31" s="12" t="s">
        <v>126</v>
      </c>
      <c r="B31" s="18">
        <v>2</v>
      </c>
      <c r="C31" s="19"/>
      <c r="D31" s="22"/>
      <c r="E31" s="23"/>
      <c r="F31" s="26">
        <v>1</v>
      </c>
      <c r="G31" s="1160"/>
      <c r="H31" s="28">
        <v>4</v>
      </c>
      <c r="I31" s="1162">
        <v>4</v>
      </c>
      <c r="J31" s="70"/>
      <c r="K31" s="62">
        <f t="shared" si="0"/>
        <v>7</v>
      </c>
      <c r="M31" s="78">
        <f t="shared" si="1"/>
        <v>0.7142857142857143</v>
      </c>
      <c r="N31" s="79">
        <f t="shared" si="2"/>
        <v>0.33333333333333337</v>
      </c>
    </row>
    <row r="32" spans="1:14">
      <c r="A32" s="12" t="s">
        <v>13</v>
      </c>
      <c r="B32" s="18">
        <v>2</v>
      </c>
      <c r="C32" s="19"/>
      <c r="D32" s="22"/>
      <c r="E32" s="23"/>
      <c r="F32" s="26"/>
      <c r="G32" s="1160"/>
      <c r="H32" s="28">
        <v>2</v>
      </c>
      <c r="I32" s="1162"/>
      <c r="J32" s="70"/>
      <c r="K32" s="62">
        <f t="shared" si="0"/>
        <v>4</v>
      </c>
      <c r="M32" s="78">
        <f t="shared" si="1"/>
        <v>0.5</v>
      </c>
      <c r="N32" s="79">
        <f t="shared" si="2"/>
        <v>0.5</v>
      </c>
    </row>
    <row r="33" spans="1:14">
      <c r="A33" s="12" t="s">
        <v>4</v>
      </c>
      <c r="B33" s="18">
        <v>3</v>
      </c>
      <c r="C33" s="19"/>
      <c r="D33" s="22"/>
      <c r="E33" s="23"/>
      <c r="F33" s="26"/>
      <c r="G33" s="1160"/>
      <c r="H33" s="28">
        <v>1</v>
      </c>
      <c r="I33" s="1162"/>
      <c r="J33" s="70"/>
      <c r="K33" s="62">
        <f t="shared" si="0"/>
        <v>4</v>
      </c>
      <c r="M33" s="78">
        <f t="shared" si="1"/>
        <v>0.25</v>
      </c>
      <c r="N33" s="79">
        <f t="shared" si="2"/>
        <v>0.25</v>
      </c>
    </row>
    <row r="34" spans="1:14">
      <c r="A34" s="12" t="s">
        <v>16</v>
      </c>
      <c r="B34" s="18">
        <v>1</v>
      </c>
      <c r="C34" s="19"/>
      <c r="D34" s="22">
        <v>1</v>
      </c>
      <c r="E34" s="23"/>
      <c r="F34" s="26"/>
      <c r="G34" s="1160"/>
      <c r="H34" s="28"/>
      <c r="I34" s="1162"/>
      <c r="J34" s="70"/>
      <c r="K34" s="62">
        <f t="shared" si="0"/>
        <v>2</v>
      </c>
      <c r="M34" s="78">
        <f t="shared" si="1"/>
        <v>0.5</v>
      </c>
      <c r="N34" s="79">
        <f t="shared" si="2"/>
        <v>0.5</v>
      </c>
    </row>
    <row r="35" spans="1:14">
      <c r="A35" s="12" t="s">
        <v>23</v>
      </c>
      <c r="B35" s="18">
        <v>9</v>
      </c>
      <c r="C35" s="19">
        <v>2</v>
      </c>
      <c r="D35" s="22"/>
      <c r="E35" s="23">
        <v>2</v>
      </c>
      <c r="F35" s="26"/>
      <c r="G35" s="1160"/>
      <c r="H35" s="28">
        <v>9</v>
      </c>
      <c r="I35" s="1162">
        <v>2</v>
      </c>
      <c r="J35" s="70"/>
      <c r="K35" s="62">
        <f t="shared" si="0"/>
        <v>20</v>
      </c>
      <c r="M35" s="78">
        <f t="shared" si="1"/>
        <v>0.55000000000000004</v>
      </c>
      <c r="N35" s="79">
        <f t="shared" si="2"/>
        <v>0.5625</v>
      </c>
    </row>
    <row r="36" spans="1:14">
      <c r="A36" s="12" t="s">
        <v>26</v>
      </c>
      <c r="B36" s="18">
        <v>1</v>
      </c>
      <c r="C36" s="19"/>
      <c r="D36" s="22"/>
      <c r="E36" s="23"/>
      <c r="F36" s="26">
        <v>1</v>
      </c>
      <c r="G36" s="1160"/>
      <c r="H36" s="28"/>
      <c r="I36" s="1162"/>
      <c r="J36" s="70"/>
      <c r="K36" s="62">
        <f t="shared" si="0"/>
        <v>2</v>
      </c>
      <c r="M36" s="78">
        <f t="shared" si="1"/>
        <v>0.5</v>
      </c>
      <c r="N36" s="79">
        <f t="shared" si="2"/>
        <v>0.5</v>
      </c>
    </row>
    <row r="37" spans="1:14">
      <c r="A37" s="12" t="s">
        <v>27</v>
      </c>
      <c r="B37" s="18">
        <v>2</v>
      </c>
      <c r="C37" s="19">
        <v>1</v>
      </c>
      <c r="D37" s="22"/>
      <c r="E37" s="23">
        <v>3</v>
      </c>
      <c r="F37" s="26">
        <v>2</v>
      </c>
      <c r="G37" s="1160">
        <v>1</v>
      </c>
      <c r="H37" s="28">
        <v>3</v>
      </c>
      <c r="I37" s="1162">
        <v>3</v>
      </c>
      <c r="J37" s="70"/>
      <c r="K37" s="62">
        <f t="shared" si="0"/>
        <v>10</v>
      </c>
      <c r="M37" s="78">
        <f t="shared" si="1"/>
        <v>0.8</v>
      </c>
      <c r="N37" s="79">
        <f t="shared" si="2"/>
        <v>0.8</v>
      </c>
    </row>
    <row r="38" spans="1:14">
      <c r="A38" s="12" t="s">
        <v>28</v>
      </c>
      <c r="B38" s="18">
        <v>5</v>
      </c>
      <c r="C38" s="19"/>
      <c r="D38" s="22"/>
      <c r="E38" s="23">
        <v>1</v>
      </c>
      <c r="F38" s="26">
        <v>1</v>
      </c>
      <c r="G38" s="1160"/>
      <c r="H38" s="28">
        <v>2</v>
      </c>
      <c r="I38" s="1162"/>
      <c r="J38" s="70"/>
      <c r="K38" s="62">
        <f t="shared" si="0"/>
        <v>9</v>
      </c>
      <c r="M38" s="78">
        <f t="shared" si="1"/>
        <v>0.44444444444444442</v>
      </c>
      <c r="N38" s="79">
        <f t="shared" si="2"/>
        <v>0.44444444444444442</v>
      </c>
    </row>
    <row r="39" spans="1:14">
      <c r="A39" s="12" t="s">
        <v>29</v>
      </c>
      <c r="B39" s="18"/>
      <c r="C39" s="19"/>
      <c r="D39" s="22"/>
      <c r="E39" s="23"/>
      <c r="F39" s="26"/>
      <c r="G39" s="1160"/>
      <c r="H39" s="28">
        <v>1</v>
      </c>
      <c r="I39" s="1162"/>
      <c r="J39" s="70"/>
      <c r="K39" s="62">
        <f t="shared" si="0"/>
        <v>1</v>
      </c>
      <c r="M39" s="78">
        <f t="shared" si="1"/>
        <v>1</v>
      </c>
      <c r="N39" s="79"/>
    </row>
    <row r="40" spans="1:14">
      <c r="A40" s="12" t="s">
        <v>32</v>
      </c>
      <c r="B40" s="18">
        <v>2</v>
      </c>
      <c r="C40" s="19"/>
      <c r="D40" s="22"/>
      <c r="E40" s="23">
        <v>1</v>
      </c>
      <c r="F40" s="26"/>
      <c r="G40" s="1160"/>
      <c r="H40" s="28">
        <v>2</v>
      </c>
      <c r="I40" s="1162">
        <v>2</v>
      </c>
      <c r="J40" s="70"/>
      <c r="K40" s="62">
        <f t="shared" si="0"/>
        <v>5</v>
      </c>
      <c r="M40" s="78">
        <f t="shared" si="1"/>
        <v>0.6</v>
      </c>
      <c r="N40" s="79">
        <f t="shared" si="2"/>
        <v>0.33333333333333337</v>
      </c>
    </row>
    <row r="41" spans="1:14">
      <c r="A41" s="12" t="s">
        <v>74</v>
      </c>
      <c r="B41" s="18">
        <v>3</v>
      </c>
      <c r="C41" s="19"/>
      <c r="D41" s="22"/>
      <c r="E41" s="23"/>
      <c r="F41" s="26"/>
      <c r="G41" s="1160"/>
      <c r="H41" s="28">
        <v>6</v>
      </c>
      <c r="I41" s="1162">
        <v>3</v>
      </c>
      <c r="J41" s="70"/>
      <c r="K41" s="62">
        <f t="shared" si="0"/>
        <v>9</v>
      </c>
      <c r="M41" s="78">
        <f t="shared" si="1"/>
        <v>0.66666666666666674</v>
      </c>
      <c r="N41" s="79">
        <f t="shared" si="2"/>
        <v>0.5</v>
      </c>
    </row>
    <row r="42" spans="1:14">
      <c r="A42" s="12" t="s">
        <v>131</v>
      </c>
      <c r="B42" s="18">
        <v>1</v>
      </c>
      <c r="C42" s="19"/>
      <c r="D42" s="22"/>
      <c r="E42" s="23"/>
      <c r="F42" s="26"/>
      <c r="G42" s="1160"/>
      <c r="H42" s="28"/>
      <c r="I42" s="1162"/>
      <c r="J42" s="70"/>
      <c r="K42" s="62">
        <f t="shared" si="0"/>
        <v>1</v>
      </c>
      <c r="M42" s="78">
        <f t="shared" si="1"/>
        <v>0</v>
      </c>
      <c r="N42" s="79">
        <f t="shared" si="2"/>
        <v>0</v>
      </c>
    </row>
    <row r="43" spans="1:14">
      <c r="A43" s="12" t="s">
        <v>56</v>
      </c>
      <c r="B43" s="18"/>
      <c r="C43" s="19"/>
      <c r="D43" s="22"/>
      <c r="E43" s="23">
        <v>1</v>
      </c>
      <c r="F43" s="26"/>
      <c r="G43" s="1160"/>
      <c r="H43" s="28"/>
      <c r="I43" s="1162"/>
      <c r="J43" s="70"/>
      <c r="K43" s="62">
        <f t="shared" si="0"/>
        <v>1</v>
      </c>
      <c r="M43" s="78">
        <f t="shared" si="1"/>
        <v>1</v>
      </c>
      <c r="N43" s="79"/>
    </row>
    <row r="44" spans="1:14">
      <c r="A44" s="12" t="s">
        <v>35</v>
      </c>
      <c r="B44" s="18">
        <v>7</v>
      </c>
      <c r="C44" s="19"/>
      <c r="D44" s="22"/>
      <c r="E44" s="23"/>
      <c r="F44" s="26">
        <v>2</v>
      </c>
      <c r="G44" s="1160"/>
      <c r="H44" s="28">
        <v>5</v>
      </c>
      <c r="I44" s="1162"/>
      <c r="J44" s="70"/>
      <c r="K44" s="62">
        <f t="shared" si="0"/>
        <v>14</v>
      </c>
      <c r="M44" s="78">
        <f t="shared" si="1"/>
        <v>0.5</v>
      </c>
      <c r="N44" s="79">
        <f t="shared" si="2"/>
        <v>0.5</v>
      </c>
    </row>
    <row r="45" spans="1:14">
      <c r="A45" s="12" t="s">
        <v>36</v>
      </c>
      <c r="B45" s="18">
        <v>3</v>
      </c>
      <c r="C45" s="19">
        <v>1</v>
      </c>
      <c r="D45" s="22"/>
      <c r="E45" s="23">
        <v>1</v>
      </c>
      <c r="F45" s="26"/>
      <c r="G45" s="1160"/>
      <c r="H45" s="28">
        <v>2</v>
      </c>
      <c r="I45" s="1162">
        <v>2</v>
      </c>
      <c r="J45" s="70"/>
      <c r="K45" s="62">
        <f t="shared" si="0"/>
        <v>6</v>
      </c>
      <c r="M45" s="78">
        <f t="shared" si="1"/>
        <v>0.5</v>
      </c>
      <c r="N45" s="79">
        <f t="shared" si="2"/>
        <v>0.33333333333333337</v>
      </c>
    </row>
    <row r="46" spans="1:14">
      <c r="A46" s="12" t="s">
        <v>37</v>
      </c>
      <c r="B46" s="18">
        <v>7</v>
      </c>
      <c r="C46" s="19"/>
      <c r="D46" s="22"/>
      <c r="E46" s="23"/>
      <c r="F46" s="26"/>
      <c r="G46" s="1160"/>
      <c r="H46" s="28">
        <v>4</v>
      </c>
      <c r="I46" s="1162">
        <v>1</v>
      </c>
      <c r="J46" s="70"/>
      <c r="K46" s="62">
        <f t="shared" si="0"/>
        <v>11</v>
      </c>
      <c r="M46" s="78">
        <f t="shared" si="1"/>
        <v>0.36363636363636365</v>
      </c>
      <c r="N46" s="79">
        <f t="shared" si="2"/>
        <v>0.30000000000000004</v>
      </c>
    </row>
    <row r="47" spans="1:14">
      <c r="A47" s="12" t="s">
        <v>191</v>
      </c>
      <c r="B47" s="18">
        <v>2</v>
      </c>
      <c r="C47" s="19"/>
      <c r="D47" s="22"/>
      <c r="E47" s="23"/>
      <c r="F47" s="26"/>
      <c r="G47" s="1160"/>
      <c r="H47" s="28"/>
      <c r="I47" s="1162"/>
      <c r="J47" s="70"/>
      <c r="K47" s="62">
        <f t="shared" si="0"/>
        <v>2</v>
      </c>
      <c r="M47" s="78">
        <f t="shared" si="1"/>
        <v>0</v>
      </c>
      <c r="N47" s="79">
        <f t="shared" si="2"/>
        <v>0</v>
      </c>
    </row>
    <row r="48" spans="1:14">
      <c r="A48" s="12" t="s">
        <v>952</v>
      </c>
      <c r="B48" s="18"/>
      <c r="C48" s="19"/>
      <c r="D48" s="22"/>
      <c r="E48" s="23"/>
      <c r="F48" s="26"/>
      <c r="G48" s="1160"/>
      <c r="H48" s="28">
        <v>1</v>
      </c>
      <c r="I48" s="1162"/>
      <c r="J48" s="70"/>
      <c r="K48" s="62">
        <f t="shared" si="0"/>
        <v>1</v>
      </c>
      <c r="M48" s="78">
        <f t="shared" si="1"/>
        <v>1</v>
      </c>
      <c r="N48" s="79">
        <f t="shared" si="2"/>
        <v>1</v>
      </c>
    </row>
    <row r="49" spans="1:14">
      <c r="A49" s="12" t="s">
        <v>40</v>
      </c>
      <c r="B49" s="18">
        <v>9</v>
      </c>
      <c r="C49" s="19"/>
      <c r="D49" s="22"/>
      <c r="E49" s="23"/>
      <c r="F49" s="26"/>
      <c r="G49" s="1160"/>
      <c r="H49" s="28">
        <v>3</v>
      </c>
      <c r="I49" s="1162">
        <v>2</v>
      </c>
      <c r="J49" s="70"/>
      <c r="K49" s="62">
        <f t="shared" si="0"/>
        <v>12</v>
      </c>
      <c r="M49" s="78">
        <f t="shared" si="1"/>
        <v>0.25</v>
      </c>
      <c r="N49" s="79">
        <f t="shared" si="2"/>
        <v>9.9999999999999978E-2</v>
      </c>
    </row>
    <row r="50" spans="1:14">
      <c r="A50" s="12" t="s">
        <v>38</v>
      </c>
      <c r="B50" s="18">
        <v>1</v>
      </c>
      <c r="C50" s="19"/>
      <c r="D50" s="22"/>
      <c r="E50" s="23"/>
      <c r="F50" s="26"/>
      <c r="G50" s="1160"/>
      <c r="H50" s="28"/>
      <c r="I50" s="1162"/>
      <c r="J50" s="70"/>
      <c r="K50" s="62">
        <f t="shared" si="0"/>
        <v>1</v>
      </c>
      <c r="M50" s="78">
        <f t="shared" si="1"/>
        <v>0</v>
      </c>
      <c r="N50" s="79">
        <f t="shared" si="2"/>
        <v>0</v>
      </c>
    </row>
    <row r="51" spans="1:14">
      <c r="A51" s="12" t="s">
        <v>53</v>
      </c>
      <c r="B51" s="18">
        <v>19</v>
      </c>
      <c r="C51" s="19">
        <v>2</v>
      </c>
      <c r="D51" s="22"/>
      <c r="E51" s="23">
        <v>3</v>
      </c>
      <c r="F51" s="26">
        <v>1</v>
      </c>
      <c r="G51" s="1160"/>
      <c r="H51" s="28">
        <v>13</v>
      </c>
      <c r="I51" s="1162">
        <v>5</v>
      </c>
      <c r="J51" s="70"/>
      <c r="K51" s="62">
        <f t="shared" si="0"/>
        <v>36</v>
      </c>
      <c r="M51" s="78">
        <f t="shared" si="1"/>
        <v>0.47222222222222221</v>
      </c>
      <c r="N51" s="79">
        <f t="shared" si="2"/>
        <v>0.41379310344827591</v>
      </c>
    </row>
    <row r="52" spans="1:14">
      <c r="A52" s="12" t="s">
        <v>42</v>
      </c>
      <c r="B52" s="18">
        <v>2</v>
      </c>
      <c r="C52" s="19"/>
      <c r="D52" s="22"/>
      <c r="E52" s="23"/>
      <c r="F52" s="26">
        <v>1</v>
      </c>
      <c r="G52" s="1160"/>
      <c r="H52" s="28">
        <v>6</v>
      </c>
      <c r="I52" s="1162">
        <v>1</v>
      </c>
      <c r="J52" s="70"/>
      <c r="K52" s="62">
        <f t="shared" si="0"/>
        <v>9</v>
      </c>
      <c r="M52" s="78">
        <f t="shared" si="1"/>
        <v>0.77777777777777779</v>
      </c>
      <c r="N52" s="79">
        <f t="shared" si="2"/>
        <v>0.75</v>
      </c>
    </row>
    <row r="53" spans="1:14">
      <c r="A53" s="12" t="s">
        <v>43</v>
      </c>
      <c r="B53" s="18"/>
      <c r="C53" s="19"/>
      <c r="D53" s="22"/>
      <c r="E53" s="23">
        <v>1</v>
      </c>
      <c r="F53" s="26">
        <v>1</v>
      </c>
      <c r="G53" s="1160"/>
      <c r="H53" s="28">
        <v>7</v>
      </c>
      <c r="I53" s="1162">
        <v>2</v>
      </c>
      <c r="J53" s="70"/>
      <c r="K53" s="62">
        <f t="shared" si="0"/>
        <v>9</v>
      </c>
      <c r="M53" s="78">
        <f t="shared" si="1"/>
        <v>1</v>
      </c>
      <c r="N53" s="79">
        <f t="shared" si="2"/>
        <v>1</v>
      </c>
    </row>
    <row r="54" spans="1:14">
      <c r="A54" s="12" t="s">
        <v>193</v>
      </c>
      <c r="B54" s="18">
        <v>1</v>
      </c>
      <c r="C54" s="19"/>
      <c r="D54" s="22"/>
      <c r="E54" s="23">
        <v>1</v>
      </c>
      <c r="F54" s="26"/>
      <c r="G54" s="1160"/>
      <c r="H54" s="28">
        <v>1</v>
      </c>
      <c r="I54" s="1162"/>
      <c r="J54" s="70"/>
      <c r="K54" s="62">
        <f t="shared" si="0"/>
        <v>3</v>
      </c>
      <c r="M54" s="78">
        <f t="shared" si="1"/>
        <v>0.66666666666666674</v>
      </c>
      <c r="N54" s="79">
        <f t="shared" si="2"/>
        <v>0.66666666666666674</v>
      </c>
    </row>
    <row r="55" spans="1:14">
      <c r="A55" s="12" t="s">
        <v>127</v>
      </c>
      <c r="B55" s="18">
        <v>3</v>
      </c>
      <c r="C55" s="19"/>
      <c r="D55" s="22"/>
      <c r="E55" s="23">
        <v>1</v>
      </c>
      <c r="F55" s="26"/>
      <c r="G55" s="1160"/>
      <c r="H55" s="28"/>
      <c r="I55" s="1162"/>
      <c r="J55" s="70"/>
      <c r="K55" s="62">
        <f t="shared" si="0"/>
        <v>4</v>
      </c>
      <c r="M55" s="78">
        <f t="shared" si="1"/>
        <v>0.25</v>
      </c>
      <c r="N55" s="79">
        <f t="shared" si="2"/>
        <v>0.25</v>
      </c>
    </row>
    <row r="56" spans="1:14">
      <c r="A56" s="12" t="s">
        <v>863</v>
      </c>
      <c r="B56" s="18"/>
      <c r="C56" s="19"/>
      <c r="D56" s="22">
        <v>1</v>
      </c>
      <c r="E56" s="23">
        <v>1</v>
      </c>
      <c r="F56" s="26"/>
      <c r="G56" s="1160"/>
      <c r="H56" s="28"/>
      <c r="I56" s="1162"/>
      <c r="J56" s="70"/>
      <c r="K56" s="62">
        <f t="shared" si="0"/>
        <v>2</v>
      </c>
      <c r="M56" s="78">
        <f t="shared" si="1"/>
        <v>1</v>
      </c>
      <c r="N56" s="79">
        <f t="shared" si="2"/>
        <v>1</v>
      </c>
    </row>
    <row r="57" spans="1:14">
      <c r="A57" s="12" t="s">
        <v>44</v>
      </c>
      <c r="B57" s="18">
        <v>6</v>
      </c>
      <c r="C57" s="19"/>
      <c r="D57" s="22"/>
      <c r="E57" s="23"/>
      <c r="F57" s="26"/>
      <c r="G57" s="1160"/>
      <c r="H57" s="28">
        <v>3</v>
      </c>
      <c r="I57" s="1162"/>
      <c r="J57" s="70"/>
      <c r="K57" s="62">
        <f t="shared" si="0"/>
        <v>9</v>
      </c>
      <c r="M57" s="78">
        <f t="shared" si="1"/>
        <v>0.33333333333333337</v>
      </c>
      <c r="N57" s="79">
        <f t="shared" si="2"/>
        <v>0.33333333333333337</v>
      </c>
    </row>
    <row r="58" spans="1:14">
      <c r="A58" s="12" t="s">
        <v>19</v>
      </c>
      <c r="B58" s="18">
        <v>4</v>
      </c>
      <c r="C58" s="19"/>
      <c r="D58" s="22"/>
      <c r="E58" s="23">
        <v>1</v>
      </c>
      <c r="F58" s="26"/>
      <c r="G58" s="1160"/>
      <c r="H58" s="28">
        <v>2</v>
      </c>
      <c r="I58" s="1162"/>
      <c r="J58" s="70"/>
      <c r="K58" s="62">
        <f t="shared" si="0"/>
        <v>7</v>
      </c>
      <c r="M58" s="78">
        <f t="shared" si="1"/>
        <v>0.4285714285714286</v>
      </c>
      <c r="N58" s="79">
        <f t="shared" si="2"/>
        <v>0.4285714285714286</v>
      </c>
    </row>
    <row r="59" spans="1:14">
      <c r="A59" s="12" t="s">
        <v>48</v>
      </c>
      <c r="B59" s="18">
        <v>5</v>
      </c>
      <c r="C59" s="19">
        <v>1</v>
      </c>
      <c r="D59" s="22"/>
      <c r="E59" s="23">
        <v>4</v>
      </c>
      <c r="F59" s="26">
        <v>1</v>
      </c>
      <c r="G59" s="1160"/>
      <c r="H59" s="28"/>
      <c r="I59" s="1162"/>
      <c r="J59" s="70"/>
      <c r="K59" s="62">
        <f t="shared" si="0"/>
        <v>10</v>
      </c>
      <c r="M59" s="78">
        <f t="shared" si="1"/>
        <v>0.5</v>
      </c>
      <c r="N59" s="79">
        <f t="shared" si="2"/>
        <v>0.55555555555555558</v>
      </c>
    </row>
    <row r="60" spans="1:14">
      <c r="A60" s="12" t="s">
        <v>49</v>
      </c>
      <c r="B60" s="18">
        <v>3</v>
      </c>
      <c r="C60" s="19"/>
      <c r="D60" s="22"/>
      <c r="E60" s="23">
        <v>4</v>
      </c>
      <c r="F60" s="26">
        <v>1</v>
      </c>
      <c r="G60" s="1160"/>
      <c r="H60" s="28">
        <v>2</v>
      </c>
      <c r="I60" s="1162"/>
      <c r="J60" s="70"/>
      <c r="K60" s="62">
        <f t="shared" si="0"/>
        <v>10</v>
      </c>
      <c r="M60" s="78">
        <f t="shared" si="1"/>
        <v>0.7</v>
      </c>
      <c r="N60" s="79">
        <f t="shared" si="2"/>
        <v>0.7</v>
      </c>
    </row>
    <row r="61" spans="1:14">
      <c r="A61" s="12" t="s">
        <v>50</v>
      </c>
      <c r="B61" s="18">
        <v>5</v>
      </c>
      <c r="C61" s="19"/>
      <c r="D61" s="22"/>
      <c r="E61" s="23"/>
      <c r="F61" s="26"/>
      <c r="G61" s="1160"/>
      <c r="H61" s="28">
        <v>1</v>
      </c>
      <c r="I61" s="1162"/>
      <c r="J61" s="70"/>
      <c r="K61" s="62">
        <f t="shared" si="0"/>
        <v>6</v>
      </c>
      <c r="M61" s="78">
        <f t="shared" si="1"/>
        <v>0.16666666666666663</v>
      </c>
      <c r="N61" s="79">
        <f t="shared" si="2"/>
        <v>0.16666666666666663</v>
      </c>
    </row>
    <row r="62" spans="1:14">
      <c r="A62" s="12" t="s">
        <v>87</v>
      </c>
      <c r="B62" s="18">
        <v>2</v>
      </c>
      <c r="C62" s="19"/>
      <c r="D62" s="22"/>
      <c r="E62" s="23"/>
      <c r="F62" s="26"/>
      <c r="G62" s="1160"/>
      <c r="H62" s="28"/>
      <c r="I62" s="1162"/>
      <c r="J62" s="70"/>
      <c r="K62" s="62">
        <f t="shared" si="0"/>
        <v>2</v>
      </c>
      <c r="M62" s="78">
        <f t="shared" si="1"/>
        <v>0</v>
      </c>
      <c r="N62" s="79">
        <f t="shared" si="2"/>
        <v>0</v>
      </c>
    </row>
    <row r="63" spans="1:14">
      <c r="A63" s="12" t="s">
        <v>54</v>
      </c>
      <c r="B63" s="18">
        <v>6</v>
      </c>
      <c r="C63" s="19"/>
      <c r="D63" s="22"/>
      <c r="E63" s="23">
        <v>3</v>
      </c>
      <c r="F63" s="26"/>
      <c r="G63" s="1160"/>
      <c r="H63" s="28">
        <v>2</v>
      </c>
      <c r="I63" s="1162"/>
      <c r="J63" s="70"/>
      <c r="K63" s="62">
        <f t="shared" si="0"/>
        <v>11</v>
      </c>
      <c r="M63" s="78">
        <f t="shared" si="1"/>
        <v>0.45454545454545459</v>
      </c>
      <c r="N63" s="79">
        <f t="shared" si="2"/>
        <v>0.45454545454545459</v>
      </c>
    </row>
    <row r="64" spans="1:14">
      <c r="A64" s="12" t="s">
        <v>58</v>
      </c>
      <c r="B64" s="18">
        <v>4</v>
      </c>
      <c r="C64" s="19"/>
      <c r="D64" s="22"/>
      <c r="E64" s="23">
        <v>4</v>
      </c>
      <c r="F64" s="26">
        <v>2</v>
      </c>
      <c r="G64" s="1160"/>
      <c r="H64" s="28">
        <v>3</v>
      </c>
      <c r="I64" s="1162">
        <v>2</v>
      </c>
      <c r="J64" s="70"/>
      <c r="K64" s="62">
        <f t="shared" si="0"/>
        <v>13</v>
      </c>
      <c r="M64" s="78">
        <f t="shared" si="1"/>
        <v>0.69230769230769229</v>
      </c>
      <c r="N64" s="79">
        <f t="shared" si="2"/>
        <v>0.63636363636363635</v>
      </c>
    </row>
    <row r="65" spans="1:14">
      <c r="A65" s="12" t="s">
        <v>61</v>
      </c>
      <c r="B65" s="18">
        <v>5</v>
      </c>
      <c r="C65" s="19"/>
      <c r="D65" s="22"/>
      <c r="E65" s="23"/>
      <c r="F65" s="26"/>
      <c r="G65" s="1160"/>
      <c r="H65" s="28">
        <v>3</v>
      </c>
      <c r="I65" s="1162">
        <v>1</v>
      </c>
      <c r="J65" s="70"/>
      <c r="K65" s="62">
        <f t="shared" si="0"/>
        <v>8</v>
      </c>
      <c r="M65" s="78">
        <f t="shared" si="1"/>
        <v>0.375</v>
      </c>
      <c r="N65" s="79">
        <f t="shared" si="2"/>
        <v>0.2857142857142857</v>
      </c>
    </row>
    <row r="66" spans="1:14">
      <c r="A66" s="12" t="s">
        <v>64</v>
      </c>
      <c r="B66" s="18"/>
      <c r="C66" s="19"/>
      <c r="D66" s="22"/>
      <c r="E66" s="23">
        <v>17</v>
      </c>
      <c r="F66" s="26">
        <v>1</v>
      </c>
      <c r="G66" s="1160"/>
      <c r="H66" s="28">
        <v>1</v>
      </c>
      <c r="I66" s="1162"/>
      <c r="J66" s="70"/>
      <c r="K66" s="62">
        <f t="shared" si="0"/>
        <v>19</v>
      </c>
      <c r="M66" s="78">
        <f t="shared" si="1"/>
        <v>1</v>
      </c>
      <c r="N66" s="79">
        <f t="shared" si="2"/>
        <v>1</v>
      </c>
    </row>
    <row r="67" spans="1:14">
      <c r="A67" s="12" t="s">
        <v>96</v>
      </c>
      <c r="B67" s="18">
        <v>3</v>
      </c>
      <c r="C67" s="19">
        <v>1</v>
      </c>
      <c r="D67" s="22"/>
      <c r="E67" s="23">
        <v>6</v>
      </c>
      <c r="F67" s="26"/>
      <c r="G67" s="1160"/>
      <c r="H67" s="28">
        <v>5</v>
      </c>
      <c r="I67" s="1162"/>
      <c r="J67" s="70"/>
      <c r="K67" s="62">
        <f t="shared" si="0"/>
        <v>14</v>
      </c>
      <c r="M67" s="78">
        <f t="shared" si="1"/>
        <v>0.7857142857142857</v>
      </c>
      <c r="N67" s="79">
        <f t="shared" si="2"/>
        <v>0.84615384615384615</v>
      </c>
    </row>
    <row r="68" spans="1:14">
      <c r="A68" s="12" t="s">
        <v>97</v>
      </c>
      <c r="B68" s="18">
        <v>6</v>
      </c>
      <c r="C68" s="19"/>
      <c r="D68" s="22"/>
      <c r="E68" s="23">
        <v>2</v>
      </c>
      <c r="F68" s="26">
        <v>2</v>
      </c>
      <c r="G68" s="1160"/>
      <c r="H68" s="28">
        <v>4</v>
      </c>
      <c r="I68" s="1162"/>
      <c r="J68" s="70"/>
      <c r="K68" s="62">
        <f t="shared" si="0"/>
        <v>14</v>
      </c>
      <c r="M68" s="78">
        <f t="shared" si="1"/>
        <v>0.5714285714285714</v>
      </c>
      <c r="N68" s="79">
        <f t="shared" si="2"/>
        <v>0.5714285714285714</v>
      </c>
    </row>
    <row r="69" spans="1:14">
      <c r="A69" s="12" t="s">
        <v>20</v>
      </c>
      <c r="B69" s="18">
        <v>4</v>
      </c>
      <c r="C69" s="19"/>
      <c r="D69" s="22"/>
      <c r="E69" s="23">
        <v>3</v>
      </c>
      <c r="F69" s="26"/>
      <c r="G69" s="1160"/>
      <c r="H69" s="28">
        <v>9</v>
      </c>
      <c r="I69" s="1162">
        <v>3</v>
      </c>
      <c r="J69" s="70"/>
      <c r="K69" s="62">
        <f t="shared" si="0"/>
        <v>16</v>
      </c>
      <c r="M69" s="78">
        <f t="shared" si="1"/>
        <v>0.75</v>
      </c>
      <c r="N69" s="79">
        <f t="shared" si="2"/>
        <v>0.69230769230769229</v>
      </c>
    </row>
    <row r="70" spans="1:14">
      <c r="A70" s="12" t="s">
        <v>21</v>
      </c>
      <c r="B70" s="18"/>
      <c r="C70" s="19"/>
      <c r="D70" s="22"/>
      <c r="E70" s="23">
        <v>3</v>
      </c>
      <c r="F70" s="26">
        <v>2</v>
      </c>
      <c r="G70" s="1160"/>
      <c r="H70" s="28"/>
      <c r="I70" s="1162"/>
      <c r="J70" s="70"/>
      <c r="K70" s="62">
        <f t="shared" si="0"/>
        <v>5</v>
      </c>
      <c r="M70" s="78">
        <f t="shared" si="1"/>
        <v>1</v>
      </c>
      <c r="N70" s="79">
        <f t="shared" si="2"/>
        <v>1</v>
      </c>
    </row>
    <row r="71" spans="1:14">
      <c r="A71" s="12" t="s">
        <v>129</v>
      </c>
      <c r="B71" s="18">
        <v>1</v>
      </c>
      <c r="C71" s="19"/>
      <c r="D71" s="22"/>
      <c r="E71" s="23">
        <v>5</v>
      </c>
      <c r="F71" s="26"/>
      <c r="G71" s="1160"/>
      <c r="H71" s="28"/>
      <c r="I71" s="1162"/>
      <c r="J71" s="70"/>
      <c r="K71" s="62">
        <f t="shared" si="0"/>
        <v>6</v>
      </c>
      <c r="M71" s="78">
        <f t="shared" si="1"/>
        <v>0.83333333333333337</v>
      </c>
      <c r="N71" s="79">
        <f t="shared" si="2"/>
        <v>0.83333333333333337</v>
      </c>
    </row>
    <row r="72" spans="1:14">
      <c r="A72" s="12" t="s">
        <v>65</v>
      </c>
      <c r="B72" s="18">
        <v>2</v>
      </c>
      <c r="C72" s="19"/>
      <c r="D72" s="22"/>
      <c r="E72" s="23">
        <v>2</v>
      </c>
      <c r="F72" s="26">
        <v>1</v>
      </c>
      <c r="G72" s="1160"/>
      <c r="H72" s="28">
        <v>2</v>
      </c>
      <c r="I72" s="1162"/>
      <c r="J72" s="70"/>
      <c r="K72" s="62">
        <f t="shared" si="0"/>
        <v>7</v>
      </c>
      <c r="M72" s="78">
        <f t="shared" si="1"/>
        <v>0.7142857142857143</v>
      </c>
      <c r="N72" s="79">
        <f t="shared" si="2"/>
        <v>0.7142857142857143</v>
      </c>
    </row>
    <row r="73" spans="1:14">
      <c r="A73" s="12" t="s">
        <v>66</v>
      </c>
      <c r="B73" s="18">
        <v>3</v>
      </c>
      <c r="C73" s="19"/>
      <c r="D73" s="22"/>
      <c r="E73" s="23"/>
      <c r="F73" s="26">
        <v>1</v>
      </c>
      <c r="G73" s="1160"/>
      <c r="H73" s="28">
        <v>6</v>
      </c>
      <c r="I73" s="1162"/>
      <c r="J73" s="70"/>
      <c r="K73" s="62">
        <f t="shared" si="0"/>
        <v>10</v>
      </c>
      <c r="M73" s="78">
        <f t="shared" si="1"/>
        <v>0.7</v>
      </c>
      <c r="N73" s="79">
        <f t="shared" si="2"/>
        <v>0.7</v>
      </c>
    </row>
    <row r="74" spans="1:14">
      <c r="A74" s="12" t="s">
        <v>67</v>
      </c>
      <c r="B74" s="18">
        <v>3</v>
      </c>
      <c r="C74" s="19"/>
      <c r="D74" s="22"/>
      <c r="E74" s="23">
        <v>7</v>
      </c>
      <c r="F74" s="26"/>
      <c r="G74" s="1160"/>
      <c r="H74" s="28">
        <v>2</v>
      </c>
      <c r="I74" s="1162"/>
      <c r="J74" s="70"/>
      <c r="K74" s="62">
        <f t="shared" si="0"/>
        <v>12</v>
      </c>
      <c r="M74" s="78">
        <f t="shared" si="1"/>
        <v>0.75</v>
      </c>
      <c r="N74" s="79">
        <f t="shared" si="2"/>
        <v>0.75</v>
      </c>
    </row>
    <row r="75" spans="1:14">
      <c r="A75" s="12" t="s">
        <v>68</v>
      </c>
      <c r="B75" s="18">
        <v>8</v>
      </c>
      <c r="C75" s="19"/>
      <c r="D75" s="22"/>
      <c r="E75" s="23"/>
      <c r="F75" s="26">
        <v>2</v>
      </c>
      <c r="G75" s="1160"/>
      <c r="H75" s="28">
        <v>3</v>
      </c>
      <c r="I75" s="1162"/>
      <c r="J75" s="70"/>
      <c r="K75" s="62">
        <f t="shared" ref="K75:K108" si="4">H75+F75+E75+D75+B75</f>
        <v>13</v>
      </c>
      <c r="M75" s="78">
        <f t="shared" si="1"/>
        <v>0.38461538461538458</v>
      </c>
      <c r="N75" s="79">
        <f t="shared" si="2"/>
        <v>0.38461538461538458</v>
      </c>
    </row>
    <row r="76" spans="1:14">
      <c r="A76" s="12" t="s">
        <v>69</v>
      </c>
      <c r="B76" s="18">
        <v>6</v>
      </c>
      <c r="C76" s="19"/>
      <c r="D76" s="22"/>
      <c r="E76" s="23">
        <v>3</v>
      </c>
      <c r="F76" s="26">
        <v>1</v>
      </c>
      <c r="G76" s="1160"/>
      <c r="H76" s="28">
        <v>6</v>
      </c>
      <c r="I76" s="1162"/>
      <c r="J76" s="70"/>
      <c r="K76" s="62">
        <f t="shared" si="4"/>
        <v>16</v>
      </c>
      <c r="M76" s="78">
        <f t="shared" ref="M76:M110" si="5">1-(B76/K76)</f>
        <v>0.625</v>
      </c>
      <c r="N76" s="79">
        <f t="shared" ref="N76:N110" si="6">1-((B76-C76)/(K76-I76-G76-C76))</f>
        <v>0.625</v>
      </c>
    </row>
    <row r="77" spans="1:14">
      <c r="A77" s="12" t="s">
        <v>22</v>
      </c>
      <c r="B77" s="18">
        <v>4</v>
      </c>
      <c r="C77" s="19"/>
      <c r="D77" s="22"/>
      <c r="E77" s="23">
        <v>4</v>
      </c>
      <c r="F77" s="26">
        <v>2</v>
      </c>
      <c r="G77" s="1160"/>
      <c r="H77" s="28">
        <v>3</v>
      </c>
      <c r="I77" s="1162"/>
      <c r="J77" s="70"/>
      <c r="K77" s="62">
        <f t="shared" si="4"/>
        <v>13</v>
      </c>
      <c r="M77" s="78">
        <f t="shared" si="5"/>
        <v>0.69230769230769229</v>
      </c>
      <c r="N77" s="79">
        <f t="shared" si="6"/>
        <v>0.69230769230769229</v>
      </c>
    </row>
    <row r="78" spans="1:14">
      <c r="A78" s="12" t="s">
        <v>70</v>
      </c>
      <c r="B78" s="18">
        <v>2</v>
      </c>
      <c r="C78" s="19"/>
      <c r="D78" s="22"/>
      <c r="E78" s="23">
        <v>2</v>
      </c>
      <c r="F78" s="26"/>
      <c r="G78" s="1160"/>
      <c r="H78" s="28">
        <v>1</v>
      </c>
      <c r="I78" s="1162"/>
      <c r="J78" s="70"/>
      <c r="K78" s="62">
        <f t="shared" si="4"/>
        <v>5</v>
      </c>
      <c r="M78" s="78">
        <f t="shared" si="5"/>
        <v>0.6</v>
      </c>
      <c r="N78" s="79">
        <f t="shared" si="6"/>
        <v>0.6</v>
      </c>
    </row>
    <row r="79" spans="1:14">
      <c r="A79" s="12" t="s">
        <v>71</v>
      </c>
      <c r="B79" s="18">
        <v>1</v>
      </c>
      <c r="C79" s="19"/>
      <c r="D79" s="22"/>
      <c r="E79" s="23">
        <v>5</v>
      </c>
      <c r="F79" s="26"/>
      <c r="G79" s="1160"/>
      <c r="H79" s="28">
        <v>2</v>
      </c>
      <c r="I79" s="1162"/>
      <c r="J79" s="70"/>
      <c r="K79" s="62">
        <f t="shared" si="4"/>
        <v>8</v>
      </c>
      <c r="M79" s="78">
        <f t="shared" si="5"/>
        <v>0.875</v>
      </c>
      <c r="N79" s="79">
        <f t="shared" si="6"/>
        <v>0.875</v>
      </c>
    </row>
    <row r="80" spans="1:14">
      <c r="A80" s="12" t="s">
        <v>291</v>
      </c>
      <c r="B80" s="18"/>
      <c r="C80" s="19"/>
      <c r="D80" s="22"/>
      <c r="E80" s="23"/>
      <c r="F80" s="26"/>
      <c r="G80" s="1160"/>
      <c r="H80" s="28">
        <v>1</v>
      </c>
      <c r="I80" s="1162"/>
      <c r="J80" s="70"/>
      <c r="K80" s="62">
        <f t="shared" si="4"/>
        <v>1</v>
      </c>
      <c r="M80" s="78">
        <f t="shared" si="5"/>
        <v>1</v>
      </c>
      <c r="N80" s="79">
        <f t="shared" si="6"/>
        <v>1</v>
      </c>
    </row>
    <row r="81" spans="1:14">
      <c r="A81" s="12" t="s">
        <v>72</v>
      </c>
      <c r="B81" s="18"/>
      <c r="C81" s="19"/>
      <c r="D81" s="22"/>
      <c r="E81" s="23">
        <v>1</v>
      </c>
      <c r="F81" s="26">
        <v>2</v>
      </c>
      <c r="G81" s="1160"/>
      <c r="H81" s="28"/>
      <c r="I81" s="1162"/>
      <c r="J81" s="70"/>
      <c r="K81" s="62">
        <f t="shared" si="4"/>
        <v>3</v>
      </c>
      <c r="M81" s="78">
        <f t="shared" si="5"/>
        <v>1</v>
      </c>
      <c r="N81" s="79">
        <f t="shared" si="6"/>
        <v>1</v>
      </c>
    </row>
    <row r="82" spans="1:14">
      <c r="A82" s="12" t="s">
        <v>285</v>
      </c>
      <c r="B82" s="18">
        <v>3</v>
      </c>
      <c r="C82" s="19"/>
      <c r="D82" s="22"/>
      <c r="E82" s="23"/>
      <c r="F82" s="26"/>
      <c r="G82" s="1160"/>
      <c r="H82" s="28"/>
      <c r="I82" s="1162"/>
      <c r="J82" s="70"/>
      <c r="K82" s="62">
        <f t="shared" si="4"/>
        <v>3</v>
      </c>
      <c r="M82" s="78">
        <f t="shared" si="5"/>
        <v>0</v>
      </c>
      <c r="N82" s="79">
        <f t="shared" si="6"/>
        <v>0</v>
      </c>
    </row>
    <row r="83" spans="1:14">
      <c r="A83" s="12" t="s">
        <v>190</v>
      </c>
      <c r="B83" s="18">
        <v>1</v>
      </c>
      <c r="C83" s="19"/>
      <c r="D83" s="22"/>
      <c r="E83" s="23"/>
      <c r="F83" s="26"/>
      <c r="G83" s="1160"/>
      <c r="H83" s="28"/>
      <c r="I83" s="1162"/>
      <c r="J83" s="70"/>
      <c r="K83" s="62">
        <f t="shared" si="4"/>
        <v>1</v>
      </c>
      <c r="M83" s="78">
        <f t="shared" si="5"/>
        <v>0</v>
      </c>
      <c r="N83" s="79">
        <f t="shared" si="6"/>
        <v>0</v>
      </c>
    </row>
    <row r="84" spans="1:14">
      <c r="A84" s="12" t="s">
        <v>10</v>
      </c>
      <c r="B84" s="18">
        <v>1</v>
      </c>
      <c r="C84" s="19">
        <v>1</v>
      </c>
      <c r="D84" s="22"/>
      <c r="E84" s="23"/>
      <c r="F84" s="26"/>
      <c r="G84" s="1160"/>
      <c r="H84" s="28"/>
      <c r="I84" s="1162"/>
      <c r="J84" s="70"/>
      <c r="K84" s="62">
        <f t="shared" si="4"/>
        <v>1</v>
      </c>
      <c r="M84" s="78">
        <f t="shared" si="5"/>
        <v>0</v>
      </c>
      <c r="N84" s="79"/>
    </row>
    <row r="85" spans="1:14">
      <c r="A85" s="12" t="s">
        <v>51</v>
      </c>
      <c r="B85" s="18">
        <v>4</v>
      </c>
      <c r="C85" s="19"/>
      <c r="D85" s="22"/>
      <c r="E85" s="23"/>
      <c r="F85" s="26"/>
      <c r="G85" s="1160"/>
      <c r="H85" s="28">
        <v>2</v>
      </c>
      <c r="I85" s="1162">
        <v>1</v>
      </c>
      <c r="J85" s="70"/>
      <c r="K85" s="62">
        <f t="shared" si="4"/>
        <v>6</v>
      </c>
      <c r="M85" s="78">
        <f t="shared" si="5"/>
        <v>0.33333333333333337</v>
      </c>
      <c r="N85" s="79">
        <f t="shared" si="6"/>
        <v>0.19999999999999996</v>
      </c>
    </row>
    <row r="86" spans="1:14">
      <c r="A86" s="12" t="s">
        <v>73</v>
      </c>
      <c r="B86" s="18">
        <v>7</v>
      </c>
      <c r="C86" s="19"/>
      <c r="D86" s="22"/>
      <c r="E86" s="23">
        <v>1</v>
      </c>
      <c r="F86" s="26"/>
      <c r="G86" s="1160"/>
      <c r="H86" s="28">
        <v>6</v>
      </c>
      <c r="I86" s="1162">
        <v>2</v>
      </c>
      <c r="J86" s="70"/>
      <c r="K86" s="62">
        <f t="shared" si="4"/>
        <v>14</v>
      </c>
      <c r="M86" s="78">
        <f t="shared" si="5"/>
        <v>0.5</v>
      </c>
      <c r="N86" s="79">
        <f t="shared" si="6"/>
        <v>0.41666666666666663</v>
      </c>
    </row>
    <row r="87" spans="1:14">
      <c r="A87" s="12" t="s">
        <v>75</v>
      </c>
      <c r="B87" s="18"/>
      <c r="C87" s="19"/>
      <c r="D87" s="22"/>
      <c r="E87" s="23"/>
      <c r="F87" s="26"/>
      <c r="G87" s="1160"/>
      <c r="H87" s="28">
        <v>1</v>
      </c>
      <c r="I87" s="1162"/>
      <c r="J87" s="70"/>
      <c r="K87" s="62">
        <f t="shared" si="4"/>
        <v>1</v>
      </c>
      <c r="M87" s="78">
        <f t="shared" si="5"/>
        <v>1</v>
      </c>
      <c r="N87" s="79">
        <f t="shared" si="6"/>
        <v>1</v>
      </c>
    </row>
    <row r="88" spans="1:14">
      <c r="A88" s="12" t="s">
        <v>31</v>
      </c>
      <c r="B88" s="18"/>
      <c r="C88" s="19"/>
      <c r="D88" s="22"/>
      <c r="E88" s="23">
        <v>1</v>
      </c>
      <c r="F88" s="26"/>
      <c r="G88" s="1160"/>
      <c r="H88" s="28"/>
      <c r="I88" s="1162"/>
      <c r="J88" s="70"/>
      <c r="K88" s="62">
        <f t="shared" si="4"/>
        <v>1</v>
      </c>
      <c r="M88" s="78">
        <f t="shared" si="5"/>
        <v>1</v>
      </c>
      <c r="N88" s="79">
        <f t="shared" si="6"/>
        <v>1</v>
      </c>
    </row>
    <row r="89" spans="1:14">
      <c r="A89" s="12" t="s">
        <v>76</v>
      </c>
      <c r="B89" s="18">
        <v>10</v>
      </c>
      <c r="C89" s="19">
        <v>2</v>
      </c>
      <c r="D89" s="22"/>
      <c r="E89" s="23"/>
      <c r="F89" s="26"/>
      <c r="G89" s="1160"/>
      <c r="H89" s="28">
        <v>2</v>
      </c>
      <c r="I89" s="1162">
        <v>1</v>
      </c>
      <c r="J89" s="70"/>
      <c r="K89" s="62">
        <f t="shared" si="4"/>
        <v>12</v>
      </c>
      <c r="M89" s="78">
        <f t="shared" si="5"/>
        <v>0.16666666666666663</v>
      </c>
      <c r="N89" s="79">
        <f t="shared" si="6"/>
        <v>0.11111111111111116</v>
      </c>
    </row>
    <row r="90" spans="1:14">
      <c r="A90" s="12" t="s">
        <v>81</v>
      </c>
      <c r="B90" s="18">
        <v>4</v>
      </c>
      <c r="C90" s="19"/>
      <c r="D90" s="22"/>
      <c r="E90" s="23">
        <v>2</v>
      </c>
      <c r="F90" s="26">
        <v>1</v>
      </c>
      <c r="G90" s="1160"/>
      <c r="H90" s="28">
        <v>5</v>
      </c>
      <c r="I90" s="1162">
        <v>1</v>
      </c>
      <c r="J90" s="70"/>
      <c r="K90" s="62">
        <f t="shared" si="4"/>
        <v>12</v>
      </c>
      <c r="M90" s="78">
        <f t="shared" si="5"/>
        <v>0.66666666666666674</v>
      </c>
      <c r="N90" s="79">
        <f t="shared" si="6"/>
        <v>0.63636363636363635</v>
      </c>
    </row>
    <row r="91" spans="1:14">
      <c r="A91" s="12" t="s">
        <v>82</v>
      </c>
      <c r="B91" s="18">
        <v>6</v>
      </c>
      <c r="C91" s="19"/>
      <c r="D91" s="22"/>
      <c r="E91" s="23">
        <v>2</v>
      </c>
      <c r="F91" s="26"/>
      <c r="G91" s="1160"/>
      <c r="H91" s="28">
        <v>3</v>
      </c>
      <c r="I91" s="1162">
        <v>1</v>
      </c>
      <c r="J91" s="70"/>
      <c r="K91" s="62">
        <f t="shared" si="4"/>
        <v>11</v>
      </c>
      <c r="M91" s="78">
        <f t="shared" si="5"/>
        <v>0.45454545454545459</v>
      </c>
      <c r="N91" s="79">
        <f t="shared" si="6"/>
        <v>0.4</v>
      </c>
    </row>
    <row r="92" spans="1:14">
      <c r="A92" s="12" t="s">
        <v>953</v>
      </c>
      <c r="B92" s="18"/>
      <c r="C92" s="19"/>
      <c r="D92" s="22"/>
      <c r="E92" s="23">
        <v>1</v>
      </c>
      <c r="F92" s="26">
        <v>1</v>
      </c>
      <c r="G92" s="1160"/>
      <c r="H92" s="28"/>
      <c r="I92" s="1162"/>
      <c r="J92" s="70"/>
      <c r="K92" s="62">
        <f t="shared" si="4"/>
        <v>2</v>
      </c>
      <c r="M92" s="78">
        <f t="shared" si="5"/>
        <v>1</v>
      </c>
      <c r="N92" s="79">
        <f t="shared" si="6"/>
        <v>1</v>
      </c>
    </row>
    <row r="93" spans="1:14">
      <c r="A93" s="12" t="s">
        <v>866</v>
      </c>
      <c r="B93" s="18"/>
      <c r="C93" s="19"/>
      <c r="D93" s="22"/>
      <c r="E93" s="23"/>
      <c r="F93" s="26"/>
      <c r="G93" s="1160"/>
      <c r="H93" s="28">
        <v>1</v>
      </c>
      <c r="I93" s="1162">
        <v>1</v>
      </c>
      <c r="J93" s="70"/>
      <c r="K93" s="62">
        <f t="shared" si="4"/>
        <v>1</v>
      </c>
      <c r="M93" s="78">
        <f t="shared" ref="M93" si="7">1-(B93/K93)</f>
        <v>1</v>
      </c>
      <c r="N93" s="79"/>
    </row>
    <row r="94" spans="1:14">
      <c r="A94" s="12" t="s">
        <v>83</v>
      </c>
      <c r="B94" s="18">
        <v>1</v>
      </c>
      <c r="C94" s="19"/>
      <c r="D94" s="22"/>
      <c r="E94" s="23"/>
      <c r="F94" s="26"/>
      <c r="G94" s="1160"/>
      <c r="H94" s="28"/>
      <c r="I94" s="1162"/>
      <c r="J94" s="70"/>
      <c r="K94" s="62">
        <f t="shared" si="4"/>
        <v>1</v>
      </c>
      <c r="M94" s="78">
        <f t="shared" si="5"/>
        <v>0</v>
      </c>
      <c r="N94" s="79">
        <f t="shared" si="6"/>
        <v>0</v>
      </c>
    </row>
    <row r="95" spans="1:14">
      <c r="A95" s="12" t="s">
        <v>84</v>
      </c>
      <c r="B95" s="18">
        <v>2</v>
      </c>
      <c r="C95" s="19"/>
      <c r="D95" s="22"/>
      <c r="E95" s="23">
        <v>2</v>
      </c>
      <c r="F95" s="26"/>
      <c r="G95" s="1160"/>
      <c r="H95" s="28">
        <v>5</v>
      </c>
      <c r="I95" s="1162">
        <v>1</v>
      </c>
      <c r="J95" s="70"/>
      <c r="K95" s="62">
        <f t="shared" si="4"/>
        <v>9</v>
      </c>
      <c r="M95" s="78">
        <f t="shared" si="5"/>
        <v>0.77777777777777779</v>
      </c>
      <c r="N95" s="79">
        <f t="shared" si="6"/>
        <v>0.75</v>
      </c>
    </row>
    <row r="96" spans="1:14">
      <c r="A96" s="12" t="s">
        <v>85</v>
      </c>
      <c r="B96" s="18">
        <v>1</v>
      </c>
      <c r="C96" s="19"/>
      <c r="D96" s="22"/>
      <c r="E96" s="23"/>
      <c r="F96" s="26"/>
      <c r="G96" s="1160"/>
      <c r="H96" s="28"/>
      <c r="I96" s="1162"/>
      <c r="J96" s="70"/>
      <c r="K96" s="62">
        <f t="shared" si="4"/>
        <v>1</v>
      </c>
      <c r="M96" s="78">
        <f t="shared" si="5"/>
        <v>0</v>
      </c>
      <c r="N96" s="79">
        <f t="shared" si="6"/>
        <v>0</v>
      </c>
    </row>
    <row r="97" spans="1:14">
      <c r="A97" s="12" t="s">
        <v>45</v>
      </c>
      <c r="B97" s="18"/>
      <c r="C97" s="19"/>
      <c r="D97" s="22"/>
      <c r="E97" s="23"/>
      <c r="F97" s="26"/>
      <c r="G97" s="1160"/>
      <c r="H97" s="28">
        <v>3</v>
      </c>
      <c r="I97" s="1162">
        <v>1</v>
      </c>
      <c r="J97" s="70"/>
      <c r="K97" s="62">
        <f t="shared" si="4"/>
        <v>3</v>
      </c>
      <c r="M97" s="78">
        <f t="shared" si="5"/>
        <v>1</v>
      </c>
      <c r="N97" s="79">
        <f t="shared" si="6"/>
        <v>1</v>
      </c>
    </row>
    <row r="98" spans="1:14">
      <c r="A98" s="12" t="s">
        <v>46</v>
      </c>
      <c r="B98" s="18">
        <v>1</v>
      </c>
      <c r="C98" s="19"/>
      <c r="D98" s="22"/>
      <c r="E98" s="23"/>
      <c r="F98" s="26"/>
      <c r="G98" s="1160"/>
      <c r="H98" s="28"/>
      <c r="I98" s="1162"/>
      <c r="J98" s="70"/>
      <c r="K98" s="62">
        <f t="shared" si="4"/>
        <v>1</v>
      </c>
      <c r="M98" s="78">
        <f t="shared" si="5"/>
        <v>0</v>
      </c>
      <c r="N98" s="79">
        <f t="shared" si="6"/>
        <v>0</v>
      </c>
    </row>
    <row r="99" spans="1:14">
      <c r="A99" s="12" t="s">
        <v>86</v>
      </c>
      <c r="B99" s="18">
        <v>7</v>
      </c>
      <c r="C99" s="19"/>
      <c r="D99" s="22">
        <v>1</v>
      </c>
      <c r="E99" s="23">
        <v>2</v>
      </c>
      <c r="F99" s="26">
        <v>1</v>
      </c>
      <c r="G99" s="1160"/>
      <c r="H99" s="28">
        <v>2</v>
      </c>
      <c r="I99" s="1162">
        <v>1</v>
      </c>
      <c r="J99" s="70"/>
      <c r="K99" s="62">
        <f t="shared" si="4"/>
        <v>13</v>
      </c>
      <c r="M99" s="78">
        <f t="shared" si="5"/>
        <v>0.46153846153846156</v>
      </c>
      <c r="N99" s="79"/>
    </row>
    <row r="100" spans="1:14">
      <c r="A100" s="12" t="s">
        <v>195</v>
      </c>
      <c r="B100" s="18">
        <v>2</v>
      </c>
      <c r="C100" s="19"/>
      <c r="D100" s="22"/>
      <c r="E100" s="23"/>
      <c r="F100" s="26"/>
      <c r="G100" s="1160"/>
      <c r="H100" s="28"/>
      <c r="I100" s="1162"/>
      <c r="J100" s="70"/>
      <c r="K100" s="62">
        <f t="shared" si="4"/>
        <v>2</v>
      </c>
      <c r="M100" s="78">
        <f t="shared" si="5"/>
        <v>0</v>
      </c>
      <c r="N100" s="79">
        <f t="shared" si="6"/>
        <v>0</v>
      </c>
    </row>
    <row r="101" spans="1:14">
      <c r="A101" s="12" t="s">
        <v>59</v>
      </c>
      <c r="B101" s="18">
        <v>2</v>
      </c>
      <c r="C101" s="19"/>
      <c r="D101" s="22"/>
      <c r="E101" s="23">
        <v>1</v>
      </c>
      <c r="F101" s="26"/>
      <c r="G101" s="1160"/>
      <c r="H101" s="28">
        <v>1</v>
      </c>
      <c r="I101" s="1162"/>
      <c r="J101" s="70"/>
      <c r="K101" s="62">
        <f t="shared" si="4"/>
        <v>4</v>
      </c>
      <c r="M101" s="78">
        <f t="shared" si="5"/>
        <v>0.5</v>
      </c>
      <c r="N101" s="79">
        <f t="shared" si="6"/>
        <v>0.5</v>
      </c>
    </row>
    <row r="102" spans="1:14">
      <c r="A102" s="12" t="s">
        <v>132</v>
      </c>
      <c r="B102" s="18"/>
      <c r="C102" s="19"/>
      <c r="D102" s="22"/>
      <c r="E102" s="23"/>
      <c r="F102" s="26"/>
      <c r="G102" s="1160"/>
      <c r="H102" s="28">
        <v>1</v>
      </c>
      <c r="I102" s="1162">
        <v>1</v>
      </c>
      <c r="J102" s="70"/>
      <c r="K102" s="62">
        <f t="shared" si="4"/>
        <v>1</v>
      </c>
      <c r="M102" s="78">
        <f t="shared" ref="M102" si="8">1-(B102/K102)</f>
        <v>1</v>
      </c>
      <c r="N102" s="79"/>
    </row>
    <row r="103" spans="1:14">
      <c r="A103" s="12" t="s">
        <v>90</v>
      </c>
      <c r="B103" s="18">
        <v>6</v>
      </c>
      <c r="C103" s="19"/>
      <c r="D103" s="22">
        <v>1</v>
      </c>
      <c r="E103" s="23">
        <v>3</v>
      </c>
      <c r="F103" s="26"/>
      <c r="G103" s="1160"/>
      <c r="H103" s="28">
        <v>2</v>
      </c>
      <c r="I103" s="1162"/>
      <c r="J103" s="70"/>
      <c r="K103" s="62">
        <f t="shared" si="4"/>
        <v>12</v>
      </c>
      <c r="M103" s="78">
        <f t="shared" si="5"/>
        <v>0.5</v>
      </c>
      <c r="N103" s="79">
        <f t="shared" si="6"/>
        <v>0.5</v>
      </c>
    </row>
    <row r="104" spans="1:14">
      <c r="A104" s="12" t="s">
        <v>91</v>
      </c>
      <c r="B104" s="18">
        <v>4</v>
      </c>
      <c r="C104" s="19"/>
      <c r="D104" s="22"/>
      <c r="E104" s="23">
        <v>1</v>
      </c>
      <c r="F104" s="26"/>
      <c r="G104" s="1160"/>
      <c r="H104" s="28">
        <v>3</v>
      </c>
      <c r="I104" s="1162"/>
      <c r="J104" s="70"/>
      <c r="K104" s="62">
        <f t="shared" si="4"/>
        <v>8</v>
      </c>
      <c r="M104" s="78">
        <f t="shared" si="5"/>
        <v>0.5</v>
      </c>
      <c r="N104" s="79">
        <f t="shared" si="6"/>
        <v>0.5</v>
      </c>
    </row>
    <row r="105" spans="1:14">
      <c r="A105" s="12" t="s">
        <v>92</v>
      </c>
      <c r="B105" s="18">
        <v>3</v>
      </c>
      <c r="C105" s="19"/>
      <c r="D105" s="22"/>
      <c r="E105" s="23"/>
      <c r="F105" s="26"/>
      <c r="G105" s="1160"/>
      <c r="H105" s="28"/>
      <c r="I105" s="1162"/>
      <c r="J105" s="70"/>
      <c r="K105" s="62">
        <f t="shared" si="4"/>
        <v>3</v>
      </c>
      <c r="M105" s="78">
        <f t="shared" si="5"/>
        <v>0</v>
      </c>
      <c r="N105" s="79">
        <f t="shared" si="6"/>
        <v>0</v>
      </c>
    </row>
    <row r="106" spans="1:14">
      <c r="A106" s="12" t="s">
        <v>93</v>
      </c>
      <c r="B106" s="18">
        <v>3</v>
      </c>
      <c r="C106" s="19"/>
      <c r="D106" s="22"/>
      <c r="E106" s="23"/>
      <c r="F106" s="26"/>
      <c r="G106" s="1160"/>
      <c r="H106" s="28">
        <v>1</v>
      </c>
      <c r="I106" s="1162"/>
      <c r="J106" s="70"/>
      <c r="K106" s="62">
        <f t="shared" si="4"/>
        <v>4</v>
      </c>
      <c r="M106" s="78">
        <f t="shared" si="5"/>
        <v>0.25</v>
      </c>
      <c r="N106" s="79">
        <f t="shared" si="6"/>
        <v>0.25</v>
      </c>
    </row>
    <row r="107" spans="1:14">
      <c r="A107" s="12" t="s">
        <v>62</v>
      </c>
      <c r="B107" s="18">
        <v>4</v>
      </c>
      <c r="C107" s="19">
        <v>1</v>
      </c>
      <c r="D107" s="22"/>
      <c r="E107" s="23">
        <v>1</v>
      </c>
      <c r="F107" s="26"/>
      <c r="G107" s="1160"/>
      <c r="H107" s="28">
        <v>3</v>
      </c>
      <c r="I107" s="1162">
        <v>2</v>
      </c>
      <c r="J107" s="70"/>
      <c r="K107" s="62">
        <f t="shared" si="4"/>
        <v>8</v>
      </c>
      <c r="M107" s="78">
        <f t="shared" si="5"/>
        <v>0.5</v>
      </c>
      <c r="N107" s="79">
        <f t="shared" si="6"/>
        <v>0.4</v>
      </c>
    </row>
    <row r="108" spans="1:14">
      <c r="A108" s="672" t="s">
        <v>39</v>
      </c>
      <c r="B108" s="1151">
        <v>3</v>
      </c>
      <c r="C108" s="1152"/>
      <c r="D108" s="1153"/>
      <c r="E108" s="673"/>
      <c r="F108" s="332">
        <v>1</v>
      </c>
      <c r="G108" s="1165"/>
      <c r="H108" s="1154">
        <v>1</v>
      </c>
      <c r="I108" s="1167"/>
      <c r="J108" s="70"/>
      <c r="K108" s="1168">
        <f t="shared" si="4"/>
        <v>5</v>
      </c>
      <c r="M108" s="1169">
        <f t="shared" si="5"/>
        <v>0.4</v>
      </c>
      <c r="N108" s="1170">
        <f t="shared" si="6"/>
        <v>0.4</v>
      </c>
    </row>
    <row r="109" spans="1:14">
      <c r="M109" s="8"/>
      <c r="N109" s="8"/>
    </row>
    <row r="110" spans="1:14">
      <c r="A110" s="71" t="s">
        <v>1</v>
      </c>
      <c r="B110" s="10">
        <f>SUM(B8:B108)</f>
        <v>307</v>
      </c>
      <c r="C110" s="10">
        <f t="shared" ref="C110:I110" si="9">SUM(C8:C108)</f>
        <v>13</v>
      </c>
      <c r="D110" s="10">
        <f t="shared" si="9"/>
        <v>4</v>
      </c>
      <c r="E110" s="10">
        <f t="shared" si="9"/>
        <v>131</v>
      </c>
      <c r="F110" s="10">
        <f t="shared" si="9"/>
        <v>50</v>
      </c>
      <c r="G110" s="10">
        <f t="shared" si="9"/>
        <v>2</v>
      </c>
      <c r="H110" s="10">
        <f t="shared" si="9"/>
        <v>217</v>
      </c>
      <c r="I110" s="10">
        <f t="shared" si="9"/>
        <v>54</v>
      </c>
      <c r="J110" s="1"/>
      <c r="K110" s="197">
        <f>SUM(K10:K108)</f>
        <v>709</v>
      </c>
      <c r="M110" s="337">
        <f t="shared" si="5"/>
        <v>0.56699576868829338</v>
      </c>
      <c r="N110" s="338">
        <f t="shared" si="6"/>
        <v>0.54062500000000002</v>
      </c>
    </row>
    <row r="112" spans="1:14">
      <c r="A112" s="1241" t="s">
        <v>766</v>
      </c>
      <c r="B112" s="1241"/>
      <c r="C112" s="1241"/>
      <c r="D112" s="1241"/>
      <c r="E112" s="1241"/>
      <c r="F112" s="1241"/>
      <c r="G112" s="1241"/>
      <c r="H112" s="1241"/>
      <c r="I112" s="1241"/>
      <c r="J112" s="1241"/>
      <c r="K112" s="1241"/>
      <c r="L112" s="1241"/>
      <c r="M112" s="1241"/>
      <c r="N112" s="1241"/>
    </row>
    <row r="113" spans="1:1">
      <c r="A113" s="58" t="s">
        <v>795</v>
      </c>
    </row>
  </sheetData>
  <mergeCells count="10">
    <mergeCell ref="A112:N112"/>
    <mergeCell ref="M7:N7"/>
    <mergeCell ref="A2:N2"/>
    <mergeCell ref="K7:K8"/>
    <mergeCell ref="B7:C7"/>
    <mergeCell ref="D7:D8"/>
    <mergeCell ref="E7:E8"/>
    <mergeCell ref="F7:G7"/>
    <mergeCell ref="H7:I7"/>
    <mergeCell ref="A5:N5"/>
  </mergeCells>
  <printOptions horizontalCentered="1"/>
  <pageMargins left="0.39370078740157483" right="0.39370078740157483" top="0.59055118110236227" bottom="0.59055118110236227" header="0.39370078740157483" footer="0.39370078740157483"/>
  <pageSetup paperSize="9" scale="70" fitToHeight="0" orientation="portrait" r:id="rId1"/>
  <headerFooter>
    <oddHeader>&amp;L&amp;8Etudes des origines des enseignants-chercheurs recrutés
- Campagne 2014, session synchronisée -&amp;R&amp;8DGRH A1-1 / Novembre 2014</oddHeader>
    <oddFooter>Page &amp;P de &amp;N</oddFooter>
  </headerFooter>
</worksheet>
</file>

<file path=xl/worksheets/sheet9.xml><?xml version="1.0" encoding="utf-8"?>
<worksheet xmlns="http://schemas.openxmlformats.org/spreadsheetml/2006/main" xmlns:r="http://schemas.openxmlformats.org/officeDocument/2006/relationships">
  <sheetPr>
    <tabColor rgb="FF92D050"/>
    <pageSetUpPr fitToPage="1"/>
  </sheetPr>
  <dimension ref="A2:Q69"/>
  <sheetViews>
    <sheetView showGridLines="0" tabSelected="1" workbookViewId="0">
      <selection activeCell="A69" sqref="A69"/>
    </sheetView>
  </sheetViews>
  <sheetFormatPr baseColWidth="10" defaultRowHeight="12.75"/>
  <cols>
    <col min="1" max="1" width="13.33203125" bestFit="1" customWidth="1"/>
    <col min="2" max="2" width="8.83203125" customWidth="1"/>
    <col min="3" max="3" width="12.83203125" customWidth="1"/>
    <col min="4" max="4" width="13" bestFit="1" customWidth="1"/>
    <col min="5" max="5" width="9.33203125" bestFit="1" customWidth="1"/>
    <col min="6" max="6" width="5.83203125" bestFit="1" customWidth="1"/>
    <col min="7" max="7" width="12.83203125" bestFit="1" customWidth="1"/>
    <col min="8" max="8" width="5.83203125" bestFit="1" customWidth="1"/>
    <col min="9" max="9" width="12.83203125" bestFit="1" customWidth="1"/>
    <col min="10" max="10" width="4.6640625" customWidth="1"/>
    <col min="11" max="11" width="11.6640625" customWidth="1"/>
    <col min="12" max="12" width="4.5" customWidth="1"/>
  </cols>
  <sheetData>
    <row r="2" spans="1:14" ht="38.25" customHeight="1">
      <c r="A2" s="1219" t="s">
        <v>311</v>
      </c>
      <c r="B2" s="1219"/>
      <c r="C2" s="1219"/>
      <c r="D2" s="1219"/>
      <c r="E2" s="1219"/>
      <c r="F2" s="1219"/>
      <c r="G2" s="1219"/>
      <c r="H2" s="1219"/>
      <c r="I2" s="1219"/>
      <c r="J2" s="1219"/>
      <c r="K2" s="1219"/>
      <c r="L2" s="1219"/>
      <c r="M2" s="1219"/>
      <c r="N2" s="1219"/>
    </row>
    <row r="3" spans="1:14">
      <c r="A3" s="65"/>
    </row>
    <row r="4" spans="1:14">
      <c r="A4" s="65"/>
    </row>
    <row r="5" spans="1:14">
      <c r="A5" s="1247" t="s">
        <v>994</v>
      </c>
      <c r="B5" s="1218"/>
      <c r="C5" s="1218"/>
      <c r="D5" s="1218"/>
      <c r="E5" s="1218"/>
      <c r="F5" s="1218"/>
      <c r="G5" s="1218"/>
      <c r="H5" s="1218"/>
      <c r="I5" s="1218"/>
      <c r="J5" s="1218"/>
      <c r="K5" s="1218"/>
      <c r="L5" s="1218"/>
      <c r="M5" s="1218"/>
      <c r="N5" s="1218"/>
    </row>
    <row r="7" spans="1:14" ht="29.25" customHeight="1">
      <c r="B7" s="1244" t="s">
        <v>342</v>
      </c>
      <c r="C7" s="1235"/>
      <c r="D7" s="1245" t="s">
        <v>273</v>
      </c>
      <c r="E7" s="1245" t="s">
        <v>274</v>
      </c>
      <c r="F7" s="1245" t="s">
        <v>333</v>
      </c>
      <c r="G7" s="1245"/>
      <c r="H7" s="1245" t="s">
        <v>332</v>
      </c>
      <c r="I7" s="1246"/>
      <c r="J7" s="29"/>
      <c r="K7" s="1243" t="s">
        <v>336</v>
      </c>
      <c r="M7" s="1242" t="s">
        <v>198</v>
      </c>
      <c r="N7" s="1242"/>
    </row>
    <row r="8" spans="1:14" ht="41.25" customHeight="1">
      <c r="A8" s="781" t="s">
        <v>642</v>
      </c>
      <c r="B8" s="73" t="s">
        <v>334</v>
      </c>
      <c r="C8" s="15" t="s">
        <v>335</v>
      </c>
      <c r="D8" s="1245"/>
      <c r="E8" s="1245"/>
      <c r="F8" s="14" t="s">
        <v>133</v>
      </c>
      <c r="G8" s="32" t="s">
        <v>337</v>
      </c>
      <c r="H8" s="31" t="s">
        <v>133</v>
      </c>
      <c r="I8" s="32" t="s">
        <v>338</v>
      </c>
      <c r="J8" s="6"/>
      <c r="K8" s="1243"/>
      <c r="M8" s="74" t="s">
        <v>339</v>
      </c>
      <c r="N8" s="75" t="s">
        <v>340</v>
      </c>
    </row>
    <row r="9" spans="1:14" s="30" customFormat="1" ht="13.5">
      <c r="B9" s="85"/>
      <c r="C9" s="6"/>
      <c r="D9" s="29"/>
      <c r="E9" s="29"/>
      <c r="F9" s="68"/>
      <c r="G9" s="6"/>
      <c r="H9" s="68"/>
      <c r="I9" s="6"/>
      <c r="J9" s="6"/>
      <c r="K9" s="69"/>
      <c r="M9" s="86"/>
      <c r="N9" s="86"/>
    </row>
    <row r="10" spans="1:14">
      <c r="A10" s="160" t="s">
        <v>134</v>
      </c>
      <c r="B10" s="16"/>
      <c r="C10" s="17"/>
      <c r="D10" s="20">
        <v>1</v>
      </c>
      <c r="E10" s="83">
        <v>22</v>
      </c>
      <c r="F10" s="84"/>
      <c r="G10" s="17"/>
      <c r="H10" s="16"/>
      <c r="I10" s="17"/>
      <c r="K10" s="61">
        <f>H10+F10+D10+B10+E10</f>
        <v>23</v>
      </c>
      <c r="M10" s="76">
        <f>1-(B10/K10)</f>
        <v>1</v>
      </c>
      <c r="N10" s="77">
        <f>1-((B10-C10)/(K10-I10-G10-C10))</f>
        <v>1</v>
      </c>
    </row>
    <row r="11" spans="1:14">
      <c r="A11" s="161" t="s">
        <v>135</v>
      </c>
      <c r="B11" s="18">
        <v>5</v>
      </c>
      <c r="C11" s="19">
        <v>5</v>
      </c>
      <c r="D11" s="22"/>
      <c r="E11" s="36">
        <v>22</v>
      </c>
      <c r="F11" s="37"/>
      <c r="G11" s="19"/>
      <c r="H11" s="18">
        <v>31</v>
      </c>
      <c r="I11" s="19">
        <v>31</v>
      </c>
      <c r="K11" s="62">
        <f t="shared" ref="K11:K64" si="0">H11+F11+D11+B11+E11</f>
        <v>58</v>
      </c>
      <c r="M11" s="78">
        <f t="shared" ref="M11:M66" si="1">1-(B11/K11)</f>
        <v>0.9137931034482758</v>
      </c>
      <c r="N11" s="79">
        <f t="shared" ref="N11:N66" si="2">1-((B11-C11)/(K11-I11-G11-C11))</f>
        <v>1</v>
      </c>
    </row>
    <row r="12" spans="1:14">
      <c r="A12" s="161" t="s">
        <v>136</v>
      </c>
      <c r="B12" s="18">
        <v>1</v>
      </c>
      <c r="C12" s="19">
        <v>1</v>
      </c>
      <c r="D12" s="22"/>
      <c r="E12" s="36">
        <v>3</v>
      </c>
      <c r="F12" s="37">
        <v>1</v>
      </c>
      <c r="G12" s="19">
        <v>1</v>
      </c>
      <c r="H12" s="18">
        <v>5</v>
      </c>
      <c r="I12" s="19">
        <v>5</v>
      </c>
      <c r="K12" s="62">
        <f t="shared" si="0"/>
        <v>10</v>
      </c>
      <c r="M12" s="78">
        <f t="shared" si="1"/>
        <v>0.9</v>
      </c>
      <c r="N12" s="79">
        <f t="shared" si="2"/>
        <v>1</v>
      </c>
    </row>
    <row r="13" spans="1:14">
      <c r="A13" s="161" t="s">
        <v>137</v>
      </c>
      <c r="B13" s="18"/>
      <c r="C13" s="19"/>
      <c r="D13" s="22">
        <v>1</v>
      </c>
      <c r="E13" s="36">
        <v>5</v>
      </c>
      <c r="F13" s="37"/>
      <c r="G13" s="19"/>
      <c r="H13" s="18"/>
      <c r="I13" s="19"/>
      <c r="K13" s="62">
        <f t="shared" si="0"/>
        <v>6</v>
      </c>
      <c r="M13" s="78">
        <f t="shared" si="1"/>
        <v>1</v>
      </c>
      <c r="N13" s="79">
        <f t="shared" si="2"/>
        <v>1</v>
      </c>
    </row>
    <row r="14" spans="1:14">
      <c r="A14" s="161" t="s">
        <v>138</v>
      </c>
      <c r="B14" s="18">
        <v>3</v>
      </c>
      <c r="C14" s="19">
        <v>3</v>
      </c>
      <c r="D14" s="22"/>
      <c r="E14" s="36">
        <v>14</v>
      </c>
      <c r="F14" s="37">
        <v>3</v>
      </c>
      <c r="G14" s="19">
        <v>1</v>
      </c>
      <c r="H14" s="18">
        <v>11</v>
      </c>
      <c r="I14" s="19">
        <v>11</v>
      </c>
      <c r="K14" s="62">
        <f t="shared" si="0"/>
        <v>31</v>
      </c>
      <c r="M14" s="78">
        <f t="shared" si="1"/>
        <v>0.90322580645161288</v>
      </c>
      <c r="N14" s="79">
        <f t="shared" si="2"/>
        <v>1</v>
      </c>
    </row>
    <row r="15" spans="1:14">
      <c r="A15" s="161" t="s">
        <v>139</v>
      </c>
      <c r="B15" s="18">
        <v>4</v>
      </c>
      <c r="C15" s="19">
        <v>4</v>
      </c>
      <c r="D15" s="22"/>
      <c r="E15" s="36">
        <v>16</v>
      </c>
      <c r="F15" s="37">
        <v>1</v>
      </c>
      <c r="G15" s="19"/>
      <c r="H15" s="18">
        <v>7</v>
      </c>
      <c r="I15" s="19">
        <v>7</v>
      </c>
      <c r="K15" s="62">
        <f t="shared" si="0"/>
        <v>28</v>
      </c>
      <c r="M15" s="78">
        <f t="shared" si="1"/>
        <v>0.85714285714285721</v>
      </c>
      <c r="N15" s="79">
        <f t="shared" si="2"/>
        <v>1</v>
      </c>
    </row>
    <row r="16" spans="1:14">
      <c r="A16" s="161" t="s">
        <v>140</v>
      </c>
      <c r="B16" s="18">
        <v>8</v>
      </c>
      <c r="C16" s="19"/>
      <c r="D16" s="22"/>
      <c r="E16" s="36">
        <v>2</v>
      </c>
      <c r="F16" s="37">
        <v>3</v>
      </c>
      <c r="G16" s="19"/>
      <c r="H16" s="18">
        <v>10</v>
      </c>
      <c r="I16" s="19"/>
      <c r="K16" s="62">
        <f t="shared" si="0"/>
        <v>23</v>
      </c>
      <c r="M16" s="78">
        <f t="shared" si="1"/>
        <v>0.65217391304347827</v>
      </c>
      <c r="N16" s="79">
        <f t="shared" si="2"/>
        <v>0.65217391304347827</v>
      </c>
    </row>
    <row r="17" spans="1:14">
      <c r="A17" s="161" t="s">
        <v>141</v>
      </c>
      <c r="B17" s="18">
        <v>1</v>
      </c>
      <c r="C17" s="19"/>
      <c r="D17" s="22"/>
      <c r="E17" s="36"/>
      <c r="F17" s="37"/>
      <c r="G17" s="19"/>
      <c r="H17" s="18">
        <v>1</v>
      </c>
      <c r="I17" s="19"/>
      <c r="K17" s="62">
        <f t="shared" si="0"/>
        <v>2</v>
      </c>
      <c r="M17" s="78">
        <f t="shared" si="1"/>
        <v>0.5</v>
      </c>
      <c r="N17" s="79">
        <f t="shared" si="2"/>
        <v>0.5</v>
      </c>
    </row>
    <row r="18" spans="1:14">
      <c r="A18" s="161" t="s">
        <v>142</v>
      </c>
      <c r="B18" s="18">
        <v>9</v>
      </c>
      <c r="C18" s="19"/>
      <c r="D18" s="22"/>
      <c r="E18" s="36">
        <v>1</v>
      </c>
      <c r="F18" s="37"/>
      <c r="G18" s="19"/>
      <c r="H18" s="18">
        <v>8</v>
      </c>
      <c r="I18" s="19"/>
      <c r="K18" s="62">
        <f t="shared" si="0"/>
        <v>18</v>
      </c>
      <c r="M18" s="78">
        <f t="shared" si="1"/>
        <v>0.5</v>
      </c>
      <c r="N18" s="79">
        <f t="shared" si="2"/>
        <v>0.5</v>
      </c>
    </row>
    <row r="19" spans="1:14">
      <c r="A19" s="161" t="s">
        <v>143</v>
      </c>
      <c r="B19" s="18"/>
      <c r="C19" s="19"/>
      <c r="D19" s="22"/>
      <c r="E19" s="36"/>
      <c r="F19" s="37">
        <v>1</v>
      </c>
      <c r="G19" s="19"/>
      <c r="H19" s="18">
        <v>1</v>
      </c>
      <c r="I19" s="19"/>
      <c r="K19" s="62">
        <f t="shared" si="0"/>
        <v>2</v>
      </c>
      <c r="M19" s="78">
        <f t="shared" si="1"/>
        <v>1</v>
      </c>
      <c r="N19" s="79">
        <f t="shared" si="2"/>
        <v>1</v>
      </c>
    </row>
    <row r="20" spans="1:14">
      <c r="A20" s="161" t="s">
        <v>144</v>
      </c>
      <c r="B20" s="18">
        <v>10</v>
      </c>
      <c r="C20" s="19"/>
      <c r="D20" s="22"/>
      <c r="E20" s="36">
        <v>2</v>
      </c>
      <c r="F20" s="37">
        <v>2</v>
      </c>
      <c r="G20" s="19"/>
      <c r="H20" s="18">
        <v>7</v>
      </c>
      <c r="I20" s="19"/>
      <c r="K20" s="62">
        <f t="shared" si="0"/>
        <v>21</v>
      </c>
      <c r="M20" s="78">
        <f t="shared" si="1"/>
        <v>0.52380952380952384</v>
      </c>
      <c r="N20" s="79">
        <f t="shared" si="2"/>
        <v>0.52380952380952384</v>
      </c>
    </row>
    <row r="21" spans="1:14">
      <c r="A21" s="161" t="s">
        <v>145</v>
      </c>
      <c r="B21" s="18"/>
      <c r="C21" s="19"/>
      <c r="D21" s="22"/>
      <c r="E21" s="36"/>
      <c r="F21" s="37">
        <v>2</v>
      </c>
      <c r="G21" s="19"/>
      <c r="H21" s="18">
        <v>2</v>
      </c>
      <c r="I21" s="19"/>
      <c r="K21" s="62">
        <f t="shared" si="0"/>
        <v>4</v>
      </c>
      <c r="M21" s="78">
        <f t="shared" si="1"/>
        <v>1</v>
      </c>
      <c r="N21" s="79">
        <f t="shared" si="2"/>
        <v>1</v>
      </c>
    </row>
    <row r="22" spans="1:14">
      <c r="A22" s="161" t="s">
        <v>146</v>
      </c>
      <c r="B22" s="18">
        <v>10</v>
      </c>
      <c r="C22" s="19"/>
      <c r="D22" s="22"/>
      <c r="E22" s="36">
        <v>2</v>
      </c>
      <c r="F22" s="37">
        <v>1</v>
      </c>
      <c r="G22" s="19"/>
      <c r="H22" s="18">
        <v>5</v>
      </c>
      <c r="I22" s="19"/>
      <c r="K22" s="62">
        <f t="shared" si="0"/>
        <v>18</v>
      </c>
      <c r="M22" s="78">
        <f t="shared" si="1"/>
        <v>0.44444444444444442</v>
      </c>
      <c r="N22" s="79">
        <f t="shared" si="2"/>
        <v>0.44444444444444442</v>
      </c>
    </row>
    <row r="23" spans="1:14">
      <c r="A23" s="161" t="s">
        <v>147</v>
      </c>
      <c r="B23" s="18">
        <v>3</v>
      </c>
      <c r="C23" s="19"/>
      <c r="D23" s="22">
        <v>1</v>
      </c>
      <c r="E23" s="36"/>
      <c r="F23" s="37">
        <v>1</v>
      </c>
      <c r="G23" s="19"/>
      <c r="H23" s="18">
        <v>1</v>
      </c>
      <c r="I23" s="19"/>
      <c r="K23" s="62">
        <f t="shared" si="0"/>
        <v>6</v>
      </c>
      <c r="M23" s="78">
        <f t="shared" si="1"/>
        <v>0.5</v>
      </c>
      <c r="N23" s="79">
        <f t="shared" si="2"/>
        <v>0.5</v>
      </c>
    </row>
    <row r="24" spans="1:14">
      <c r="A24" s="161" t="s">
        <v>148</v>
      </c>
      <c r="B24" s="18">
        <v>16</v>
      </c>
      <c r="C24" s="19"/>
      <c r="D24" s="22"/>
      <c r="E24" s="36">
        <v>4</v>
      </c>
      <c r="F24" s="37">
        <v>1</v>
      </c>
      <c r="G24" s="19"/>
      <c r="H24" s="18">
        <v>7</v>
      </c>
      <c r="I24" s="19"/>
      <c r="K24" s="62">
        <f t="shared" si="0"/>
        <v>28</v>
      </c>
      <c r="M24" s="78">
        <f t="shared" si="1"/>
        <v>0.4285714285714286</v>
      </c>
      <c r="N24" s="79">
        <f t="shared" si="2"/>
        <v>0.4285714285714286</v>
      </c>
    </row>
    <row r="25" spans="1:14">
      <c r="A25" s="161" t="s">
        <v>149</v>
      </c>
      <c r="B25" s="18">
        <v>5</v>
      </c>
      <c r="C25" s="19"/>
      <c r="D25" s="22"/>
      <c r="E25" s="36">
        <v>2</v>
      </c>
      <c r="F25" s="37"/>
      <c r="G25" s="19"/>
      <c r="H25" s="18">
        <v>6</v>
      </c>
      <c r="I25" s="19"/>
      <c r="K25" s="62">
        <f t="shared" si="0"/>
        <v>13</v>
      </c>
      <c r="M25" s="78">
        <f t="shared" si="1"/>
        <v>0.61538461538461542</v>
      </c>
      <c r="N25" s="79">
        <f t="shared" si="2"/>
        <v>0.61538461538461542</v>
      </c>
    </row>
    <row r="26" spans="1:14">
      <c r="A26" s="161" t="s">
        <v>150</v>
      </c>
      <c r="B26" s="18">
        <v>6</v>
      </c>
      <c r="C26" s="19"/>
      <c r="D26" s="22"/>
      <c r="E26" s="36">
        <v>5</v>
      </c>
      <c r="F26" s="37">
        <v>1</v>
      </c>
      <c r="G26" s="19"/>
      <c r="H26" s="18">
        <v>8</v>
      </c>
      <c r="I26" s="19"/>
      <c r="K26" s="62">
        <f t="shared" si="0"/>
        <v>20</v>
      </c>
      <c r="M26" s="78">
        <f t="shared" si="1"/>
        <v>0.7</v>
      </c>
      <c r="N26" s="79">
        <f t="shared" si="2"/>
        <v>0.7</v>
      </c>
    </row>
    <row r="27" spans="1:14">
      <c r="A27" s="161" t="s">
        <v>151</v>
      </c>
      <c r="B27" s="18">
        <v>5</v>
      </c>
      <c r="C27" s="19"/>
      <c r="D27" s="22"/>
      <c r="E27" s="36">
        <v>7</v>
      </c>
      <c r="F27" s="37"/>
      <c r="G27" s="19"/>
      <c r="H27" s="18">
        <v>10</v>
      </c>
      <c r="I27" s="19"/>
      <c r="K27" s="62">
        <f t="shared" si="0"/>
        <v>22</v>
      </c>
      <c r="M27" s="78">
        <f t="shared" si="1"/>
        <v>0.77272727272727271</v>
      </c>
      <c r="N27" s="79">
        <f t="shared" si="2"/>
        <v>0.77272727272727271</v>
      </c>
    </row>
    <row r="28" spans="1:14">
      <c r="A28" s="161" t="s">
        <v>152</v>
      </c>
      <c r="B28" s="18">
        <v>3</v>
      </c>
      <c r="C28" s="19"/>
      <c r="D28" s="22"/>
      <c r="E28" s="36"/>
      <c r="F28" s="37">
        <v>1</v>
      </c>
      <c r="G28" s="19"/>
      <c r="H28" s="18">
        <v>2</v>
      </c>
      <c r="I28" s="19"/>
      <c r="K28" s="62">
        <f t="shared" si="0"/>
        <v>6</v>
      </c>
      <c r="M28" s="78">
        <f t="shared" si="1"/>
        <v>0.5</v>
      </c>
      <c r="N28" s="79">
        <f t="shared" si="2"/>
        <v>0.5</v>
      </c>
    </row>
    <row r="29" spans="1:14">
      <c r="A29" s="161" t="s">
        <v>153</v>
      </c>
      <c r="B29" s="18">
        <v>7</v>
      </c>
      <c r="C29" s="19"/>
      <c r="D29" s="22"/>
      <c r="E29" s="36">
        <v>2</v>
      </c>
      <c r="F29" s="37"/>
      <c r="G29" s="19"/>
      <c r="H29" s="18">
        <v>4</v>
      </c>
      <c r="I29" s="19"/>
      <c r="K29" s="62">
        <f t="shared" si="0"/>
        <v>13</v>
      </c>
      <c r="M29" s="78">
        <f t="shared" si="1"/>
        <v>0.46153846153846156</v>
      </c>
      <c r="N29" s="79">
        <f t="shared" si="2"/>
        <v>0.46153846153846156</v>
      </c>
    </row>
    <row r="30" spans="1:14">
      <c r="A30" s="161" t="s">
        <v>154</v>
      </c>
      <c r="B30" s="18">
        <v>8</v>
      </c>
      <c r="C30" s="19"/>
      <c r="D30" s="22"/>
      <c r="E30" s="36">
        <v>3</v>
      </c>
      <c r="F30" s="37">
        <v>1</v>
      </c>
      <c r="G30" s="19"/>
      <c r="H30" s="18">
        <v>7</v>
      </c>
      <c r="I30" s="19"/>
      <c r="K30" s="62">
        <f t="shared" si="0"/>
        <v>19</v>
      </c>
      <c r="M30" s="78">
        <f t="shared" si="1"/>
        <v>0.57894736842105265</v>
      </c>
      <c r="N30" s="79">
        <f t="shared" si="2"/>
        <v>0.57894736842105265</v>
      </c>
    </row>
    <row r="31" spans="1:14">
      <c r="A31" s="161" t="s">
        <v>155</v>
      </c>
      <c r="B31" s="18">
        <v>4</v>
      </c>
      <c r="C31" s="19"/>
      <c r="D31" s="22"/>
      <c r="E31" s="36">
        <v>2</v>
      </c>
      <c r="F31" s="37">
        <v>1</v>
      </c>
      <c r="G31" s="19"/>
      <c r="H31" s="18">
        <v>4</v>
      </c>
      <c r="I31" s="19"/>
      <c r="K31" s="62">
        <f t="shared" si="0"/>
        <v>11</v>
      </c>
      <c r="M31" s="78">
        <f t="shared" si="1"/>
        <v>0.63636363636363635</v>
      </c>
      <c r="N31" s="79">
        <f t="shared" si="2"/>
        <v>0.63636363636363635</v>
      </c>
    </row>
    <row r="32" spans="1:14">
      <c r="A32" s="161" t="s">
        <v>156</v>
      </c>
      <c r="B32" s="18">
        <v>3</v>
      </c>
      <c r="C32" s="19"/>
      <c r="D32" s="22"/>
      <c r="E32" s="36"/>
      <c r="F32" s="37">
        <v>1</v>
      </c>
      <c r="G32" s="19"/>
      <c r="H32" s="18">
        <v>3</v>
      </c>
      <c r="I32" s="19"/>
      <c r="K32" s="62">
        <f t="shared" si="0"/>
        <v>7</v>
      </c>
      <c r="M32" s="78">
        <f t="shared" si="1"/>
        <v>0.5714285714285714</v>
      </c>
      <c r="N32" s="79">
        <f t="shared" si="2"/>
        <v>0.5714285714285714</v>
      </c>
    </row>
    <row r="33" spans="1:14">
      <c r="A33" s="161" t="s">
        <v>157</v>
      </c>
      <c r="B33" s="18">
        <v>1</v>
      </c>
      <c r="C33" s="19"/>
      <c r="D33" s="22"/>
      <c r="E33" s="36">
        <v>2</v>
      </c>
      <c r="F33" s="37">
        <v>3</v>
      </c>
      <c r="G33" s="19"/>
      <c r="H33" s="18">
        <v>7</v>
      </c>
      <c r="I33" s="19"/>
      <c r="K33" s="62">
        <f t="shared" si="0"/>
        <v>13</v>
      </c>
      <c r="M33" s="78">
        <f t="shared" si="1"/>
        <v>0.92307692307692313</v>
      </c>
      <c r="N33" s="79">
        <f t="shared" si="2"/>
        <v>0.92307692307692313</v>
      </c>
    </row>
    <row r="34" spans="1:14">
      <c r="A34" s="161" t="s">
        <v>158</v>
      </c>
      <c r="B34" s="18">
        <v>6</v>
      </c>
      <c r="C34" s="19"/>
      <c r="D34" s="22"/>
      <c r="E34" s="36"/>
      <c r="F34" s="37">
        <v>3</v>
      </c>
      <c r="G34" s="19"/>
      <c r="H34" s="18">
        <v>15</v>
      </c>
      <c r="I34" s="19"/>
      <c r="K34" s="62">
        <f t="shared" si="0"/>
        <v>24</v>
      </c>
      <c r="M34" s="78">
        <f t="shared" si="1"/>
        <v>0.75</v>
      </c>
      <c r="N34" s="79">
        <f t="shared" si="2"/>
        <v>0.75</v>
      </c>
    </row>
    <row r="35" spans="1:14">
      <c r="A35" s="161" t="s">
        <v>159</v>
      </c>
      <c r="B35" s="18">
        <v>13</v>
      </c>
      <c r="C35" s="19"/>
      <c r="D35" s="22"/>
      <c r="E35" s="36">
        <v>2</v>
      </c>
      <c r="F35" s="37">
        <v>3</v>
      </c>
      <c r="G35" s="19"/>
      <c r="H35" s="18">
        <v>12</v>
      </c>
      <c r="I35" s="19"/>
      <c r="K35" s="62">
        <f t="shared" si="0"/>
        <v>30</v>
      </c>
      <c r="M35" s="78">
        <f t="shared" si="1"/>
        <v>0.56666666666666665</v>
      </c>
      <c r="N35" s="79">
        <f t="shared" si="2"/>
        <v>0.56666666666666665</v>
      </c>
    </row>
    <row r="36" spans="1:14">
      <c r="A36" s="161" t="s">
        <v>160</v>
      </c>
      <c r="B36" s="18">
        <v>7</v>
      </c>
      <c r="C36" s="19"/>
      <c r="D36" s="22"/>
      <c r="E36" s="36"/>
      <c r="F36" s="37">
        <v>1</v>
      </c>
      <c r="G36" s="19"/>
      <c r="H36" s="18">
        <v>1</v>
      </c>
      <c r="I36" s="19"/>
      <c r="K36" s="62">
        <f t="shared" si="0"/>
        <v>9</v>
      </c>
      <c r="M36" s="78">
        <f t="shared" si="1"/>
        <v>0.22222222222222221</v>
      </c>
      <c r="N36" s="79">
        <f t="shared" si="2"/>
        <v>0.22222222222222221</v>
      </c>
    </row>
    <row r="37" spans="1:14">
      <c r="A37" s="161" t="s">
        <v>161</v>
      </c>
      <c r="B37" s="18">
        <v>5</v>
      </c>
      <c r="C37" s="19"/>
      <c r="D37" s="22"/>
      <c r="E37" s="36"/>
      <c r="F37" s="37">
        <v>1</v>
      </c>
      <c r="G37" s="19"/>
      <c r="H37" s="18"/>
      <c r="I37" s="19"/>
      <c r="K37" s="62">
        <f t="shared" si="0"/>
        <v>6</v>
      </c>
      <c r="M37" s="78">
        <f t="shared" si="1"/>
        <v>0.16666666666666663</v>
      </c>
      <c r="N37" s="79">
        <f t="shared" si="2"/>
        <v>0.16666666666666663</v>
      </c>
    </row>
    <row r="38" spans="1:14">
      <c r="A38" s="161" t="s">
        <v>162</v>
      </c>
      <c r="B38" s="18">
        <v>7</v>
      </c>
      <c r="C38" s="19"/>
      <c r="D38" s="22"/>
      <c r="E38" s="36"/>
      <c r="F38" s="37"/>
      <c r="G38" s="19"/>
      <c r="H38" s="18"/>
      <c r="I38" s="19"/>
      <c r="K38" s="62">
        <f t="shared" si="0"/>
        <v>7</v>
      </c>
      <c r="M38" s="78">
        <f t="shared" si="1"/>
        <v>0</v>
      </c>
      <c r="N38" s="79">
        <f t="shared" si="2"/>
        <v>0</v>
      </c>
    </row>
    <row r="39" spans="1:14">
      <c r="A39" s="161" t="s">
        <v>163</v>
      </c>
      <c r="B39" s="18">
        <v>9</v>
      </c>
      <c r="C39" s="19"/>
      <c r="D39" s="22"/>
      <c r="E39" s="36"/>
      <c r="F39" s="37"/>
      <c r="G39" s="19"/>
      <c r="H39" s="18">
        <v>3</v>
      </c>
      <c r="I39" s="19"/>
      <c r="K39" s="62">
        <f t="shared" si="0"/>
        <v>12</v>
      </c>
      <c r="M39" s="78">
        <f t="shared" si="1"/>
        <v>0.25</v>
      </c>
      <c r="N39" s="79">
        <f t="shared" si="2"/>
        <v>0.25</v>
      </c>
    </row>
    <row r="40" spans="1:14">
      <c r="A40" s="161" t="s">
        <v>164</v>
      </c>
      <c r="B40" s="18">
        <v>10</v>
      </c>
      <c r="C40" s="19"/>
      <c r="D40" s="22"/>
      <c r="E40" s="36"/>
      <c r="F40" s="37"/>
      <c r="G40" s="19"/>
      <c r="H40" s="18">
        <v>1</v>
      </c>
      <c r="I40" s="19"/>
      <c r="K40" s="62">
        <f t="shared" si="0"/>
        <v>11</v>
      </c>
      <c r="M40" s="78">
        <f t="shared" si="1"/>
        <v>9.0909090909090939E-2</v>
      </c>
      <c r="N40" s="79">
        <f t="shared" si="2"/>
        <v>9.0909090909090939E-2</v>
      </c>
    </row>
    <row r="41" spans="1:14">
      <c r="A41" s="161" t="s">
        <v>165</v>
      </c>
      <c r="B41" s="18">
        <v>8</v>
      </c>
      <c r="C41" s="19"/>
      <c r="D41" s="22"/>
      <c r="E41" s="36"/>
      <c r="F41" s="37"/>
      <c r="G41" s="19"/>
      <c r="H41" s="18">
        <v>1</v>
      </c>
      <c r="I41" s="19"/>
      <c r="K41" s="62">
        <f t="shared" si="0"/>
        <v>9</v>
      </c>
      <c r="M41" s="78">
        <f t="shared" si="1"/>
        <v>0.11111111111111116</v>
      </c>
      <c r="N41" s="79">
        <f t="shared" si="2"/>
        <v>0.11111111111111116</v>
      </c>
    </row>
    <row r="42" spans="1:14">
      <c r="A42" s="991" t="s">
        <v>200</v>
      </c>
      <c r="B42" s="18">
        <v>2</v>
      </c>
      <c r="C42" s="19"/>
      <c r="D42" s="22"/>
      <c r="E42" s="36"/>
      <c r="F42" s="37">
        <v>2</v>
      </c>
      <c r="G42" s="19"/>
      <c r="H42" s="18">
        <v>1</v>
      </c>
      <c r="I42" s="19"/>
      <c r="K42" s="62">
        <f t="shared" si="0"/>
        <v>5</v>
      </c>
      <c r="M42" s="78">
        <f t="shared" ref="M42" si="3">1-(B42/K42)</f>
        <v>0.6</v>
      </c>
      <c r="N42" s="79">
        <f t="shared" ref="N42" si="4">1-((B42-C42)/(K42-I42-G42-C42))</f>
        <v>0.6</v>
      </c>
    </row>
    <row r="43" spans="1:14">
      <c r="A43" s="161" t="s">
        <v>166</v>
      </c>
      <c r="B43" s="18">
        <v>2</v>
      </c>
      <c r="C43" s="19"/>
      <c r="D43" s="22"/>
      <c r="E43" s="36">
        <v>2</v>
      </c>
      <c r="F43" s="37">
        <v>3</v>
      </c>
      <c r="G43" s="19"/>
      <c r="H43" s="18"/>
      <c r="I43" s="19"/>
      <c r="K43" s="62">
        <f t="shared" si="0"/>
        <v>7</v>
      </c>
      <c r="M43" s="78">
        <f t="shared" si="1"/>
        <v>0.7142857142857143</v>
      </c>
      <c r="N43" s="79">
        <f t="shared" si="2"/>
        <v>0.7142857142857143</v>
      </c>
    </row>
    <row r="44" spans="1:14">
      <c r="A44" s="161" t="s">
        <v>167</v>
      </c>
      <c r="B44" s="18">
        <v>3</v>
      </c>
      <c r="C44" s="19"/>
      <c r="D44" s="22"/>
      <c r="E44" s="36"/>
      <c r="F44" s="37"/>
      <c r="G44" s="19"/>
      <c r="H44" s="18">
        <v>1</v>
      </c>
      <c r="I44" s="19"/>
      <c r="K44" s="62">
        <f t="shared" si="0"/>
        <v>4</v>
      </c>
      <c r="M44" s="78">
        <f t="shared" si="1"/>
        <v>0.25</v>
      </c>
      <c r="N44" s="79">
        <f t="shared" si="2"/>
        <v>0.25</v>
      </c>
    </row>
    <row r="45" spans="1:14">
      <c r="A45" s="161" t="s">
        <v>168</v>
      </c>
      <c r="B45" s="18">
        <v>2</v>
      </c>
      <c r="C45" s="19"/>
      <c r="D45" s="22"/>
      <c r="E45" s="36"/>
      <c r="F45" s="37"/>
      <c r="G45" s="19"/>
      <c r="H45" s="18"/>
      <c r="I45" s="19"/>
      <c r="K45" s="62">
        <f t="shared" si="0"/>
        <v>2</v>
      </c>
      <c r="M45" s="78">
        <f t="shared" si="1"/>
        <v>0</v>
      </c>
      <c r="N45" s="79">
        <f t="shared" si="2"/>
        <v>0</v>
      </c>
    </row>
    <row r="46" spans="1:14">
      <c r="A46" s="161" t="s">
        <v>169</v>
      </c>
      <c r="B46" s="18">
        <v>21</v>
      </c>
      <c r="C46" s="19"/>
      <c r="D46" s="22"/>
      <c r="E46" s="36">
        <v>4</v>
      </c>
      <c r="F46" s="37">
        <v>1</v>
      </c>
      <c r="G46" s="19"/>
      <c r="H46" s="18">
        <v>8</v>
      </c>
      <c r="I46" s="19"/>
      <c r="K46" s="62">
        <f t="shared" si="0"/>
        <v>34</v>
      </c>
      <c r="M46" s="78">
        <f t="shared" si="1"/>
        <v>0.38235294117647056</v>
      </c>
      <c r="N46" s="79">
        <f t="shared" si="2"/>
        <v>0.38235294117647056</v>
      </c>
    </row>
    <row r="47" spans="1:14">
      <c r="A47" s="161" t="s">
        <v>170</v>
      </c>
      <c r="B47" s="18">
        <v>14</v>
      </c>
      <c r="C47" s="19"/>
      <c r="D47" s="22"/>
      <c r="E47" s="36">
        <v>1</v>
      </c>
      <c r="F47" s="37">
        <v>1</v>
      </c>
      <c r="G47" s="19"/>
      <c r="H47" s="18">
        <v>1</v>
      </c>
      <c r="I47" s="19"/>
      <c r="K47" s="62">
        <f t="shared" si="0"/>
        <v>17</v>
      </c>
      <c r="M47" s="78">
        <f t="shared" si="1"/>
        <v>0.17647058823529416</v>
      </c>
      <c r="N47" s="79">
        <f t="shared" si="2"/>
        <v>0.17647058823529416</v>
      </c>
    </row>
    <row r="48" spans="1:14">
      <c r="A48" s="161" t="s">
        <v>171</v>
      </c>
      <c r="B48" s="18">
        <v>13</v>
      </c>
      <c r="C48" s="19"/>
      <c r="D48" s="22"/>
      <c r="E48" s="36"/>
      <c r="F48" s="37"/>
      <c r="G48" s="19"/>
      <c r="H48" s="18">
        <v>2</v>
      </c>
      <c r="I48" s="19"/>
      <c r="K48" s="62">
        <f t="shared" si="0"/>
        <v>15</v>
      </c>
      <c r="M48" s="78">
        <f t="shared" si="1"/>
        <v>0.1333333333333333</v>
      </c>
      <c r="N48" s="79">
        <f t="shared" si="2"/>
        <v>0.1333333333333333</v>
      </c>
    </row>
    <row r="49" spans="1:14">
      <c r="A49" s="161" t="s">
        <v>172</v>
      </c>
      <c r="B49" s="18">
        <v>10</v>
      </c>
      <c r="C49" s="19"/>
      <c r="D49" s="22"/>
      <c r="E49" s="36"/>
      <c r="F49" s="37">
        <v>1</v>
      </c>
      <c r="G49" s="19"/>
      <c r="H49" s="18">
        <v>3</v>
      </c>
      <c r="I49" s="19"/>
      <c r="K49" s="62">
        <f t="shared" si="0"/>
        <v>14</v>
      </c>
      <c r="M49" s="78">
        <f t="shared" si="1"/>
        <v>0.2857142857142857</v>
      </c>
      <c r="N49" s="79">
        <f t="shared" si="2"/>
        <v>0.2857142857142857</v>
      </c>
    </row>
    <row r="50" spans="1:14">
      <c r="A50" s="161" t="s">
        <v>173</v>
      </c>
      <c r="B50" s="18">
        <v>12</v>
      </c>
      <c r="C50" s="19"/>
      <c r="D50" s="22"/>
      <c r="E50" s="36"/>
      <c r="F50" s="37">
        <v>2</v>
      </c>
      <c r="G50" s="19"/>
      <c r="H50" s="18">
        <v>3</v>
      </c>
      <c r="I50" s="19"/>
      <c r="K50" s="62">
        <f t="shared" si="0"/>
        <v>17</v>
      </c>
      <c r="M50" s="78">
        <f t="shared" si="1"/>
        <v>0.29411764705882348</v>
      </c>
      <c r="N50" s="79">
        <f t="shared" si="2"/>
        <v>0.29411764705882348</v>
      </c>
    </row>
    <row r="51" spans="1:14">
      <c r="A51" s="161" t="s">
        <v>174</v>
      </c>
      <c r="B51" s="18">
        <v>3</v>
      </c>
      <c r="C51" s="19"/>
      <c r="D51" s="22"/>
      <c r="E51" s="36"/>
      <c r="F51" s="37">
        <v>2</v>
      </c>
      <c r="G51" s="19"/>
      <c r="H51" s="18">
        <v>2</v>
      </c>
      <c r="I51" s="19"/>
      <c r="K51" s="62">
        <f t="shared" si="0"/>
        <v>7</v>
      </c>
      <c r="M51" s="78">
        <f t="shared" si="1"/>
        <v>0.5714285714285714</v>
      </c>
      <c r="N51" s="79">
        <f t="shared" si="2"/>
        <v>0.5714285714285714</v>
      </c>
    </row>
    <row r="52" spans="1:14">
      <c r="A52" s="161" t="s">
        <v>175</v>
      </c>
      <c r="B52" s="18">
        <v>3</v>
      </c>
      <c r="C52" s="19"/>
      <c r="D52" s="22"/>
      <c r="E52" s="36"/>
      <c r="F52" s="37">
        <v>2</v>
      </c>
      <c r="G52" s="19"/>
      <c r="H52" s="18"/>
      <c r="I52" s="19"/>
      <c r="K52" s="62">
        <f t="shared" si="0"/>
        <v>5</v>
      </c>
      <c r="M52" s="78">
        <f t="shared" si="1"/>
        <v>0.4</v>
      </c>
      <c r="N52" s="79">
        <f t="shared" si="2"/>
        <v>0.4</v>
      </c>
    </row>
    <row r="53" spans="1:14">
      <c r="A53" s="161" t="s">
        <v>176</v>
      </c>
      <c r="B53" s="18">
        <v>5</v>
      </c>
      <c r="C53" s="19"/>
      <c r="D53" s="22"/>
      <c r="E53" s="36">
        <v>1</v>
      </c>
      <c r="F53" s="37"/>
      <c r="G53" s="19"/>
      <c r="H53" s="18">
        <v>1</v>
      </c>
      <c r="I53" s="19"/>
      <c r="K53" s="62">
        <f t="shared" si="0"/>
        <v>7</v>
      </c>
      <c r="M53" s="78">
        <f t="shared" si="1"/>
        <v>0.2857142857142857</v>
      </c>
      <c r="N53" s="79">
        <f t="shared" si="2"/>
        <v>0.2857142857142857</v>
      </c>
    </row>
    <row r="54" spans="1:14">
      <c r="A54" s="161" t="s">
        <v>177</v>
      </c>
      <c r="B54" s="18">
        <v>2</v>
      </c>
      <c r="C54" s="19"/>
      <c r="D54" s="22"/>
      <c r="E54" s="36"/>
      <c r="F54" s="37"/>
      <c r="G54" s="19"/>
      <c r="H54" s="18"/>
      <c r="I54" s="19"/>
      <c r="K54" s="62">
        <f t="shared" si="0"/>
        <v>2</v>
      </c>
      <c r="M54" s="78">
        <f t="shared" si="1"/>
        <v>0</v>
      </c>
      <c r="N54" s="79">
        <f t="shared" si="2"/>
        <v>0</v>
      </c>
    </row>
    <row r="55" spans="1:14">
      <c r="A55" s="161" t="s">
        <v>178</v>
      </c>
      <c r="B55" s="18">
        <v>2</v>
      </c>
      <c r="C55" s="19"/>
      <c r="D55" s="22"/>
      <c r="E55" s="36"/>
      <c r="F55" s="37">
        <v>1</v>
      </c>
      <c r="G55" s="19"/>
      <c r="H55" s="18"/>
      <c r="I55" s="19"/>
      <c r="K55" s="62">
        <f t="shared" si="0"/>
        <v>3</v>
      </c>
      <c r="M55" s="78">
        <f t="shared" si="1"/>
        <v>0.33333333333333337</v>
      </c>
      <c r="N55" s="79">
        <f t="shared" si="2"/>
        <v>0.33333333333333337</v>
      </c>
    </row>
    <row r="56" spans="1:14">
      <c r="A56" s="161" t="s">
        <v>179</v>
      </c>
      <c r="B56" s="18">
        <v>7</v>
      </c>
      <c r="C56" s="19"/>
      <c r="D56" s="22">
        <v>1</v>
      </c>
      <c r="E56" s="36">
        <v>2</v>
      </c>
      <c r="F56" s="37">
        <v>1</v>
      </c>
      <c r="G56" s="19"/>
      <c r="H56" s="18">
        <v>6</v>
      </c>
      <c r="I56" s="19"/>
      <c r="K56" s="62">
        <f t="shared" si="0"/>
        <v>17</v>
      </c>
      <c r="M56" s="78">
        <f t="shared" si="1"/>
        <v>0.58823529411764708</v>
      </c>
      <c r="N56" s="79">
        <f t="shared" si="2"/>
        <v>0.58823529411764708</v>
      </c>
    </row>
    <row r="57" spans="1:14">
      <c r="A57" s="161" t="s">
        <v>180</v>
      </c>
      <c r="B57" s="18">
        <v>8</v>
      </c>
      <c r="C57" s="19"/>
      <c r="D57" s="22"/>
      <c r="E57" s="36">
        <v>1</v>
      </c>
      <c r="F57" s="37"/>
      <c r="G57" s="19"/>
      <c r="H57" s="18">
        <v>6</v>
      </c>
      <c r="I57" s="19"/>
      <c r="K57" s="62">
        <f t="shared" si="0"/>
        <v>15</v>
      </c>
      <c r="M57" s="78">
        <f t="shared" si="1"/>
        <v>0.46666666666666667</v>
      </c>
      <c r="N57" s="79">
        <f t="shared" si="2"/>
        <v>0.46666666666666667</v>
      </c>
    </row>
    <row r="58" spans="1:14">
      <c r="A58" s="161" t="s">
        <v>181</v>
      </c>
      <c r="B58" s="18"/>
      <c r="C58" s="19"/>
      <c r="D58" s="22"/>
      <c r="E58" s="36"/>
      <c r="F58" s="37"/>
      <c r="G58" s="19"/>
      <c r="H58" s="18"/>
      <c r="I58" s="19"/>
      <c r="K58" s="62"/>
      <c r="M58" s="78"/>
      <c r="N58" s="79"/>
    </row>
    <row r="59" spans="1:14">
      <c r="A59" s="161" t="s">
        <v>182</v>
      </c>
      <c r="B59" s="18"/>
      <c r="C59" s="19"/>
      <c r="D59" s="22"/>
      <c r="E59" s="36"/>
      <c r="F59" s="37"/>
      <c r="G59" s="19"/>
      <c r="H59" s="18"/>
      <c r="I59" s="19"/>
      <c r="K59" s="62"/>
      <c r="M59" s="78"/>
      <c r="N59" s="79"/>
    </row>
    <row r="60" spans="1:14">
      <c r="A60" s="161" t="s">
        <v>183</v>
      </c>
      <c r="B60" s="18">
        <v>7</v>
      </c>
      <c r="C60" s="19"/>
      <c r="D60" s="22"/>
      <c r="E60" s="36">
        <v>1</v>
      </c>
      <c r="F60" s="37"/>
      <c r="G60" s="19"/>
      <c r="H60" s="18">
        <v>2</v>
      </c>
      <c r="I60" s="19"/>
      <c r="K60" s="62">
        <f t="shared" si="0"/>
        <v>10</v>
      </c>
      <c r="M60" s="78">
        <f t="shared" si="1"/>
        <v>0.30000000000000004</v>
      </c>
      <c r="N60" s="79">
        <f t="shared" si="2"/>
        <v>0.30000000000000004</v>
      </c>
    </row>
    <row r="61" spans="1:14">
      <c r="A61" s="161" t="s">
        <v>184</v>
      </c>
      <c r="B61" s="18"/>
      <c r="C61" s="19"/>
      <c r="D61" s="22"/>
      <c r="E61" s="36"/>
      <c r="F61" s="37"/>
      <c r="G61" s="19"/>
      <c r="H61" s="18"/>
      <c r="I61" s="19"/>
      <c r="K61" s="62"/>
      <c r="M61" s="78"/>
      <c r="N61" s="79"/>
    </row>
    <row r="62" spans="1:14">
      <c r="A62" s="161" t="s">
        <v>185</v>
      </c>
      <c r="B62" s="18">
        <v>1</v>
      </c>
      <c r="C62" s="19"/>
      <c r="D62" s="22"/>
      <c r="E62" s="36">
        <v>1</v>
      </c>
      <c r="F62" s="37"/>
      <c r="G62" s="19"/>
      <c r="H62" s="18"/>
      <c r="I62" s="19"/>
      <c r="K62" s="62">
        <f t="shared" si="0"/>
        <v>2</v>
      </c>
      <c r="M62" s="78">
        <f t="shared" si="1"/>
        <v>0.5</v>
      </c>
      <c r="N62" s="79">
        <f t="shared" si="2"/>
        <v>0.5</v>
      </c>
    </row>
    <row r="63" spans="1:14">
      <c r="A63" s="161" t="s">
        <v>186</v>
      </c>
      <c r="B63" s="18">
        <v>8</v>
      </c>
      <c r="C63" s="19"/>
      <c r="D63" s="22"/>
      <c r="E63" s="36"/>
      <c r="F63" s="37"/>
      <c r="G63" s="19"/>
      <c r="H63" s="18">
        <v>1</v>
      </c>
      <c r="I63" s="19"/>
      <c r="K63" s="62">
        <f t="shared" si="0"/>
        <v>9</v>
      </c>
      <c r="M63" s="78">
        <f t="shared" si="1"/>
        <v>0.11111111111111116</v>
      </c>
      <c r="N63" s="79">
        <f t="shared" si="2"/>
        <v>0.11111111111111116</v>
      </c>
    </row>
    <row r="64" spans="1:14">
      <c r="A64" s="829" t="s">
        <v>187</v>
      </c>
      <c r="B64" s="1151">
        <v>5</v>
      </c>
      <c r="C64" s="1152"/>
      <c r="D64" s="1153"/>
      <c r="E64" s="1171"/>
      <c r="F64" s="1172">
        <v>2</v>
      </c>
      <c r="G64" s="1152"/>
      <c r="H64" s="1151"/>
      <c r="I64" s="1152"/>
      <c r="K64" s="1168">
        <f t="shared" si="0"/>
        <v>7</v>
      </c>
      <c r="M64" s="1169">
        <f t="shared" si="1"/>
        <v>0.2857142857142857</v>
      </c>
      <c r="N64" s="1170">
        <f t="shared" si="2"/>
        <v>0.2857142857142857</v>
      </c>
    </row>
    <row r="65" spans="1:17">
      <c r="M65" s="48"/>
      <c r="N65" s="48"/>
    </row>
    <row r="66" spans="1:17">
      <c r="A66" s="41" t="s">
        <v>1</v>
      </c>
      <c r="B66" s="10">
        <f>SUM(B10:B64)</f>
        <v>307</v>
      </c>
      <c r="C66" s="10">
        <f t="shared" ref="C66:I66" si="5">SUM(C10:C64)</f>
        <v>13</v>
      </c>
      <c r="D66" s="10">
        <f t="shared" si="5"/>
        <v>4</v>
      </c>
      <c r="E66" s="10">
        <f t="shared" si="5"/>
        <v>131</v>
      </c>
      <c r="F66" s="10">
        <f t="shared" si="5"/>
        <v>50</v>
      </c>
      <c r="G66" s="10">
        <f t="shared" si="5"/>
        <v>2</v>
      </c>
      <c r="H66" s="10">
        <f t="shared" si="5"/>
        <v>217</v>
      </c>
      <c r="I66" s="42">
        <f t="shared" si="5"/>
        <v>54</v>
      </c>
      <c r="J66" s="7"/>
      <c r="K66" s="197">
        <f>SUM(K10:K64)</f>
        <v>709</v>
      </c>
      <c r="M66" s="337">
        <f t="shared" si="1"/>
        <v>0.56699576868829338</v>
      </c>
      <c r="N66" s="338">
        <f t="shared" si="2"/>
        <v>0.54062500000000002</v>
      </c>
      <c r="Q66" s="4"/>
    </row>
    <row r="68" spans="1:17">
      <c r="A68" s="1241" t="s">
        <v>1084</v>
      </c>
      <c r="B68" s="1241"/>
      <c r="C68" s="1241"/>
      <c r="D68" s="1241"/>
      <c r="E68" s="1241"/>
      <c r="F68" s="1241"/>
      <c r="G68" s="1241"/>
      <c r="H68" s="1241"/>
      <c r="I68" s="1241"/>
      <c r="J68" s="1241"/>
      <c r="K68" s="1241"/>
      <c r="L68" s="1241"/>
      <c r="M68" s="1241"/>
      <c r="N68" s="1241"/>
    </row>
    <row r="69" spans="1:17">
      <c r="A69" s="58" t="s">
        <v>1083</v>
      </c>
    </row>
  </sheetData>
  <mergeCells count="10">
    <mergeCell ref="A68:N68"/>
    <mergeCell ref="M7:N7"/>
    <mergeCell ref="A2:N2"/>
    <mergeCell ref="K7:K8"/>
    <mergeCell ref="B7:C7"/>
    <mergeCell ref="F7:G7"/>
    <mergeCell ref="H7:I7"/>
    <mergeCell ref="D7:D8"/>
    <mergeCell ref="E7:E8"/>
    <mergeCell ref="A5:N5"/>
  </mergeCells>
  <printOptions horizontalCentered="1"/>
  <pageMargins left="0.39370078740157483" right="0.39370078740157483" top="0.59055118110236227" bottom="0.59055118110236227" header="0.39370078740157483" footer="0.39370078740157483"/>
  <pageSetup paperSize="9" scale="76" fitToHeight="0" orientation="portrait" r:id="rId1"/>
  <headerFooter>
    <oddHeader>&amp;L&amp;8Etudes des origines des enseignants-chercheurs recrutés
- Campagne 2014, session synchronisée -&amp;R&amp;8DGRH A1-1 / Novembre 2014</oddHeader>
    <oddFooter>Page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47</vt:i4>
      </vt:variant>
      <vt:variant>
        <vt:lpstr>Plages nommées</vt:lpstr>
      </vt:variant>
      <vt:variant>
        <vt:i4>61</vt:i4>
      </vt:variant>
    </vt:vector>
  </HeadingPairs>
  <TitlesOfParts>
    <vt:vector size="108" baseType="lpstr">
      <vt:lpstr>PG_1</vt:lpstr>
      <vt:lpstr>TAB_1</vt:lpstr>
      <vt:lpstr>TAB_2</vt:lpstr>
      <vt:lpstr>TAB_3</vt:lpstr>
      <vt:lpstr>PG_2</vt:lpstr>
      <vt:lpstr>TAB_4</vt:lpstr>
      <vt:lpstr>TAB_5</vt:lpstr>
      <vt:lpstr>TAB_5a</vt:lpstr>
      <vt:lpstr>TAB_5b</vt:lpstr>
      <vt:lpstr>TAB_6</vt:lpstr>
      <vt:lpstr>TAB_7</vt:lpstr>
      <vt:lpstr>TAB_8</vt:lpstr>
      <vt:lpstr>TAB_8-a</vt:lpstr>
      <vt:lpstr>TAB_8-b</vt:lpstr>
      <vt:lpstr>TAB_8c</vt:lpstr>
      <vt:lpstr>TAB_9</vt:lpstr>
      <vt:lpstr>TAB_10</vt:lpstr>
      <vt:lpstr>TAB_11</vt:lpstr>
      <vt:lpstr>PG_3</vt:lpstr>
      <vt:lpstr>TAB_12</vt:lpstr>
      <vt:lpstr>TAB_13</vt:lpstr>
      <vt:lpstr>TAB_14</vt:lpstr>
      <vt:lpstr>TAB_15</vt:lpstr>
      <vt:lpstr>TAB_16</vt:lpstr>
      <vt:lpstr>TAB_17</vt:lpstr>
      <vt:lpstr>TAB_18</vt:lpstr>
      <vt:lpstr>TAB_19</vt:lpstr>
      <vt:lpstr>PG_4</vt:lpstr>
      <vt:lpstr>TAB_20-a</vt:lpstr>
      <vt:lpstr>TAB_20-b</vt:lpstr>
      <vt:lpstr>TAB_21</vt:lpstr>
      <vt:lpstr>TAB_22-a</vt:lpstr>
      <vt:lpstr>TAB_22-b</vt:lpstr>
      <vt:lpstr>TAB_22-c</vt:lpstr>
      <vt:lpstr>TAB_22-d</vt:lpstr>
      <vt:lpstr>TAB_22-e</vt:lpstr>
      <vt:lpstr>TAB_23</vt:lpstr>
      <vt:lpstr>TAB_24</vt:lpstr>
      <vt:lpstr>PG_5</vt:lpstr>
      <vt:lpstr>TAB_25-a</vt:lpstr>
      <vt:lpstr>TAB_25-b</vt:lpstr>
      <vt:lpstr>PG_6</vt:lpstr>
      <vt:lpstr>TAB_26</vt:lpstr>
      <vt:lpstr>TAB_27</vt:lpstr>
      <vt:lpstr>TAB_28</vt:lpstr>
      <vt:lpstr>TAB_29</vt:lpstr>
      <vt:lpstr>TAB_30</vt:lpstr>
      <vt:lpstr>TAB_11!Impression_des_titres</vt:lpstr>
      <vt:lpstr>TAB_13!Impression_des_titres</vt:lpstr>
      <vt:lpstr>TAB_14!Impression_des_titres</vt:lpstr>
      <vt:lpstr>TAB_15!Impression_des_titres</vt:lpstr>
      <vt:lpstr>TAB_16!Impression_des_titres</vt:lpstr>
      <vt:lpstr>TAB_26!Impression_des_titres</vt:lpstr>
      <vt:lpstr>TAB_29!Impression_des_titres</vt:lpstr>
      <vt:lpstr>TAB_30!Impression_des_titres</vt:lpstr>
      <vt:lpstr>TAB_5!Impression_des_titres</vt:lpstr>
      <vt:lpstr>TAB_5a!Impression_des_titres</vt:lpstr>
      <vt:lpstr>TAB_5b!Impression_des_titres</vt:lpstr>
      <vt:lpstr>TAB_8!Impression_des_titres</vt:lpstr>
      <vt:lpstr>'TAB_8-a'!Impression_des_titres</vt:lpstr>
      <vt:lpstr>'TAB_8-b'!Impression_des_titres</vt:lpstr>
      <vt:lpstr>TAB_8c!Impression_des_titres</vt:lpstr>
      <vt:lpstr>PG_1!Zone_d_impression</vt:lpstr>
      <vt:lpstr>PG_2!Zone_d_impression</vt:lpstr>
      <vt:lpstr>PG_3!Zone_d_impression</vt:lpstr>
      <vt:lpstr>PG_4!Zone_d_impression</vt:lpstr>
      <vt:lpstr>PG_5!Zone_d_impression</vt:lpstr>
      <vt:lpstr>PG_6!Zone_d_impression</vt:lpstr>
      <vt:lpstr>TAB_1!Zone_d_impression</vt:lpstr>
      <vt:lpstr>TAB_10!Zone_d_impression</vt:lpstr>
      <vt:lpstr>TAB_11!Zone_d_impression</vt:lpstr>
      <vt:lpstr>TAB_12!Zone_d_impression</vt:lpstr>
      <vt:lpstr>TAB_13!Zone_d_impression</vt:lpstr>
      <vt:lpstr>TAB_14!Zone_d_impression</vt:lpstr>
      <vt:lpstr>TAB_15!Zone_d_impression</vt:lpstr>
      <vt:lpstr>TAB_16!Zone_d_impression</vt:lpstr>
      <vt:lpstr>TAB_17!Zone_d_impression</vt:lpstr>
      <vt:lpstr>TAB_18!Zone_d_impression</vt:lpstr>
      <vt:lpstr>TAB_19!Zone_d_impression</vt:lpstr>
      <vt:lpstr>TAB_2!Zone_d_impression</vt:lpstr>
      <vt:lpstr>'TAB_20-a'!Zone_d_impression</vt:lpstr>
      <vt:lpstr>'TAB_20-b'!Zone_d_impression</vt:lpstr>
      <vt:lpstr>TAB_21!Zone_d_impression</vt:lpstr>
      <vt:lpstr>'TAB_22-a'!Zone_d_impression</vt:lpstr>
      <vt:lpstr>'TAB_22-b'!Zone_d_impression</vt:lpstr>
      <vt:lpstr>'TAB_22-c'!Zone_d_impression</vt:lpstr>
      <vt:lpstr>'TAB_22-d'!Zone_d_impression</vt:lpstr>
      <vt:lpstr>TAB_23!Zone_d_impression</vt:lpstr>
      <vt:lpstr>TAB_24!Zone_d_impression</vt:lpstr>
      <vt:lpstr>'TAB_25-a'!Zone_d_impression</vt:lpstr>
      <vt:lpstr>'TAB_25-b'!Zone_d_impression</vt:lpstr>
      <vt:lpstr>TAB_26!Zone_d_impression</vt:lpstr>
      <vt:lpstr>TAB_27!Zone_d_impression</vt:lpstr>
      <vt:lpstr>TAB_28!Zone_d_impression</vt:lpstr>
      <vt:lpstr>TAB_29!Zone_d_impression</vt:lpstr>
      <vt:lpstr>TAB_3!Zone_d_impression</vt:lpstr>
      <vt:lpstr>TAB_30!Zone_d_impression</vt:lpstr>
      <vt:lpstr>TAB_4!Zone_d_impression</vt:lpstr>
      <vt:lpstr>TAB_5!Zone_d_impression</vt:lpstr>
      <vt:lpstr>TAB_5a!Zone_d_impression</vt:lpstr>
      <vt:lpstr>TAB_5b!Zone_d_impression</vt:lpstr>
      <vt:lpstr>TAB_6!Zone_d_impression</vt:lpstr>
      <vt:lpstr>TAB_7!Zone_d_impression</vt:lpstr>
      <vt:lpstr>TAB_8!Zone_d_impression</vt:lpstr>
      <vt:lpstr>'TAB_8-a'!Zone_d_impression</vt:lpstr>
      <vt:lpstr>'TAB_8-b'!Zone_d_impression</vt:lpstr>
      <vt:lpstr>TAB_8c!Zone_d_impression</vt:lpstr>
      <vt:lpstr>TAB_9!Zone_d_impression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Ordinateur Personnel</cp:lastModifiedBy>
  <cp:lastPrinted>2014-10-20T12:01:41Z</cp:lastPrinted>
  <dcterms:created xsi:type="dcterms:W3CDTF">2014-04-15T10:04:34Z</dcterms:created>
  <dcterms:modified xsi:type="dcterms:W3CDTF">2014-12-22T15:56:24Z</dcterms:modified>
</cp:coreProperties>
</file>